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filterPrivacy="1" updateLinks="never" codeName="ThisWorkbook" autoCompressPictures="0"/>
  <workbookProtection workbookPassword="B68B" lockStructure="1"/>
  <bookViews>
    <workbookView xWindow="0" yWindow="0" windowWidth="25600" windowHeight="16060" tabRatio="728"/>
  </bookViews>
  <sheets>
    <sheet name="from the developer's desk" sheetId="1" r:id="rId1"/>
    <sheet name="details" sheetId="21" r:id="rId2"/>
    <sheet name="statement of marks" sheetId="6" r:id="rId3"/>
    <sheet name="result aggregate" sheetId="10" r:id="rId4"/>
    <sheet name="sessional marks" sheetId="24" r:id="rId5"/>
    <sheet name="reports" sheetId="23" r:id="rId6"/>
  </sheets>
  <definedNames>
    <definedName name="_xlnm._FilterDatabase" localSheetId="1" hidden="1">details!$D$7:$D$106</definedName>
    <definedName name="_xlnm._FilterDatabase" localSheetId="3" hidden="1">'result aggregate'!$B$7:$B$116</definedName>
    <definedName name="_xlnm._FilterDatabase" localSheetId="4" hidden="1">'sessional marks'!$E$7:$E$109</definedName>
    <definedName name="_xlnm._FilterDatabase" localSheetId="2" hidden="1">'statement of marks'!$D$7:$D$106</definedName>
    <definedName name="FL7AO7">'statement of marks'!$EZ$7</definedName>
    <definedName name="HQ">'statement of marks'!$H$113</definedName>
    <definedName name="IK">'statement of marks'!$J$126</definedName>
    <definedName name="_xlnm.Print_Titles" localSheetId="2">'statement of marks'!$A:$A,'statement of marks'!$1:$6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S7" i="21" l="1"/>
  <c r="DT7" i="21"/>
  <c r="CZ8" i="21"/>
  <c r="DS8" i="21"/>
  <c r="DT8" i="21"/>
  <c r="CZ9" i="21"/>
  <c r="DS9" i="21"/>
  <c r="DT9" i="21"/>
  <c r="CZ10" i="21"/>
  <c r="DS10" i="21"/>
  <c r="DT10" i="21"/>
  <c r="CZ11" i="21"/>
  <c r="DS11" i="21"/>
  <c r="DT11" i="21"/>
  <c r="CZ12" i="21"/>
  <c r="DS12" i="21"/>
  <c r="DT12" i="21"/>
  <c r="CZ13" i="21"/>
  <c r="DS13" i="21"/>
  <c r="DT13" i="21"/>
  <c r="CZ14" i="21"/>
  <c r="DS14" i="21"/>
  <c r="DT14" i="21"/>
  <c r="CZ15" i="21"/>
  <c r="DS15" i="21"/>
  <c r="DT15" i="21"/>
  <c r="CZ16" i="21"/>
  <c r="DS16" i="21"/>
  <c r="DT16" i="21"/>
  <c r="CZ17" i="21"/>
  <c r="DS17" i="21"/>
  <c r="DT17" i="21"/>
  <c r="CZ18" i="21"/>
  <c r="DS18" i="21"/>
  <c r="DT18" i="21"/>
  <c r="CZ19" i="21"/>
  <c r="DS19" i="21"/>
  <c r="DT19" i="21"/>
  <c r="CZ20" i="21"/>
  <c r="DS20" i="21"/>
  <c r="DT20" i="21"/>
  <c r="CZ21" i="21"/>
  <c r="DS21" i="21"/>
  <c r="DT21" i="21"/>
  <c r="CZ22" i="21"/>
  <c r="DS22" i="21"/>
  <c r="DT22" i="21"/>
  <c r="CZ23" i="21"/>
  <c r="DS23" i="21"/>
  <c r="DT23" i="21"/>
  <c r="CZ24" i="21"/>
  <c r="DS24" i="21"/>
  <c r="DT24" i="21"/>
  <c r="CZ25" i="21"/>
  <c r="DS25" i="21"/>
  <c r="DT25" i="21"/>
  <c r="CZ26" i="21"/>
  <c r="DS26" i="21"/>
  <c r="DT26" i="21"/>
  <c r="CZ27" i="21"/>
  <c r="DS27" i="21"/>
  <c r="DT27" i="21"/>
  <c r="CZ28" i="21"/>
  <c r="DS28" i="21"/>
  <c r="DT28" i="21"/>
  <c r="CZ29" i="21"/>
  <c r="DS29" i="21"/>
  <c r="DT29" i="21"/>
  <c r="CZ30" i="21"/>
  <c r="DS30" i="21"/>
  <c r="DT30" i="21"/>
  <c r="CZ31" i="21"/>
  <c r="DS31" i="21"/>
  <c r="DT31" i="21"/>
  <c r="CZ32" i="21"/>
  <c r="DS32" i="21"/>
  <c r="DT32" i="21"/>
  <c r="CZ33" i="21"/>
  <c r="DS33" i="21"/>
  <c r="DT33" i="21"/>
  <c r="CZ34" i="21"/>
  <c r="DS34" i="21"/>
  <c r="DT34" i="21"/>
  <c r="CZ35" i="21"/>
  <c r="DS35" i="21"/>
  <c r="DT35" i="21"/>
  <c r="CZ36" i="21"/>
  <c r="DS36" i="21"/>
  <c r="DT36" i="21"/>
  <c r="CZ37" i="21"/>
  <c r="DS37" i="21"/>
  <c r="DT37" i="21"/>
  <c r="CZ38" i="21"/>
  <c r="DS38" i="21"/>
  <c r="DT38" i="21"/>
  <c r="CZ39" i="21"/>
  <c r="DS39" i="21"/>
  <c r="DT39" i="21"/>
  <c r="CZ40" i="21"/>
  <c r="DS40" i="21"/>
  <c r="DT40" i="21"/>
  <c r="CZ41" i="21"/>
  <c r="DS41" i="21"/>
  <c r="DT41" i="21"/>
  <c r="CZ42" i="21"/>
  <c r="DS42" i="21"/>
  <c r="DT42" i="21"/>
  <c r="CZ43" i="21"/>
  <c r="DS43" i="21"/>
  <c r="DT43" i="21"/>
  <c r="CZ44" i="21"/>
  <c r="DS44" i="21"/>
  <c r="DT44" i="21"/>
  <c r="CZ45" i="21"/>
  <c r="DS45" i="21"/>
  <c r="DT45" i="21"/>
  <c r="CZ46" i="21"/>
  <c r="DS46" i="21"/>
  <c r="DT46" i="21"/>
  <c r="CZ47" i="21"/>
  <c r="DS47" i="21"/>
  <c r="DT47" i="21"/>
  <c r="CZ48" i="21"/>
  <c r="DS48" i="21"/>
  <c r="DT48" i="21"/>
  <c r="CZ49" i="21"/>
  <c r="DS49" i="21"/>
  <c r="DT49" i="21"/>
  <c r="CZ50" i="21"/>
  <c r="DS50" i="21"/>
  <c r="DT50" i="21"/>
  <c r="CZ51" i="21"/>
  <c r="DS51" i="21"/>
  <c r="DT51" i="21"/>
  <c r="CZ52" i="21"/>
  <c r="DS52" i="21"/>
  <c r="DT52" i="21"/>
  <c r="CZ53" i="21"/>
  <c r="DS53" i="21"/>
  <c r="DT53" i="21"/>
  <c r="CZ54" i="21"/>
  <c r="DS54" i="21"/>
  <c r="DT54" i="21"/>
  <c r="CZ55" i="21"/>
  <c r="DS55" i="21"/>
  <c r="DT55" i="21"/>
  <c r="CZ56" i="21"/>
  <c r="DS56" i="21"/>
  <c r="DT56" i="21"/>
  <c r="CZ57" i="21"/>
  <c r="DS57" i="21"/>
  <c r="DT57" i="21"/>
  <c r="CZ58" i="21"/>
  <c r="DS58" i="21"/>
  <c r="DT58" i="21"/>
  <c r="CZ59" i="21"/>
  <c r="DS59" i="21"/>
  <c r="DT59" i="21"/>
  <c r="CZ60" i="21"/>
  <c r="DS60" i="21"/>
  <c r="DT60" i="21"/>
  <c r="CZ61" i="21"/>
  <c r="DS61" i="21"/>
  <c r="DT61" i="21"/>
  <c r="CZ62" i="21"/>
  <c r="DS62" i="21"/>
  <c r="DT62" i="21"/>
  <c r="CZ63" i="21"/>
  <c r="DS63" i="21"/>
  <c r="DT63" i="21"/>
  <c r="CZ64" i="21"/>
  <c r="DS64" i="21"/>
  <c r="DT64" i="21"/>
  <c r="CZ65" i="21"/>
  <c r="DS65" i="21"/>
  <c r="DT65" i="21"/>
  <c r="CZ66" i="21"/>
  <c r="DS66" i="21"/>
  <c r="DT66" i="21"/>
  <c r="CZ67" i="21"/>
  <c r="DS67" i="21"/>
  <c r="DT67" i="21"/>
  <c r="CZ68" i="21"/>
  <c r="DS68" i="21"/>
  <c r="DT68" i="21"/>
  <c r="CZ69" i="21"/>
  <c r="DS69" i="21"/>
  <c r="DT69" i="21"/>
  <c r="CZ70" i="21"/>
  <c r="DS70" i="21"/>
  <c r="DT70" i="21"/>
  <c r="CZ71" i="21"/>
  <c r="DS71" i="21"/>
  <c r="DT71" i="21"/>
  <c r="CZ72" i="21"/>
  <c r="DS72" i="21"/>
  <c r="DT72" i="21"/>
  <c r="CZ73" i="21"/>
  <c r="DS73" i="21"/>
  <c r="DT73" i="21"/>
  <c r="CZ74" i="21"/>
  <c r="DS74" i="21"/>
  <c r="DT74" i="21"/>
  <c r="CZ75" i="21"/>
  <c r="DS75" i="21"/>
  <c r="DT75" i="21"/>
  <c r="CZ76" i="21"/>
  <c r="DS76" i="21"/>
  <c r="DT76" i="21"/>
  <c r="CZ77" i="21"/>
  <c r="DS77" i="21"/>
  <c r="DT77" i="21"/>
  <c r="CZ78" i="21"/>
  <c r="DS78" i="21"/>
  <c r="DT78" i="21"/>
  <c r="CZ79" i="21"/>
  <c r="DS79" i="21"/>
  <c r="DT79" i="21"/>
  <c r="CZ80" i="21"/>
  <c r="DS80" i="21"/>
  <c r="DT80" i="21"/>
  <c r="CZ81" i="21"/>
  <c r="DS81" i="21"/>
  <c r="DT81" i="21"/>
  <c r="CZ82" i="21"/>
  <c r="DS82" i="21"/>
  <c r="DT82" i="21"/>
  <c r="CZ83" i="21"/>
  <c r="DS83" i="21"/>
  <c r="DT83" i="21"/>
  <c r="CZ84" i="21"/>
  <c r="DS84" i="21"/>
  <c r="DT84" i="21"/>
  <c r="CZ85" i="21"/>
  <c r="DS85" i="21"/>
  <c r="DT85" i="21"/>
  <c r="CZ86" i="21"/>
  <c r="DS86" i="21"/>
  <c r="DT86" i="21"/>
  <c r="CZ87" i="21"/>
  <c r="DS87" i="21"/>
  <c r="DT87" i="21"/>
  <c r="CZ88" i="21"/>
  <c r="DS88" i="21"/>
  <c r="DT88" i="21"/>
  <c r="CZ89" i="21"/>
  <c r="DS89" i="21"/>
  <c r="DT89" i="21"/>
  <c r="CZ90" i="21"/>
  <c r="DS90" i="21"/>
  <c r="DT90" i="21"/>
  <c r="CZ91" i="21"/>
  <c r="DS91" i="21"/>
  <c r="DT91" i="21"/>
  <c r="CZ92" i="21"/>
  <c r="DS92" i="21"/>
  <c r="DT92" i="21"/>
  <c r="CZ93" i="21"/>
  <c r="DS93" i="21"/>
  <c r="DT93" i="21"/>
  <c r="CZ94" i="21"/>
  <c r="DS94" i="21"/>
  <c r="DT94" i="21"/>
  <c r="CZ95" i="21"/>
  <c r="DS95" i="21"/>
  <c r="DT95" i="21"/>
  <c r="CZ96" i="21"/>
  <c r="DS96" i="21"/>
  <c r="DT96" i="21"/>
  <c r="CZ97" i="21"/>
  <c r="DS97" i="21"/>
  <c r="DT97" i="21"/>
  <c r="CZ98" i="21"/>
  <c r="DS98" i="21"/>
  <c r="DT98" i="21"/>
  <c r="CZ99" i="21"/>
  <c r="DS99" i="21"/>
  <c r="DT99" i="21"/>
  <c r="CZ100" i="21"/>
  <c r="DS100" i="21"/>
  <c r="DT100" i="21"/>
  <c r="CZ101" i="21"/>
  <c r="DS101" i="21"/>
  <c r="DT101" i="21"/>
  <c r="CZ102" i="21"/>
  <c r="DS102" i="21"/>
  <c r="DT102" i="21"/>
  <c r="CZ103" i="21"/>
  <c r="DS103" i="21"/>
  <c r="DT103" i="21"/>
  <c r="CZ104" i="21"/>
  <c r="DS104" i="21"/>
  <c r="DT104" i="21"/>
  <c r="DS105" i="21"/>
  <c r="DT105" i="21"/>
  <c r="DS106" i="21"/>
  <c r="DT106" i="21"/>
  <c r="DS107" i="21"/>
  <c r="DT107" i="21"/>
  <c r="CH8" i="21"/>
  <c r="CH9" i="21"/>
  <c r="CH10" i="21"/>
  <c r="CH11" i="21"/>
  <c r="CH12" i="21"/>
  <c r="CH13" i="21"/>
  <c r="CH14" i="21"/>
  <c r="CH15" i="21"/>
  <c r="CH16" i="21"/>
  <c r="CH17" i="21"/>
  <c r="CH18" i="21"/>
  <c r="CH19" i="21"/>
  <c r="CH20" i="21"/>
  <c r="CH21" i="21"/>
  <c r="CH22" i="21"/>
  <c r="CH23" i="21"/>
  <c r="CH24" i="21"/>
  <c r="CH25" i="21"/>
  <c r="CH26" i="21"/>
  <c r="CH27" i="21"/>
  <c r="CH28" i="21"/>
  <c r="CH29" i="21"/>
  <c r="CH30" i="21"/>
  <c r="CH31" i="21"/>
  <c r="CH32" i="21"/>
  <c r="CH33" i="21"/>
  <c r="CH34" i="21"/>
  <c r="CH35" i="21"/>
  <c r="CH36" i="21"/>
  <c r="CH37" i="21"/>
  <c r="CH38" i="21"/>
  <c r="CH39" i="21"/>
  <c r="CH40" i="21"/>
  <c r="CH41" i="21"/>
  <c r="CH42" i="21"/>
  <c r="CH43" i="21"/>
  <c r="CH44" i="21"/>
  <c r="CH45" i="21"/>
  <c r="CH46" i="21"/>
  <c r="CH47" i="21"/>
  <c r="CH48" i="21"/>
  <c r="CH49" i="21"/>
  <c r="CH50" i="21"/>
  <c r="CH51" i="21"/>
  <c r="CH52" i="21"/>
  <c r="CH53" i="21"/>
  <c r="CH54" i="21"/>
  <c r="CH55" i="21"/>
  <c r="CH56" i="21"/>
  <c r="CH57" i="21"/>
  <c r="CH58" i="21"/>
  <c r="CH59" i="21"/>
  <c r="CH60" i="21"/>
  <c r="CH61" i="21"/>
  <c r="CH62" i="21"/>
  <c r="CH63" i="21"/>
  <c r="CH64" i="21"/>
  <c r="CH65" i="21"/>
  <c r="CH66" i="21"/>
  <c r="CH67" i="21"/>
  <c r="CH68" i="21"/>
  <c r="CH69" i="21"/>
  <c r="CH70" i="21"/>
  <c r="CH71" i="21"/>
  <c r="CH72" i="21"/>
  <c r="CH73" i="21"/>
  <c r="CH74" i="21"/>
  <c r="CH75" i="21"/>
  <c r="CH76" i="21"/>
  <c r="CH77" i="21"/>
  <c r="CH78" i="21"/>
  <c r="CH79" i="21"/>
  <c r="CH80" i="21"/>
  <c r="CH81" i="21"/>
  <c r="CH82" i="21"/>
  <c r="CH83" i="21"/>
  <c r="CH84" i="21"/>
  <c r="CH85" i="21"/>
  <c r="CH86" i="21"/>
  <c r="CH87" i="21"/>
  <c r="CH88" i="21"/>
  <c r="CH89" i="21"/>
  <c r="CH90" i="21"/>
  <c r="CH91" i="21"/>
  <c r="CH92" i="21"/>
  <c r="CH93" i="21"/>
  <c r="CH94" i="21"/>
  <c r="CH95" i="21"/>
  <c r="CH96" i="21"/>
  <c r="CH97" i="21"/>
  <c r="CH98" i="21"/>
  <c r="CH99" i="21"/>
  <c r="CH100" i="21"/>
  <c r="CH101" i="21"/>
  <c r="CH102" i="21"/>
  <c r="CH103" i="21"/>
  <c r="CH104" i="21"/>
  <c r="CH105" i="21"/>
  <c r="CH106" i="21"/>
  <c r="CH107" i="21"/>
  <c r="CH108" i="21"/>
  <c r="CJ8" i="21"/>
  <c r="CL8" i="21"/>
  <c r="CN8" i="21"/>
  <c r="CP8" i="21"/>
  <c r="CR8" i="21"/>
  <c r="CT8" i="21"/>
  <c r="CV8" i="21"/>
  <c r="CX8" i="21"/>
  <c r="CJ9" i="21"/>
  <c r="CL9" i="21"/>
  <c r="CN9" i="21"/>
  <c r="CP9" i="21"/>
  <c r="CR9" i="21"/>
  <c r="CT9" i="21"/>
  <c r="CV9" i="21"/>
  <c r="CX9" i="21"/>
  <c r="CJ10" i="21"/>
  <c r="CL10" i="21"/>
  <c r="CN10" i="21"/>
  <c r="CP10" i="21"/>
  <c r="CR10" i="21"/>
  <c r="CT10" i="21"/>
  <c r="CV10" i="21"/>
  <c r="CX10" i="21"/>
  <c r="CJ11" i="21"/>
  <c r="CL11" i="21"/>
  <c r="CN11" i="21"/>
  <c r="CP11" i="21"/>
  <c r="CR11" i="21"/>
  <c r="CT11" i="21"/>
  <c r="CV11" i="21"/>
  <c r="CX11" i="21"/>
  <c r="CJ12" i="21"/>
  <c r="CL12" i="21"/>
  <c r="CN12" i="21"/>
  <c r="CP12" i="21"/>
  <c r="CR12" i="21"/>
  <c r="CT12" i="21"/>
  <c r="CV12" i="21"/>
  <c r="CX12" i="21"/>
  <c r="CJ13" i="21"/>
  <c r="CL13" i="21"/>
  <c r="CN13" i="21"/>
  <c r="CP13" i="21"/>
  <c r="CR13" i="21"/>
  <c r="CT13" i="21"/>
  <c r="CV13" i="21"/>
  <c r="CX13" i="21"/>
  <c r="CJ14" i="21"/>
  <c r="CL14" i="21"/>
  <c r="CN14" i="21"/>
  <c r="CP14" i="21"/>
  <c r="CR14" i="21"/>
  <c r="CT14" i="21"/>
  <c r="CV14" i="21"/>
  <c r="CX14" i="21"/>
  <c r="CJ15" i="21"/>
  <c r="CL15" i="21"/>
  <c r="CN15" i="21"/>
  <c r="CP15" i="21"/>
  <c r="CR15" i="21"/>
  <c r="CT15" i="21"/>
  <c r="CV15" i="21"/>
  <c r="CX15" i="21"/>
  <c r="CJ16" i="21"/>
  <c r="CL16" i="21"/>
  <c r="CN16" i="21"/>
  <c r="CP16" i="21"/>
  <c r="CR16" i="21"/>
  <c r="CT16" i="21"/>
  <c r="CV16" i="21"/>
  <c r="CX16" i="21"/>
  <c r="CJ17" i="21"/>
  <c r="CL17" i="21"/>
  <c r="CN17" i="21"/>
  <c r="CP17" i="21"/>
  <c r="CR17" i="21"/>
  <c r="CT17" i="21"/>
  <c r="CV17" i="21"/>
  <c r="CX17" i="21"/>
  <c r="CJ18" i="21"/>
  <c r="CL18" i="21"/>
  <c r="CN18" i="21"/>
  <c r="CP18" i="21"/>
  <c r="CR18" i="21"/>
  <c r="CT18" i="21"/>
  <c r="CV18" i="21"/>
  <c r="CX18" i="21"/>
  <c r="CJ19" i="21"/>
  <c r="CL19" i="21"/>
  <c r="CN19" i="21"/>
  <c r="CP19" i="21"/>
  <c r="CR19" i="21"/>
  <c r="CT19" i="21"/>
  <c r="CV19" i="21"/>
  <c r="CX19" i="21"/>
  <c r="CJ20" i="21"/>
  <c r="CL20" i="21"/>
  <c r="CN20" i="21"/>
  <c r="CP20" i="21"/>
  <c r="CR20" i="21"/>
  <c r="CT20" i="21"/>
  <c r="CV20" i="21"/>
  <c r="CX20" i="21"/>
  <c r="CJ21" i="21"/>
  <c r="CL21" i="21"/>
  <c r="CN21" i="21"/>
  <c r="CP21" i="21"/>
  <c r="CR21" i="21"/>
  <c r="CT21" i="21"/>
  <c r="CV21" i="21"/>
  <c r="CX21" i="21"/>
  <c r="CJ22" i="21"/>
  <c r="CL22" i="21"/>
  <c r="CN22" i="21"/>
  <c r="CP22" i="21"/>
  <c r="CR22" i="21"/>
  <c r="CT22" i="21"/>
  <c r="CV22" i="21"/>
  <c r="CX22" i="21"/>
  <c r="CJ23" i="21"/>
  <c r="CL23" i="21"/>
  <c r="CN23" i="21"/>
  <c r="CP23" i="21"/>
  <c r="CR23" i="21"/>
  <c r="CT23" i="21"/>
  <c r="CV23" i="21"/>
  <c r="CX23" i="21"/>
  <c r="CJ24" i="21"/>
  <c r="CL24" i="21"/>
  <c r="CN24" i="21"/>
  <c r="CP24" i="21"/>
  <c r="CR24" i="21"/>
  <c r="CT24" i="21"/>
  <c r="CV24" i="21"/>
  <c r="CX24" i="21"/>
  <c r="CJ25" i="21"/>
  <c r="CL25" i="21"/>
  <c r="CN25" i="21"/>
  <c r="CP25" i="21"/>
  <c r="CR25" i="21"/>
  <c r="CT25" i="21"/>
  <c r="CV25" i="21"/>
  <c r="CX25" i="21"/>
  <c r="CJ26" i="21"/>
  <c r="CL26" i="21"/>
  <c r="CN26" i="21"/>
  <c r="CP26" i="21"/>
  <c r="CR26" i="21"/>
  <c r="CT26" i="21"/>
  <c r="CV26" i="21"/>
  <c r="CX26" i="21"/>
  <c r="CH7" i="21"/>
  <c r="CJ7" i="21"/>
  <c r="CL7" i="21"/>
  <c r="CN7" i="21"/>
  <c r="CP7" i="21"/>
  <c r="CR7" i="21"/>
  <c r="CT7" i="21"/>
  <c r="CV7" i="21"/>
  <c r="CX7" i="21"/>
  <c r="CZ7" i="21"/>
  <c r="CZ106" i="21"/>
  <c r="CX106" i="21"/>
  <c r="CZ105" i="21"/>
  <c r="CX105" i="21"/>
  <c r="CX104" i="21"/>
  <c r="CX103" i="21"/>
  <c r="CX102" i="21"/>
  <c r="CX101" i="21"/>
  <c r="CX100" i="21"/>
  <c r="CX99" i="21"/>
  <c r="CX98" i="21"/>
  <c r="CX97" i="21"/>
  <c r="CX96" i="21"/>
  <c r="CX95" i="21"/>
  <c r="CX94" i="21"/>
  <c r="CX93" i="21"/>
  <c r="CX92" i="21"/>
  <c r="CX91" i="21"/>
  <c r="CX90" i="21"/>
  <c r="CX89" i="21"/>
  <c r="CX88" i="21"/>
  <c r="CX87" i="21"/>
  <c r="CX86" i="21"/>
  <c r="CX85" i="21"/>
  <c r="CX84" i="21"/>
  <c r="CX83" i="21"/>
  <c r="CX82" i="21"/>
  <c r="CX81" i="21"/>
  <c r="CX80" i="21"/>
  <c r="CX79" i="21"/>
  <c r="CX78" i="21"/>
  <c r="CX77" i="21"/>
  <c r="CX76" i="21"/>
  <c r="CX75" i="21"/>
  <c r="CX74" i="21"/>
  <c r="CX73" i="21"/>
  <c r="CX72" i="21"/>
  <c r="CX71" i="21"/>
  <c r="CX70" i="21"/>
  <c r="CX69" i="21"/>
  <c r="CX68" i="21"/>
  <c r="CX67" i="21"/>
  <c r="CX66" i="21"/>
  <c r="CX65" i="21"/>
  <c r="CX64" i="21"/>
  <c r="CX63" i="21"/>
  <c r="CX62" i="21"/>
  <c r="CX61" i="21"/>
  <c r="CX60" i="21"/>
  <c r="CX59" i="21"/>
  <c r="CX58" i="21"/>
  <c r="CX57" i="21"/>
  <c r="CX56" i="21"/>
  <c r="CX55" i="21"/>
  <c r="CX54" i="21"/>
  <c r="CX53" i="21"/>
  <c r="CX52" i="21"/>
  <c r="CX51" i="21"/>
  <c r="CX50" i="21"/>
  <c r="CX49" i="21"/>
  <c r="CX48" i="21"/>
  <c r="CX47" i="21"/>
  <c r="CX46" i="21"/>
  <c r="CX45" i="21"/>
  <c r="CX44" i="21"/>
  <c r="CX43" i="21"/>
  <c r="CX42" i="21"/>
  <c r="CX41" i="21"/>
  <c r="CX40" i="21"/>
  <c r="CX39" i="21"/>
  <c r="CX38" i="21"/>
  <c r="CX37" i="21"/>
  <c r="CX36" i="21"/>
  <c r="CX35" i="21"/>
  <c r="CX34" i="21"/>
  <c r="CX33" i="21"/>
  <c r="CX32" i="21"/>
  <c r="CX31" i="21"/>
  <c r="CX30" i="21"/>
  <c r="CX29" i="21"/>
  <c r="CX28" i="21"/>
  <c r="CX27" i="21"/>
  <c r="CV106" i="21"/>
  <c r="CT106" i="21"/>
  <c r="CV105" i="21"/>
  <c r="CT105" i="21"/>
  <c r="CV104" i="21"/>
  <c r="CT104" i="21"/>
  <c r="CV103" i="21"/>
  <c r="CT103" i="21"/>
  <c r="CV102" i="21"/>
  <c r="CT102" i="21"/>
  <c r="CV101" i="21"/>
  <c r="CT101" i="21"/>
  <c r="CV100" i="21"/>
  <c r="CT100" i="21"/>
  <c r="CV99" i="21"/>
  <c r="CT99" i="21"/>
  <c r="CV98" i="21"/>
  <c r="CT98" i="21"/>
  <c r="CV97" i="21"/>
  <c r="CT97" i="21"/>
  <c r="CV96" i="21"/>
  <c r="CT96" i="21"/>
  <c r="CV95" i="21"/>
  <c r="CT95" i="21"/>
  <c r="CV94" i="21"/>
  <c r="CT94" i="21"/>
  <c r="CV93" i="21"/>
  <c r="CT93" i="21"/>
  <c r="CV92" i="21"/>
  <c r="CT92" i="21"/>
  <c r="CV91" i="21"/>
  <c r="CT91" i="21"/>
  <c r="CV90" i="21"/>
  <c r="CT90" i="21"/>
  <c r="CV89" i="21"/>
  <c r="CT89" i="21"/>
  <c r="CV88" i="21"/>
  <c r="CT88" i="21"/>
  <c r="CV87" i="21"/>
  <c r="CT87" i="21"/>
  <c r="CV86" i="21"/>
  <c r="CT86" i="21"/>
  <c r="CV85" i="21"/>
  <c r="CT85" i="21"/>
  <c r="CV84" i="21"/>
  <c r="CT84" i="21"/>
  <c r="CV83" i="21"/>
  <c r="CT83" i="21"/>
  <c r="CV82" i="21"/>
  <c r="CT82" i="21"/>
  <c r="CV81" i="21"/>
  <c r="CT81" i="21"/>
  <c r="CV80" i="21"/>
  <c r="CT80" i="21"/>
  <c r="CV79" i="21"/>
  <c r="CT79" i="21"/>
  <c r="CV78" i="21"/>
  <c r="CT78" i="21"/>
  <c r="CV77" i="21"/>
  <c r="CT77" i="21"/>
  <c r="CV76" i="21"/>
  <c r="CT76" i="21"/>
  <c r="CV75" i="21"/>
  <c r="CT75" i="21"/>
  <c r="CV74" i="21"/>
  <c r="CT74" i="21"/>
  <c r="CV73" i="21"/>
  <c r="CT73" i="21"/>
  <c r="CV72" i="21"/>
  <c r="CT72" i="21"/>
  <c r="CV71" i="21"/>
  <c r="CT71" i="21"/>
  <c r="CV70" i="21"/>
  <c r="CT70" i="21"/>
  <c r="CV69" i="21"/>
  <c r="CT69" i="21"/>
  <c r="CV68" i="21"/>
  <c r="CT68" i="21"/>
  <c r="CV67" i="21"/>
  <c r="CT67" i="21"/>
  <c r="CV66" i="21"/>
  <c r="CT66" i="21"/>
  <c r="CV65" i="21"/>
  <c r="CT65" i="21"/>
  <c r="CV64" i="21"/>
  <c r="CT64" i="21"/>
  <c r="CV63" i="21"/>
  <c r="CT63" i="21"/>
  <c r="CV62" i="21"/>
  <c r="CT62" i="21"/>
  <c r="CV61" i="21"/>
  <c r="CT61" i="21"/>
  <c r="CV60" i="21"/>
  <c r="CT60" i="21"/>
  <c r="CV59" i="21"/>
  <c r="CT59" i="21"/>
  <c r="CV58" i="21"/>
  <c r="CT58" i="21"/>
  <c r="CV57" i="21"/>
  <c r="CT57" i="21"/>
  <c r="CV56" i="21"/>
  <c r="CT56" i="21"/>
  <c r="CV55" i="21"/>
  <c r="CT55" i="21"/>
  <c r="CV54" i="21"/>
  <c r="CT54" i="21"/>
  <c r="CV53" i="21"/>
  <c r="CT53" i="21"/>
  <c r="CV52" i="21"/>
  <c r="CT52" i="21"/>
  <c r="CV51" i="21"/>
  <c r="CT51" i="21"/>
  <c r="CV50" i="21"/>
  <c r="CT50" i="21"/>
  <c r="CV49" i="21"/>
  <c r="CT49" i="21"/>
  <c r="CV48" i="21"/>
  <c r="CT48" i="21"/>
  <c r="CV47" i="21"/>
  <c r="CT47" i="21"/>
  <c r="CV46" i="21"/>
  <c r="CT46" i="21"/>
  <c r="CV45" i="21"/>
  <c r="CT45" i="21"/>
  <c r="CV44" i="21"/>
  <c r="CT44" i="21"/>
  <c r="CV43" i="21"/>
  <c r="CT43" i="21"/>
  <c r="CV42" i="21"/>
  <c r="CT42" i="21"/>
  <c r="CV41" i="21"/>
  <c r="CT41" i="21"/>
  <c r="CV40" i="21"/>
  <c r="CT40" i="21"/>
  <c r="CV39" i="21"/>
  <c r="CT39" i="21"/>
  <c r="CV38" i="21"/>
  <c r="CT38" i="21"/>
  <c r="CV37" i="21"/>
  <c r="CT37" i="21"/>
  <c r="CV36" i="21"/>
  <c r="CT36" i="21"/>
  <c r="CV35" i="21"/>
  <c r="CT35" i="21"/>
  <c r="CV34" i="21"/>
  <c r="CT34" i="21"/>
  <c r="CV33" i="21"/>
  <c r="CT33" i="21"/>
  <c r="CV32" i="21"/>
  <c r="CT32" i="21"/>
  <c r="CV31" i="21"/>
  <c r="CT31" i="21"/>
  <c r="CV30" i="21"/>
  <c r="CT30" i="21"/>
  <c r="CV29" i="21"/>
  <c r="CT29" i="21"/>
  <c r="CV28" i="21"/>
  <c r="CT28" i="21"/>
  <c r="CV27" i="21"/>
  <c r="CT27" i="21"/>
  <c r="CR106" i="21"/>
  <c r="CP106" i="21"/>
  <c r="CR105" i="21"/>
  <c r="CP105" i="21"/>
  <c r="CR104" i="21"/>
  <c r="CP104" i="21"/>
  <c r="CR103" i="21"/>
  <c r="CP103" i="21"/>
  <c r="CR102" i="21"/>
  <c r="CP102" i="21"/>
  <c r="CR101" i="21"/>
  <c r="CP101" i="21"/>
  <c r="CR100" i="21"/>
  <c r="CP100" i="21"/>
  <c r="CR99" i="21"/>
  <c r="CP99" i="21"/>
  <c r="CR98" i="21"/>
  <c r="CP98" i="21"/>
  <c r="CR97" i="21"/>
  <c r="CP97" i="21"/>
  <c r="CR96" i="21"/>
  <c r="CP96" i="21"/>
  <c r="CR95" i="21"/>
  <c r="CP95" i="21"/>
  <c r="CR94" i="21"/>
  <c r="CP94" i="21"/>
  <c r="CR93" i="21"/>
  <c r="CP93" i="21"/>
  <c r="CR92" i="21"/>
  <c r="CP92" i="21"/>
  <c r="CR91" i="21"/>
  <c r="CP91" i="21"/>
  <c r="CR90" i="21"/>
  <c r="CP90" i="21"/>
  <c r="CR89" i="21"/>
  <c r="CP89" i="21"/>
  <c r="CR88" i="21"/>
  <c r="CP88" i="21"/>
  <c r="CR87" i="21"/>
  <c r="CP87" i="21"/>
  <c r="CR86" i="21"/>
  <c r="CP86" i="21"/>
  <c r="CR85" i="21"/>
  <c r="CP85" i="21"/>
  <c r="CR84" i="21"/>
  <c r="CP84" i="21"/>
  <c r="CR83" i="21"/>
  <c r="CP83" i="21"/>
  <c r="CR82" i="21"/>
  <c r="CP82" i="21"/>
  <c r="CR81" i="21"/>
  <c r="CP81" i="21"/>
  <c r="CR80" i="21"/>
  <c r="CP80" i="21"/>
  <c r="CR79" i="21"/>
  <c r="CP79" i="21"/>
  <c r="CR78" i="21"/>
  <c r="CP78" i="21"/>
  <c r="CR77" i="21"/>
  <c r="CP77" i="21"/>
  <c r="CR76" i="21"/>
  <c r="CP76" i="21"/>
  <c r="CR75" i="21"/>
  <c r="CP75" i="21"/>
  <c r="CR74" i="21"/>
  <c r="CP74" i="21"/>
  <c r="CR73" i="21"/>
  <c r="CP73" i="21"/>
  <c r="CR72" i="21"/>
  <c r="CP72" i="21"/>
  <c r="CR71" i="21"/>
  <c r="CP71" i="21"/>
  <c r="CR70" i="21"/>
  <c r="CP70" i="21"/>
  <c r="CR69" i="21"/>
  <c r="CP69" i="21"/>
  <c r="CR68" i="21"/>
  <c r="CP68" i="21"/>
  <c r="CR67" i="21"/>
  <c r="CP67" i="21"/>
  <c r="CR66" i="21"/>
  <c r="CP66" i="21"/>
  <c r="CR65" i="21"/>
  <c r="CP65" i="21"/>
  <c r="CR64" i="21"/>
  <c r="CP64" i="21"/>
  <c r="CR63" i="21"/>
  <c r="CP63" i="21"/>
  <c r="CR62" i="21"/>
  <c r="CP62" i="21"/>
  <c r="CR61" i="21"/>
  <c r="CP61" i="21"/>
  <c r="CR60" i="21"/>
  <c r="CP60" i="21"/>
  <c r="CR59" i="21"/>
  <c r="CP59" i="21"/>
  <c r="CR58" i="21"/>
  <c r="CP58" i="21"/>
  <c r="CR57" i="21"/>
  <c r="CP57" i="21"/>
  <c r="CR56" i="21"/>
  <c r="CP56" i="21"/>
  <c r="CR55" i="21"/>
  <c r="CP55" i="21"/>
  <c r="CR54" i="21"/>
  <c r="CP54" i="21"/>
  <c r="CR53" i="21"/>
  <c r="CP53" i="21"/>
  <c r="CR52" i="21"/>
  <c r="CP52" i="21"/>
  <c r="CR51" i="21"/>
  <c r="CP51" i="21"/>
  <c r="CR50" i="21"/>
  <c r="CP50" i="21"/>
  <c r="CR49" i="21"/>
  <c r="CP49" i="21"/>
  <c r="CR48" i="21"/>
  <c r="CP48" i="21"/>
  <c r="CR47" i="21"/>
  <c r="CP47" i="21"/>
  <c r="CR46" i="21"/>
  <c r="CP46" i="21"/>
  <c r="CR45" i="21"/>
  <c r="CP45" i="21"/>
  <c r="CR44" i="21"/>
  <c r="CP44" i="21"/>
  <c r="CR43" i="21"/>
  <c r="CP43" i="21"/>
  <c r="CR42" i="21"/>
  <c r="CP42" i="21"/>
  <c r="CR41" i="21"/>
  <c r="CP41" i="21"/>
  <c r="CR40" i="21"/>
  <c r="CP40" i="21"/>
  <c r="CR39" i="21"/>
  <c r="CP39" i="21"/>
  <c r="CR38" i="21"/>
  <c r="CP38" i="21"/>
  <c r="CR37" i="21"/>
  <c r="CP37" i="21"/>
  <c r="CR36" i="21"/>
  <c r="CP36" i="21"/>
  <c r="CR35" i="21"/>
  <c r="CP35" i="21"/>
  <c r="CR34" i="21"/>
  <c r="CP34" i="21"/>
  <c r="CR33" i="21"/>
  <c r="CP33" i="21"/>
  <c r="CR32" i="21"/>
  <c r="CP32" i="21"/>
  <c r="CR31" i="21"/>
  <c r="CP31" i="21"/>
  <c r="CR30" i="21"/>
  <c r="CP30" i="21"/>
  <c r="CR29" i="21"/>
  <c r="CP29" i="21"/>
  <c r="CR28" i="21"/>
  <c r="CP28" i="21"/>
  <c r="CR27" i="21"/>
  <c r="CP27" i="21"/>
  <c r="CN106" i="21"/>
  <c r="CL106" i="21"/>
  <c r="CN105" i="21"/>
  <c r="CL105" i="21"/>
  <c r="CN104" i="21"/>
  <c r="CL104" i="21"/>
  <c r="CN103" i="21"/>
  <c r="CL103" i="21"/>
  <c r="CN102" i="21"/>
  <c r="CL102" i="21"/>
  <c r="CN101" i="21"/>
  <c r="CL101" i="21"/>
  <c r="CN100" i="21"/>
  <c r="CL100" i="21"/>
  <c r="CN99" i="21"/>
  <c r="CL99" i="21"/>
  <c r="CN98" i="21"/>
  <c r="CL98" i="21"/>
  <c r="CN97" i="21"/>
  <c r="CL97" i="21"/>
  <c r="CN96" i="21"/>
  <c r="CL96" i="21"/>
  <c r="CN95" i="21"/>
  <c r="CL95" i="21"/>
  <c r="CN94" i="21"/>
  <c r="CL94" i="21"/>
  <c r="CN93" i="21"/>
  <c r="CL93" i="21"/>
  <c r="CN92" i="21"/>
  <c r="CL92" i="21"/>
  <c r="CN91" i="21"/>
  <c r="CL91" i="21"/>
  <c r="CN90" i="21"/>
  <c r="CL90" i="21"/>
  <c r="CN89" i="21"/>
  <c r="CL89" i="21"/>
  <c r="CN88" i="21"/>
  <c r="CL88" i="21"/>
  <c r="CN87" i="21"/>
  <c r="CL87" i="21"/>
  <c r="CN86" i="21"/>
  <c r="CL86" i="21"/>
  <c r="CN85" i="21"/>
  <c r="CL85" i="21"/>
  <c r="CN84" i="21"/>
  <c r="CL84" i="21"/>
  <c r="CN83" i="21"/>
  <c r="CL83" i="21"/>
  <c r="CN82" i="21"/>
  <c r="CL82" i="21"/>
  <c r="CN81" i="21"/>
  <c r="CL81" i="21"/>
  <c r="CN80" i="21"/>
  <c r="CL80" i="21"/>
  <c r="CN79" i="21"/>
  <c r="CL79" i="21"/>
  <c r="CN78" i="21"/>
  <c r="CL78" i="21"/>
  <c r="CN77" i="21"/>
  <c r="CL77" i="21"/>
  <c r="CN76" i="21"/>
  <c r="CL76" i="21"/>
  <c r="CN75" i="21"/>
  <c r="CL75" i="21"/>
  <c r="CN74" i="21"/>
  <c r="CL74" i="21"/>
  <c r="CN73" i="21"/>
  <c r="CL73" i="21"/>
  <c r="CN72" i="21"/>
  <c r="CL72" i="21"/>
  <c r="CN71" i="21"/>
  <c r="CL71" i="21"/>
  <c r="CN70" i="21"/>
  <c r="CL70" i="21"/>
  <c r="CN69" i="21"/>
  <c r="CL69" i="21"/>
  <c r="CN68" i="21"/>
  <c r="CL68" i="21"/>
  <c r="CN67" i="21"/>
  <c r="CL67" i="21"/>
  <c r="CN66" i="21"/>
  <c r="CL66" i="21"/>
  <c r="CN65" i="21"/>
  <c r="CL65" i="21"/>
  <c r="CN64" i="21"/>
  <c r="CL64" i="21"/>
  <c r="CN63" i="21"/>
  <c r="CL63" i="21"/>
  <c r="CN62" i="21"/>
  <c r="CL62" i="21"/>
  <c r="CN61" i="21"/>
  <c r="CL61" i="21"/>
  <c r="CN60" i="21"/>
  <c r="CL60" i="21"/>
  <c r="CN59" i="21"/>
  <c r="CL59" i="21"/>
  <c r="CN58" i="21"/>
  <c r="CL58" i="21"/>
  <c r="CN57" i="21"/>
  <c r="CL57" i="21"/>
  <c r="CN56" i="21"/>
  <c r="CL56" i="21"/>
  <c r="CN55" i="21"/>
  <c r="CL55" i="21"/>
  <c r="CN54" i="21"/>
  <c r="CL54" i="21"/>
  <c r="CN53" i="21"/>
  <c r="CL53" i="21"/>
  <c r="CN52" i="21"/>
  <c r="CL52" i="21"/>
  <c r="CN51" i="21"/>
  <c r="CL51" i="21"/>
  <c r="CN50" i="21"/>
  <c r="CL50" i="21"/>
  <c r="CN49" i="21"/>
  <c r="CL49" i="21"/>
  <c r="CN48" i="21"/>
  <c r="CL48" i="21"/>
  <c r="CN47" i="21"/>
  <c r="CL47" i="21"/>
  <c r="CN46" i="21"/>
  <c r="CL46" i="21"/>
  <c r="CN45" i="21"/>
  <c r="CL45" i="21"/>
  <c r="CN44" i="21"/>
  <c r="CL44" i="21"/>
  <c r="CN43" i="21"/>
  <c r="CL43" i="21"/>
  <c r="CN42" i="21"/>
  <c r="CL42" i="21"/>
  <c r="CN41" i="21"/>
  <c r="CL41" i="21"/>
  <c r="CN40" i="21"/>
  <c r="CL40" i="21"/>
  <c r="CN39" i="21"/>
  <c r="CL39" i="21"/>
  <c r="CN38" i="21"/>
  <c r="CL38" i="21"/>
  <c r="CN37" i="21"/>
  <c r="CL37" i="21"/>
  <c r="CN36" i="21"/>
  <c r="CL36" i="21"/>
  <c r="CN35" i="21"/>
  <c r="CL35" i="21"/>
  <c r="CN34" i="21"/>
  <c r="CL34" i="21"/>
  <c r="CN33" i="21"/>
  <c r="CL33" i="21"/>
  <c r="CN32" i="21"/>
  <c r="CL32" i="21"/>
  <c r="CN31" i="21"/>
  <c r="CL31" i="21"/>
  <c r="CN30" i="21"/>
  <c r="CL30" i="21"/>
  <c r="CN29" i="21"/>
  <c r="CL29" i="21"/>
  <c r="CN28" i="21"/>
  <c r="CL28" i="21"/>
  <c r="CN27" i="21"/>
  <c r="CL27" i="21"/>
  <c r="CJ106" i="21"/>
  <c r="CJ105" i="21"/>
  <c r="CJ104" i="21"/>
  <c r="CJ103" i="21"/>
  <c r="CJ102" i="21"/>
  <c r="CJ101" i="21"/>
  <c r="CJ100" i="21"/>
  <c r="CJ99" i="21"/>
  <c r="CJ98" i="21"/>
  <c r="CJ97" i="21"/>
  <c r="CJ96" i="21"/>
  <c r="CJ95" i="21"/>
  <c r="CJ94" i="21"/>
  <c r="CJ93" i="21"/>
  <c r="CJ92" i="21"/>
  <c r="CJ91" i="21"/>
  <c r="CJ90" i="21"/>
  <c r="CJ89" i="21"/>
  <c r="CJ88" i="21"/>
  <c r="CJ87" i="21"/>
  <c r="CJ86" i="21"/>
  <c r="CJ85" i="21"/>
  <c r="CJ84" i="21"/>
  <c r="CJ83" i="21"/>
  <c r="CJ82" i="21"/>
  <c r="CJ81" i="21"/>
  <c r="CJ80" i="21"/>
  <c r="CJ79" i="21"/>
  <c r="CJ78" i="21"/>
  <c r="CJ77" i="21"/>
  <c r="CJ76" i="21"/>
  <c r="CJ75" i="21"/>
  <c r="CJ74" i="21"/>
  <c r="CJ73" i="21"/>
  <c r="CJ72" i="21"/>
  <c r="CJ71" i="21"/>
  <c r="CJ70" i="21"/>
  <c r="CJ69" i="21"/>
  <c r="CJ68" i="21"/>
  <c r="CJ67" i="21"/>
  <c r="CJ66" i="21"/>
  <c r="CJ65" i="21"/>
  <c r="CJ64" i="21"/>
  <c r="CJ63" i="21"/>
  <c r="CJ62" i="21"/>
  <c r="CJ61" i="21"/>
  <c r="CJ60" i="21"/>
  <c r="CJ59" i="21"/>
  <c r="CJ58" i="21"/>
  <c r="CJ57" i="21"/>
  <c r="CJ56" i="21"/>
  <c r="CJ55" i="21"/>
  <c r="CJ54" i="21"/>
  <c r="CJ53" i="21"/>
  <c r="CJ52" i="21"/>
  <c r="CJ51" i="21"/>
  <c r="CJ50" i="21"/>
  <c r="CJ49" i="21"/>
  <c r="CJ48" i="21"/>
  <c r="CJ47" i="21"/>
  <c r="CJ46" i="21"/>
  <c r="CJ45" i="21"/>
  <c r="CJ44" i="21"/>
  <c r="CJ43" i="21"/>
  <c r="CJ42" i="21"/>
  <c r="CJ41" i="21"/>
  <c r="CJ40" i="21"/>
  <c r="CJ39" i="21"/>
  <c r="CJ38" i="21"/>
  <c r="CJ37" i="21"/>
  <c r="CJ36" i="21"/>
  <c r="CJ35" i="21"/>
  <c r="CJ34" i="21"/>
  <c r="CJ33" i="21"/>
  <c r="CJ32" i="21"/>
  <c r="CJ31" i="21"/>
  <c r="CJ30" i="21"/>
  <c r="CJ29" i="21"/>
  <c r="CJ28" i="21"/>
  <c r="CJ27" i="21"/>
  <c r="DC8" i="21"/>
  <c r="DE8" i="21"/>
  <c r="DG8" i="21"/>
  <c r="DI8" i="21"/>
  <c r="DK8" i="21"/>
  <c r="DM8" i="21"/>
  <c r="DO8" i="21"/>
  <c r="DQ8" i="21"/>
  <c r="GS8" i="6"/>
  <c r="DD8" i="21"/>
  <c r="DF8" i="21"/>
  <c r="DH8" i="21"/>
  <c r="DJ8" i="21"/>
  <c r="DL8" i="21"/>
  <c r="DN8" i="21"/>
  <c r="DP8" i="21"/>
  <c r="DR8" i="21"/>
  <c r="GT8" i="6"/>
  <c r="GU8" i="6"/>
  <c r="GV8" i="6"/>
  <c r="DC9" i="21"/>
  <c r="DE9" i="21"/>
  <c r="DG9" i="21"/>
  <c r="DI9" i="21"/>
  <c r="DK9" i="21"/>
  <c r="DM9" i="21"/>
  <c r="DO9" i="21"/>
  <c r="DQ9" i="21"/>
  <c r="GS9" i="6"/>
  <c r="DD9" i="21"/>
  <c r="DF9" i="21"/>
  <c r="DH9" i="21"/>
  <c r="DJ9" i="21"/>
  <c r="DL9" i="21"/>
  <c r="DN9" i="21"/>
  <c r="DP9" i="21"/>
  <c r="DR9" i="21"/>
  <c r="GT9" i="6"/>
  <c r="GU9" i="6"/>
  <c r="GV9" i="6"/>
  <c r="DC10" i="21"/>
  <c r="DE10" i="21"/>
  <c r="DG10" i="21"/>
  <c r="DI10" i="21"/>
  <c r="DK10" i="21"/>
  <c r="DM10" i="21"/>
  <c r="DO10" i="21"/>
  <c r="DQ10" i="21"/>
  <c r="GS10" i="6"/>
  <c r="DD10" i="21"/>
  <c r="DF10" i="21"/>
  <c r="DH10" i="21"/>
  <c r="DJ10" i="21"/>
  <c r="DL10" i="21"/>
  <c r="DN10" i="21"/>
  <c r="DP10" i="21"/>
  <c r="DR10" i="21"/>
  <c r="GT10" i="6"/>
  <c r="GU10" i="6"/>
  <c r="GV10" i="6"/>
  <c r="DC11" i="21"/>
  <c r="DE11" i="21"/>
  <c r="DG11" i="21"/>
  <c r="DI11" i="21"/>
  <c r="DK11" i="21"/>
  <c r="DM11" i="21"/>
  <c r="DO11" i="21"/>
  <c r="DQ11" i="21"/>
  <c r="GS11" i="6"/>
  <c r="DD11" i="21"/>
  <c r="DF11" i="21"/>
  <c r="DH11" i="21"/>
  <c r="DJ11" i="21"/>
  <c r="DL11" i="21"/>
  <c r="DN11" i="21"/>
  <c r="DP11" i="21"/>
  <c r="DR11" i="21"/>
  <c r="GT11" i="6"/>
  <c r="GU11" i="6"/>
  <c r="GV11" i="6"/>
  <c r="DC12" i="21"/>
  <c r="DE12" i="21"/>
  <c r="DG12" i="21"/>
  <c r="DI12" i="21"/>
  <c r="DK12" i="21"/>
  <c r="DM12" i="21"/>
  <c r="DO12" i="21"/>
  <c r="DQ12" i="21"/>
  <c r="GS12" i="6"/>
  <c r="DD12" i="21"/>
  <c r="DF12" i="21"/>
  <c r="DH12" i="21"/>
  <c r="DJ12" i="21"/>
  <c r="DL12" i="21"/>
  <c r="DN12" i="21"/>
  <c r="DP12" i="21"/>
  <c r="DR12" i="21"/>
  <c r="GT12" i="6"/>
  <c r="GU12" i="6"/>
  <c r="GV12" i="6"/>
  <c r="DC13" i="21"/>
  <c r="DE13" i="21"/>
  <c r="DG13" i="21"/>
  <c r="DI13" i="21"/>
  <c r="DK13" i="21"/>
  <c r="DM13" i="21"/>
  <c r="DO13" i="21"/>
  <c r="DQ13" i="21"/>
  <c r="GS13" i="6"/>
  <c r="DD13" i="21"/>
  <c r="DF13" i="21"/>
  <c r="DH13" i="21"/>
  <c r="DJ13" i="21"/>
  <c r="DL13" i="21"/>
  <c r="DN13" i="21"/>
  <c r="DP13" i="21"/>
  <c r="DR13" i="21"/>
  <c r="GT13" i="6"/>
  <c r="GU13" i="6"/>
  <c r="GV13" i="6"/>
  <c r="DC14" i="21"/>
  <c r="DE14" i="21"/>
  <c r="DG14" i="21"/>
  <c r="DI14" i="21"/>
  <c r="DK14" i="21"/>
  <c r="DM14" i="21"/>
  <c r="DO14" i="21"/>
  <c r="DQ14" i="21"/>
  <c r="GS14" i="6"/>
  <c r="DD14" i="21"/>
  <c r="DF14" i="21"/>
  <c r="DH14" i="21"/>
  <c r="DJ14" i="21"/>
  <c r="DL14" i="21"/>
  <c r="DN14" i="21"/>
  <c r="DP14" i="21"/>
  <c r="DR14" i="21"/>
  <c r="GT14" i="6"/>
  <c r="GU14" i="6"/>
  <c r="GV14" i="6"/>
  <c r="DC15" i="21"/>
  <c r="DE15" i="21"/>
  <c r="DG15" i="21"/>
  <c r="DI15" i="21"/>
  <c r="DK15" i="21"/>
  <c r="DM15" i="21"/>
  <c r="DO15" i="21"/>
  <c r="DQ15" i="21"/>
  <c r="GS15" i="6"/>
  <c r="DD15" i="21"/>
  <c r="DF15" i="21"/>
  <c r="DH15" i="21"/>
  <c r="DJ15" i="21"/>
  <c r="DL15" i="21"/>
  <c r="DN15" i="21"/>
  <c r="DP15" i="21"/>
  <c r="DR15" i="21"/>
  <c r="GT15" i="6"/>
  <c r="GU15" i="6"/>
  <c r="GV15" i="6"/>
  <c r="DC16" i="21"/>
  <c r="DE16" i="21"/>
  <c r="DG16" i="21"/>
  <c r="DI16" i="21"/>
  <c r="DK16" i="21"/>
  <c r="DM16" i="21"/>
  <c r="DO16" i="21"/>
  <c r="DQ16" i="21"/>
  <c r="GS16" i="6"/>
  <c r="DD16" i="21"/>
  <c r="DF16" i="21"/>
  <c r="DH16" i="21"/>
  <c r="DJ16" i="21"/>
  <c r="DL16" i="21"/>
  <c r="DN16" i="21"/>
  <c r="DP16" i="21"/>
  <c r="DR16" i="21"/>
  <c r="GT16" i="6"/>
  <c r="GU16" i="6"/>
  <c r="GV16" i="6"/>
  <c r="DC17" i="21"/>
  <c r="DE17" i="21"/>
  <c r="DG17" i="21"/>
  <c r="DI17" i="21"/>
  <c r="DK17" i="21"/>
  <c r="DM17" i="21"/>
  <c r="DO17" i="21"/>
  <c r="DQ17" i="21"/>
  <c r="GS17" i="6"/>
  <c r="DD17" i="21"/>
  <c r="DF17" i="21"/>
  <c r="DH17" i="21"/>
  <c r="DJ17" i="21"/>
  <c r="DL17" i="21"/>
  <c r="DN17" i="21"/>
  <c r="DP17" i="21"/>
  <c r="DR17" i="21"/>
  <c r="GT17" i="6"/>
  <c r="GU17" i="6"/>
  <c r="GV17" i="6"/>
  <c r="DC18" i="21"/>
  <c r="DE18" i="21"/>
  <c r="DG18" i="21"/>
  <c r="DI18" i="21"/>
  <c r="DK18" i="21"/>
  <c r="DM18" i="21"/>
  <c r="DO18" i="21"/>
  <c r="DQ18" i="21"/>
  <c r="GS18" i="6"/>
  <c r="DD18" i="21"/>
  <c r="DF18" i="21"/>
  <c r="DH18" i="21"/>
  <c r="DJ18" i="21"/>
  <c r="DL18" i="21"/>
  <c r="DN18" i="21"/>
  <c r="DP18" i="21"/>
  <c r="DR18" i="21"/>
  <c r="GT18" i="6"/>
  <c r="GU18" i="6"/>
  <c r="GV18" i="6"/>
  <c r="DC19" i="21"/>
  <c r="DE19" i="21"/>
  <c r="DG19" i="21"/>
  <c r="DI19" i="21"/>
  <c r="DK19" i="21"/>
  <c r="DM19" i="21"/>
  <c r="DO19" i="21"/>
  <c r="DQ19" i="21"/>
  <c r="GS19" i="6"/>
  <c r="DD19" i="21"/>
  <c r="DF19" i="21"/>
  <c r="DH19" i="21"/>
  <c r="DJ19" i="21"/>
  <c r="DL19" i="21"/>
  <c r="DN19" i="21"/>
  <c r="DP19" i="21"/>
  <c r="DR19" i="21"/>
  <c r="GT19" i="6"/>
  <c r="GU19" i="6"/>
  <c r="GV19" i="6"/>
  <c r="DC20" i="21"/>
  <c r="DE20" i="21"/>
  <c r="DG20" i="21"/>
  <c r="DI20" i="21"/>
  <c r="DK20" i="21"/>
  <c r="DM20" i="21"/>
  <c r="DO20" i="21"/>
  <c r="DQ20" i="21"/>
  <c r="GS20" i="6"/>
  <c r="DD20" i="21"/>
  <c r="DF20" i="21"/>
  <c r="DH20" i="21"/>
  <c r="DJ20" i="21"/>
  <c r="DL20" i="21"/>
  <c r="DN20" i="21"/>
  <c r="DP20" i="21"/>
  <c r="DR20" i="21"/>
  <c r="GT20" i="6"/>
  <c r="GU20" i="6"/>
  <c r="GV20" i="6"/>
  <c r="DC21" i="21"/>
  <c r="DE21" i="21"/>
  <c r="DG21" i="21"/>
  <c r="DI21" i="21"/>
  <c r="DK21" i="21"/>
  <c r="DM21" i="21"/>
  <c r="DO21" i="21"/>
  <c r="DQ21" i="21"/>
  <c r="GS21" i="6"/>
  <c r="DD21" i="21"/>
  <c r="DF21" i="21"/>
  <c r="DH21" i="21"/>
  <c r="DJ21" i="21"/>
  <c r="DL21" i="21"/>
  <c r="DN21" i="21"/>
  <c r="DP21" i="21"/>
  <c r="DR21" i="21"/>
  <c r="GT21" i="6"/>
  <c r="GU21" i="6"/>
  <c r="GV21" i="6"/>
  <c r="DC22" i="21"/>
  <c r="DE22" i="21"/>
  <c r="DG22" i="21"/>
  <c r="DI22" i="21"/>
  <c r="DK22" i="21"/>
  <c r="DM22" i="21"/>
  <c r="DO22" i="21"/>
  <c r="DQ22" i="21"/>
  <c r="GS22" i="6"/>
  <c r="DD22" i="21"/>
  <c r="DF22" i="21"/>
  <c r="DH22" i="21"/>
  <c r="DJ22" i="21"/>
  <c r="DL22" i="21"/>
  <c r="DN22" i="21"/>
  <c r="DP22" i="21"/>
  <c r="DR22" i="21"/>
  <c r="GT22" i="6"/>
  <c r="GU22" i="6"/>
  <c r="GV22" i="6"/>
  <c r="DC23" i="21"/>
  <c r="DE23" i="21"/>
  <c r="DG23" i="21"/>
  <c r="DI23" i="21"/>
  <c r="DK23" i="21"/>
  <c r="DM23" i="21"/>
  <c r="DO23" i="21"/>
  <c r="DQ23" i="21"/>
  <c r="GS23" i="6"/>
  <c r="DD23" i="21"/>
  <c r="DF23" i="21"/>
  <c r="DH23" i="21"/>
  <c r="DJ23" i="21"/>
  <c r="DL23" i="21"/>
  <c r="DN23" i="21"/>
  <c r="DP23" i="21"/>
  <c r="DR23" i="21"/>
  <c r="GT23" i="6"/>
  <c r="GU23" i="6"/>
  <c r="GV23" i="6"/>
  <c r="DC24" i="21"/>
  <c r="DE24" i="21"/>
  <c r="DG24" i="21"/>
  <c r="DI24" i="21"/>
  <c r="DK24" i="21"/>
  <c r="DM24" i="21"/>
  <c r="DO24" i="21"/>
  <c r="DQ24" i="21"/>
  <c r="GS24" i="6"/>
  <c r="DD24" i="21"/>
  <c r="DF24" i="21"/>
  <c r="DH24" i="21"/>
  <c r="DJ24" i="21"/>
  <c r="DL24" i="21"/>
  <c r="DN24" i="21"/>
  <c r="DP24" i="21"/>
  <c r="DR24" i="21"/>
  <c r="GT24" i="6"/>
  <c r="GU24" i="6"/>
  <c r="GV24" i="6"/>
  <c r="DC25" i="21"/>
  <c r="DE25" i="21"/>
  <c r="DG25" i="21"/>
  <c r="DI25" i="21"/>
  <c r="DK25" i="21"/>
  <c r="DM25" i="21"/>
  <c r="DO25" i="21"/>
  <c r="DQ25" i="21"/>
  <c r="GS25" i="6"/>
  <c r="DD25" i="21"/>
  <c r="DF25" i="21"/>
  <c r="DH25" i="21"/>
  <c r="DJ25" i="21"/>
  <c r="DL25" i="21"/>
  <c r="DN25" i="21"/>
  <c r="DP25" i="21"/>
  <c r="DR25" i="21"/>
  <c r="GT25" i="6"/>
  <c r="GU25" i="6"/>
  <c r="GV25" i="6"/>
  <c r="DC26" i="21"/>
  <c r="DE26" i="21"/>
  <c r="DG26" i="21"/>
  <c r="DI26" i="21"/>
  <c r="DK26" i="21"/>
  <c r="DM26" i="21"/>
  <c r="DO26" i="21"/>
  <c r="DQ26" i="21"/>
  <c r="GS26" i="6"/>
  <c r="DD26" i="21"/>
  <c r="DF26" i="21"/>
  <c r="DH26" i="21"/>
  <c r="DJ26" i="21"/>
  <c r="DL26" i="21"/>
  <c r="DN26" i="21"/>
  <c r="DP26" i="21"/>
  <c r="DR26" i="21"/>
  <c r="GT26" i="6"/>
  <c r="GU26" i="6"/>
  <c r="GV26" i="6"/>
  <c r="DC27" i="21"/>
  <c r="DE27" i="21"/>
  <c r="DG27" i="21"/>
  <c r="DI27" i="21"/>
  <c r="DK27" i="21"/>
  <c r="DM27" i="21"/>
  <c r="DO27" i="21"/>
  <c r="DQ27" i="21"/>
  <c r="GS27" i="6"/>
  <c r="DD27" i="21"/>
  <c r="DF27" i="21"/>
  <c r="DH27" i="21"/>
  <c r="DJ27" i="21"/>
  <c r="DL27" i="21"/>
  <c r="DN27" i="21"/>
  <c r="DP27" i="21"/>
  <c r="DR27" i="21"/>
  <c r="GT27" i="6"/>
  <c r="GU27" i="6"/>
  <c r="GV27" i="6"/>
  <c r="DC28" i="21"/>
  <c r="DE28" i="21"/>
  <c r="DG28" i="21"/>
  <c r="DI28" i="21"/>
  <c r="DK28" i="21"/>
  <c r="DM28" i="21"/>
  <c r="DO28" i="21"/>
  <c r="DQ28" i="21"/>
  <c r="GS28" i="6"/>
  <c r="DD28" i="21"/>
  <c r="DF28" i="21"/>
  <c r="DH28" i="21"/>
  <c r="DJ28" i="21"/>
  <c r="DL28" i="21"/>
  <c r="DN28" i="21"/>
  <c r="DP28" i="21"/>
  <c r="DR28" i="21"/>
  <c r="GT28" i="6"/>
  <c r="GU28" i="6"/>
  <c r="GV28" i="6"/>
  <c r="DC29" i="21"/>
  <c r="DE29" i="21"/>
  <c r="DG29" i="21"/>
  <c r="DI29" i="21"/>
  <c r="DK29" i="21"/>
  <c r="DM29" i="21"/>
  <c r="DO29" i="21"/>
  <c r="DQ29" i="21"/>
  <c r="GS29" i="6"/>
  <c r="DD29" i="21"/>
  <c r="DF29" i="21"/>
  <c r="DH29" i="21"/>
  <c r="DJ29" i="21"/>
  <c r="DL29" i="21"/>
  <c r="DN29" i="21"/>
  <c r="DP29" i="21"/>
  <c r="DR29" i="21"/>
  <c r="GT29" i="6"/>
  <c r="GU29" i="6"/>
  <c r="GV29" i="6"/>
  <c r="DC30" i="21"/>
  <c r="DE30" i="21"/>
  <c r="DG30" i="21"/>
  <c r="DI30" i="21"/>
  <c r="DK30" i="21"/>
  <c r="DM30" i="21"/>
  <c r="DO30" i="21"/>
  <c r="DQ30" i="21"/>
  <c r="GS30" i="6"/>
  <c r="DD30" i="21"/>
  <c r="DF30" i="21"/>
  <c r="DH30" i="21"/>
  <c r="DJ30" i="21"/>
  <c r="DL30" i="21"/>
  <c r="DN30" i="21"/>
  <c r="DP30" i="21"/>
  <c r="DR30" i="21"/>
  <c r="GT30" i="6"/>
  <c r="GU30" i="6"/>
  <c r="GV30" i="6"/>
  <c r="DC31" i="21"/>
  <c r="DE31" i="21"/>
  <c r="DG31" i="21"/>
  <c r="DI31" i="21"/>
  <c r="DK31" i="21"/>
  <c r="DM31" i="21"/>
  <c r="DO31" i="21"/>
  <c r="DQ31" i="21"/>
  <c r="GS31" i="6"/>
  <c r="DD31" i="21"/>
  <c r="DF31" i="21"/>
  <c r="DH31" i="21"/>
  <c r="DJ31" i="21"/>
  <c r="DL31" i="21"/>
  <c r="DN31" i="21"/>
  <c r="DP31" i="21"/>
  <c r="DR31" i="21"/>
  <c r="GT31" i="6"/>
  <c r="GU31" i="6"/>
  <c r="GV31" i="6"/>
  <c r="DC32" i="21"/>
  <c r="DE32" i="21"/>
  <c r="DG32" i="21"/>
  <c r="DI32" i="21"/>
  <c r="DK32" i="21"/>
  <c r="DM32" i="21"/>
  <c r="DO32" i="21"/>
  <c r="DQ32" i="21"/>
  <c r="GS32" i="6"/>
  <c r="DD32" i="21"/>
  <c r="DF32" i="21"/>
  <c r="DH32" i="21"/>
  <c r="DJ32" i="21"/>
  <c r="DL32" i="21"/>
  <c r="DN32" i="21"/>
  <c r="DP32" i="21"/>
  <c r="DR32" i="21"/>
  <c r="GT32" i="6"/>
  <c r="GU32" i="6"/>
  <c r="GV32" i="6"/>
  <c r="DC33" i="21"/>
  <c r="DE33" i="21"/>
  <c r="DG33" i="21"/>
  <c r="DI33" i="21"/>
  <c r="DK33" i="21"/>
  <c r="DM33" i="21"/>
  <c r="DO33" i="21"/>
  <c r="DQ33" i="21"/>
  <c r="GS33" i="6"/>
  <c r="DD33" i="21"/>
  <c r="DF33" i="21"/>
  <c r="DH33" i="21"/>
  <c r="DJ33" i="21"/>
  <c r="DL33" i="21"/>
  <c r="DN33" i="21"/>
  <c r="DP33" i="21"/>
  <c r="DR33" i="21"/>
  <c r="GT33" i="6"/>
  <c r="GU33" i="6"/>
  <c r="GV33" i="6"/>
  <c r="DC34" i="21"/>
  <c r="DE34" i="21"/>
  <c r="DG34" i="21"/>
  <c r="DI34" i="21"/>
  <c r="DK34" i="21"/>
  <c r="DM34" i="21"/>
  <c r="DO34" i="21"/>
  <c r="DQ34" i="21"/>
  <c r="GS34" i="6"/>
  <c r="DD34" i="21"/>
  <c r="DF34" i="21"/>
  <c r="DH34" i="21"/>
  <c r="DJ34" i="21"/>
  <c r="DL34" i="21"/>
  <c r="DN34" i="21"/>
  <c r="DP34" i="21"/>
  <c r="DR34" i="21"/>
  <c r="GT34" i="6"/>
  <c r="GU34" i="6"/>
  <c r="GV34" i="6"/>
  <c r="GS35" i="6"/>
  <c r="GT35" i="6"/>
  <c r="GU35" i="6"/>
  <c r="GV35" i="6"/>
  <c r="GS36" i="6"/>
  <c r="GT36" i="6"/>
  <c r="GU36" i="6"/>
  <c r="GV36" i="6"/>
  <c r="GS37" i="6"/>
  <c r="GT37" i="6"/>
  <c r="GU37" i="6"/>
  <c r="GV37" i="6"/>
  <c r="GS38" i="6"/>
  <c r="GT38" i="6"/>
  <c r="GU38" i="6"/>
  <c r="GV38" i="6"/>
  <c r="GS39" i="6"/>
  <c r="GT39" i="6"/>
  <c r="GU39" i="6"/>
  <c r="GV39" i="6"/>
  <c r="GS40" i="6"/>
  <c r="GT40" i="6"/>
  <c r="GU40" i="6"/>
  <c r="GV40" i="6"/>
  <c r="GS41" i="6"/>
  <c r="GT41" i="6"/>
  <c r="GU41" i="6"/>
  <c r="GV41" i="6"/>
  <c r="GS42" i="6"/>
  <c r="GT42" i="6"/>
  <c r="GU42" i="6"/>
  <c r="GV42" i="6"/>
  <c r="GS43" i="6"/>
  <c r="GT43" i="6"/>
  <c r="GU43" i="6"/>
  <c r="GV43" i="6"/>
  <c r="GS44" i="6"/>
  <c r="GT44" i="6"/>
  <c r="GU44" i="6"/>
  <c r="GV44" i="6"/>
  <c r="GS45" i="6"/>
  <c r="GT45" i="6"/>
  <c r="GU45" i="6"/>
  <c r="GV45" i="6"/>
  <c r="GS46" i="6"/>
  <c r="GT46" i="6"/>
  <c r="GU46" i="6"/>
  <c r="GV46" i="6"/>
  <c r="GS47" i="6"/>
  <c r="GT47" i="6"/>
  <c r="GU47" i="6"/>
  <c r="GV47" i="6"/>
  <c r="GS48" i="6"/>
  <c r="GT48" i="6"/>
  <c r="GU48" i="6"/>
  <c r="GV48" i="6"/>
  <c r="GS49" i="6"/>
  <c r="GT49" i="6"/>
  <c r="GU49" i="6"/>
  <c r="GV49" i="6"/>
  <c r="GS50" i="6"/>
  <c r="GT50" i="6"/>
  <c r="GU50" i="6"/>
  <c r="GV50" i="6"/>
  <c r="GS51" i="6"/>
  <c r="GT51" i="6"/>
  <c r="GU51" i="6"/>
  <c r="GV51" i="6"/>
  <c r="GS52" i="6"/>
  <c r="GT52" i="6"/>
  <c r="GU52" i="6"/>
  <c r="GV52" i="6"/>
  <c r="GS53" i="6"/>
  <c r="GT53" i="6"/>
  <c r="GU53" i="6"/>
  <c r="GV53" i="6"/>
  <c r="GS54" i="6"/>
  <c r="GT54" i="6"/>
  <c r="GU54" i="6"/>
  <c r="GV54" i="6"/>
  <c r="GS55" i="6"/>
  <c r="GT55" i="6"/>
  <c r="GU55" i="6"/>
  <c r="GV55" i="6"/>
  <c r="GS56" i="6"/>
  <c r="GT56" i="6"/>
  <c r="GU56" i="6"/>
  <c r="GV56" i="6"/>
  <c r="GS57" i="6"/>
  <c r="GT57" i="6"/>
  <c r="GU57" i="6"/>
  <c r="GV57" i="6"/>
  <c r="GS58" i="6"/>
  <c r="GT58" i="6"/>
  <c r="GU58" i="6"/>
  <c r="GV58" i="6"/>
  <c r="GS59" i="6"/>
  <c r="GT59" i="6"/>
  <c r="GU59" i="6"/>
  <c r="GV59" i="6"/>
  <c r="GS60" i="6"/>
  <c r="GT60" i="6"/>
  <c r="GU60" i="6"/>
  <c r="GV60" i="6"/>
  <c r="GS61" i="6"/>
  <c r="GT61" i="6"/>
  <c r="GU61" i="6"/>
  <c r="GV61" i="6"/>
  <c r="GS62" i="6"/>
  <c r="GT62" i="6"/>
  <c r="GU62" i="6"/>
  <c r="GV62" i="6"/>
  <c r="GS63" i="6"/>
  <c r="GT63" i="6"/>
  <c r="GU63" i="6"/>
  <c r="GV63" i="6"/>
  <c r="GS64" i="6"/>
  <c r="GT64" i="6"/>
  <c r="GU64" i="6"/>
  <c r="GV64" i="6"/>
  <c r="GS65" i="6"/>
  <c r="GT65" i="6"/>
  <c r="GU65" i="6"/>
  <c r="GV65" i="6"/>
  <c r="GS66" i="6"/>
  <c r="GT66" i="6"/>
  <c r="GU66" i="6"/>
  <c r="GV66" i="6"/>
  <c r="GS67" i="6"/>
  <c r="GT67" i="6"/>
  <c r="GU67" i="6"/>
  <c r="GV67" i="6"/>
  <c r="GS68" i="6"/>
  <c r="GT68" i="6"/>
  <c r="GU68" i="6"/>
  <c r="GV68" i="6"/>
  <c r="GS69" i="6"/>
  <c r="GT69" i="6"/>
  <c r="GU69" i="6"/>
  <c r="GV69" i="6"/>
  <c r="GS70" i="6"/>
  <c r="GT70" i="6"/>
  <c r="GU70" i="6"/>
  <c r="GV70" i="6"/>
  <c r="GS71" i="6"/>
  <c r="GT71" i="6"/>
  <c r="GU71" i="6"/>
  <c r="GV71" i="6"/>
  <c r="GS72" i="6"/>
  <c r="GT72" i="6"/>
  <c r="GU72" i="6"/>
  <c r="GV72" i="6"/>
  <c r="GS73" i="6"/>
  <c r="GT73" i="6"/>
  <c r="GU73" i="6"/>
  <c r="GV73" i="6"/>
  <c r="GS74" i="6"/>
  <c r="GT74" i="6"/>
  <c r="GU74" i="6"/>
  <c r="GV74" i="6"/>
  <c r="GS75" i="6"/>
  <c r="GT75" i="6"/>
  <c r="GU75" i="6"/>
  <c r="GV75" i="6"/>
  <c r="GS76" i="6"/>
  <c r="GT76" i="6"/>
  <c r="GU76" i="6"/>
  <c r="GV76" i="6"/>
  <c r="GS77" i="6"/>
  <c r="GT77" i="6"/>
  <c r="GU77" i="6"/>
  <c r="GV77" i="6"/>
  <c r="GS78" i="6"/>
  <c r="GT78" i="6"/>
  <c r="GU78" i="6"/>
  <c r="GV78" i="6"/>
  <c r="GS79" i="6"/>
  <c r="GT79" i="6"/>
  <c r="GU79" i="6"/>
  <c r="GV79" i="6"/>
  <c r="GS80" i="6"/>
  <c r="GT80" i="6"/>
  <c r="GU80" i="6"/>
  <c r="GV80" i="6"/>
  <c r="GS81" i="6"/>
  <c r="GT81" i="6"/>
  <c r="GU81" i="6"/>
  <c r="GV81" i="6"/>
  <c r="GS82" i="6"/>
  <c r="GT82" i="6"/>
  <c r="GU82" i="6"/>
  <c r="GV82" i="6"/>
  <c r="GS83" i="6"/>
  <c r="GT83" i="6"/>
  <c r="GU83" i="6"/>
  <c r="GV83" i="6"/>
  <c r="GS84" i="6"/>
  <c r="GT84" i="6"/>
  <c r="GU84" i="6"/>
  <c r="GV84" i="6"/>
  <c r="GS85" i="6"/>
  <c r="GT85" i="6"/>
  <c r="GU85" i="6"/>
  <c r="GV85" i="6"/>
  <c r="GS86" i="6"/>
  <c r="GT86" i="6"/>
  <c r="GU86" i="6"/>
  <c r="GV86" i="6"/>
  <c r="GS87" i="6"/>
  <c r="GT87" i="6"/>
  <c r="GU87" i="6"/>
  <c r="GV87" i="6"/>
  <c r="GS88" i="6"/>
  <c r="GT88" i="6"/>
  <c r="GU88" i="6"/>
  <c r="GV88" i="6"/>
  <c r="GS89" i="6"/>
  <c r="GT89" i="6"/>
  <c r="GU89" i="6"/>
  <c r="GV89" i="6"/>
  <c r="GS90" i="6"/>
  <c r="GT90" i="6"/>
  <c r="GU90" i="6"/>
  <c r="GV90" i="6"/>
  <c r="GS91" i="6"/>
  <c r="GT91" i="6"/>
  <c r="GU91" i="6"/>
  <c r="GV91" i="6"/>
  <c r="GS92" i="6"/>
  <c r="GT92" i="6"/>
  <c r="GU92" i="6"/>
  <c r="GV92" i="6"/>
  <c r="GS93" i="6"/>
  <c r="GT93" i="6"/>
  <c r="GU93" i="6"/>
  <c r="GV93" i="6"/>
  <c r="GS94" i="6"/>
  <c r="GT94" i="6"/>
  <c r="GU94" i="6"/>
  <c r="GV94" i="6"/>
  <c r="GS95" i="6"/>
  <c r="GT95" i="6"/>
  <c r="GU95" i="6"/>
  <c r="GV95" i="6"/>
  <c r="GS96" i="6"/>
  <c r="GT96" i="6"/>
  <c r="GU96" i="6"/>
  <c r="GV96" i="6"/>
  <c r="GS97" i="6"/>
  <c r="GT97" i="6"/>
  <c r="GU97" i="6"/>
  <c r="GV97" i="6"/>
  <c r="GS98" i="6"/>
  <c r="GT98" i="6"/>
  <c r="GU98" i="6"/>
  <c r="GV98" i="6"/>
  <c r="GS99" i="6"/>
  <c r="GT99" i="6"/>
  <c r="GU99" i="6"/>
  <c r="GV99" i="6"/>
  <c r="GS100" i="6"/>
  <c r="GT100" i="6"/>
  <c r="GU100" i="6"/>
  <c r="GV100" i="6"/>
  <c r="GS101" i="6"/>
  <c r="GT101" i="6"/>
  <c r="GU101" i="6"/>
  <c r="GV101" i="6"/>
  <c r="GS102" i="6"/>
  <c r="GT102" i="6"/>
  <c r="GU102" i="6"/>
  <c r="GV102" i="6"/>
  <c r="GS103" i="6"/>
  <c r="GT103" i="6"/>
  <c r="GU103" i="6"/>
  <c r="GV103" i="6"/>
  <c r="GS104" i="6"/>
  <c r="GT104" i="6"/>
  <c r="GU104" i="6"/>
  <c r="GV104" i="6"/>
  <c r="GS105" i="6"/>
  <c r="GT105" i="6"/>
  <c r="GU105" i="6"/>
  <c r="GV105" i="6"/>
  <c r="GS106" i="6"/>
  <c r="GU106" i="6"/>
  <c r="GV106" i="6"/>
  <c r="DC7" i="21"/>
  <c r="DE7" i="21"/>
  <c r="DG7" i="21"/>
  <c r="DI7" i="21"/>
  <c r="DK7" i="21"/>
  <c r="DM7" i="21"/>
  <c r="DO7" i="21"/>
  <c r="DQ7" i="21"/>
  <c r="GS7" i="6"/>
  <c r="DD7" i="21"/>
  <c r="DF7" i="21"/>
  <c r="DH7" i="21"/>
  <c r="DJ7" i="21"/>
  <c r="DL7" i="21"/>
  <c r="DN7" i="21"/>
  <c r="DP7" i="21"/>
  <c r="DR7" i="21"/>
  <c r="GT7" i="6"/>
  <c r="GU7" i="6"/>
  <c r="GV7" i="6"/>
  <c r="B18" i="6"/>
  <c r="H18" i="10"/>
  <c r="C18" i="6"/>
  <c r="I18" i="10"/>
  <c r="X18" i="10"/>
  <c r="Y18" i="10"/>
  <c r="Z18" i="10"/>
  <c r="AA18" i="10"/>
  <c r="AB18" i="10"/>
  <c r="W18" i="6"/>
  <c r="O18" i="6"/>
  <c r="K18" i="6"/>
  <c r="L18" i="6"/>
  <c r="M18" i="6"/>
  <c r="N18" i="6"/>
  <c r="P18" i="6"/>
  <c r="Q18" i="6"/>
  <c r="R18" i="6"/>
  <c r="S18" i="6"/>
  <c r="T18" i="6"/>
  <c r="U18" i="6"/>
  <c r="V18" i="6"/>
  <c r="X18" i="6"/>
  <c r="AM18" i="6"/>
  <c r="AE18" i="6"/>
  <c r="AA18" i="6"/>
  <c r="AB18" i="6"/>
  <c r="AC18" i="6"/>
  <c r="AD18" i="6"/>
  <c r="AF18" i="6"/>
  <c r="AG18" i="6"/>
  <c r="AH18" i="6"/>
  <c r="AI18" i="6"/>
  <c r="AJ18" i="6"/>
  <c r="AK18" i="6"/>
  <c r="AL18" i="6"/>
  <c r="AN18" i="6"/>
  <c r="BE18" i="6"/>
  <c r="AW18" i="6"/>
  <c r="AS18" i="6"/>
  <c r="AT18" i="6"/>
  <c r="AU18" i="6"/>
  <c r="AV18" i="6"/>
  <c r="AX18" i="6"/>
  <c r="AY18" i="6"/>
  <c r="AZ18" i="6"/>
  <c r="BA18" i="6"/>
  <c r="BB18" i="6"/>
  <c r="BC18" i="6"/>
  <c r="BD18" i="6"/>
  <c r="BF18" i="6"/>
  <c r="BU18" i="6"/>
  <c r="BM18" i="6"/>
  <c r="BI18" i="6"/>
  <c r="BJ18" i="6"/>
  <c r="BK18" i="6"/>
  <c r="BL18" i="6"/>
  <c r="BN18" i="6"/>
  <c r="BO18" i="6"/>
  <c r="BP18" i="6"/>
  <c r="BQ18" i="6"/>
  <c r="BR18" i="6"/>
  <c r="BS18" i="6"/>
  <c r="BT18" i="6"/>
  <c r="BV18" i="6"/>
  <c r="CK18" i="6"/>
  <c r="CC18" i="6"/>
  <c r="BY18" i="6"/>
  <c r="BZ18" i="6"/>
  <c r="CA18" i="6"/>
  <c r="CB18" i="6"/>
  <c r="CD18" i="6"/>
  <c r="CE18" i="6"/>
  <c r="CF18" i="6"/>
  <c r="CG18" i="6"/>
  <c r="CH18" i="6"/>
  <c r="CI18" i="6"/>
  <c r="CJ18" i="6"/>
  <c r="CL18" i="6"/>
  <c r="DA18" i="6"/>
  <c r="CS18" i="6"/>
  <c r="CO18" i="6"/>
  <c r="CP18" i="6"/>
  <c r="CQ18" i="6"/>
  <c r="CR18" i="6"/>
  <c r="CT18" i="6"/>
  <c r="CU18" i="6"/>
  <c r="CV18" i="6"/>
  <c r="CW18" i="6"/>
  <c r="CX18" i="6"/>
  <c r="CY18" i="6"/>
  <c r="CZ18" i="6"/>
  <c r="DB18" i="6"/>
  <c r="GC18" i="6"/>
  <c r="GD18" i="6"/>
  <c r="D18" i="6"/>
  <c r="Y18" i="6"/>
  <c r="EY18" i="6"/>
  <c r="AO18" i="6"/>
  <c r="EZ18" i="6"/>
  <c r="BG18" i="6"/>
  <c r="FA18" i="6"/>
  <c r="BW18" i="6"/>
  <c r="FB18" i="6"/>
  <c r="CM18" i="6"/>
  <c r="FC18" i="6"/>
  <c r="DC18" i="6"/>
  <c r="FD18" i="6"/>
  <c r="FF18" i="6"/>
  <c r="FG18" i="6"/>
  <c r="FH18" i="6"/>
  <c r="FI18" i="6"/>
  <c r="DI18" i="6"/>
  <c r="DL18" i="6"/>
  <c r="DM18" i="6"/>
  <c r="DN18" i="6"/>
  <c r="DO18" i="6"/>
  <c r="DP18" i="6"/>
  <c r="DQ18" i="6"/>
  <c r="DR18" i="6"/>
  <c r="DS18" i="6"/>
  <c r="DT18" i="6"/>
  <c r="DW18" i="6"/>
  <c r="DU18" i="6"/>
  <c r="DX18" i="6"/>
  <c r="DY18" i="6"/>
  <c r="EA18" i="6"/>
  <c r="EB18" i="6"/>
  <c r="EC18" i="6"/>
  <c r="ED18" i="6"/>
  <c r="EE18" i="6"/>
  <c r="EF18" i="6"/>
  <c r="EI18" i="6"/>
  <c r="EG18" i="6"/>
  <c r="EJ18" i="6"/>
  <c r="EK18" i="6"/>
  <c r="EM18" i="6"/>
  <c r="EN18" i="6"/>
  <c r="EO18" i="6"/>
  <c r="EP18" i="6"/>
  <c r="EQ18" i="6"/>
  <c r="ER18" i="6"/>
  <c r="ES18" i="6"/>
  <c r="ET18" i="6"/>
  <c r="EU18" i="6"/>
  <c r="EV18" i="6"/>
  <c r="EW18" i="6"/>
  <c r="EX18" i="6"/>
  <c r="FE18" i="6"/>
  <c r="FJ18" i="6"/>
  <c r="GB18" i="6"/>
  <c r="GJ18" i="6"/>
  <c r="GG18" i="6"/>
  <c r="GK18" i="6"/>
  <c r="GL18" i="6"/>
  <c r="R18" i="10"/>
  <c r="AC18" i="10"/>
  <c r="AD18" i="10"/>
  <c r="AE18" i="10"/>
  <c r="AF18" i="10"/>
  <c r="AG18" i="10"/>
  <c r="AH18" i="10"/>
  <c r="AI18" i="10"/>
  <c r="B19" i="6"/>
  <c r="H19" i="10"/>
  <c r="C19" i="6"/>
  <c r="I19" i="10"/>
  <c r="X19" i="10"/>
  <c r="Y19" i="10"/>
  <c r="Z19" i="10"/>
  <c r="AA19" i="10"/>
  <c r="W19" i="6"/>
  <c r="O19" i="6"/>
  <c r="K19" i="6"/>
  <c r="L19" i="6"/>
  <c r="M19" i="6"/>
  <c r="N19" i="6"/>
  <c r="P19" i="6"/>
  <c r="Q19" i="6"/>
  <c r="R19" i="6"/>
  <c r="S19" i="6"/>
  <c r="T19" i="6"/>
  <c r="U19" i="6"/>
  <c r="V19" i="6"/>
  <c r="X19" i="6"/>
  <c r="AM19" i="6"/>
  <c r="AE19" i="6"/>
  <c r="AA19" i="6"/>
  <c r="AB19" i="6"/>
  <c r="AC19" i="6"/>
  <c r="AD19" i="6"/>
  <c r="AF19" i="6"/>
  <c r="AG19" i="6"/>
  <c r="AH19" i="6"/>
  <c r="AI19" i="6"/>
  <c r="AJ19" i="6"/>
  <c r="AK19" i="6"/>
  <c r="AL19" i="6"/>
  <c r="AN19" i="6"/>
  <c r="BE19" i="6"/>
  <c r="AW19" i="6"/>
  <c r="AS19" i="6"/>
  <c r="AT19" i="6"/>
  <c r="AU19" i="6"/>
  <c r="AV19" i="6"/>
  <c r="AX19" i="6"/>
  <c r="AY19" i="6"/>
  <c r="AZ19" i="6"/>
  <c r="BA19" i="6"/>
  <c r="BB19" i="6"/>
  <c r="BC19" i="6"/>
  <c r="BD19" i="6"/>
  <c r="BF19" i="6"/>
  <c r="BU19" i="6"/>
  <c r="BM19" i="6"/>
  <c r="BI19" i="6"/>
  <c r="BJ19" i="6"/>
  <c r="BK19" i="6"/>
  <c r="BL19" i="6"/>
  <c r="BN19" i="6"/>
  <c r="BO19" i="6"/>
  <c r="BP19" i="6"/>
  <c r="BQ19" i="6"/>
  <c r="BR19" i="6"/>
  <c r="BS19" i="6"/>
  <c r="BT19" i="6"/>
  <c r="BV19" i="6"/>
  <c r="CK19" i="6"/>
  <c r="CC19" i="6"/>
  <c r="BY19" i="6"/>
  <c r="BZ19" i="6"/>
  <c r="CA19" i="6"/>
  <c r="CB19" i="6"/>
  <c r="CD19" i="6"/>
  <c r="CE19" i="6"/>
  <c r="CF19" i="6"/>
  <c r="CG19" i="6"/>
  <c r="CH19" i="6"/>
  <c r="CI19" i="6"/>
  <c r="CJ19" i="6"/>
  <c r="CL19" i="6"/>
  <c r="DA19" i="6"/>
  <c r="CS19" i="6"/>
  <c r="CO19" i="6"/>
  <c r="CP19" i="6"/>
  <c r="CQ19" i="6"/>
  <c r="CR19" i="6"/>
  <c r="CT19" i="6"/>
  <c r="CU19" i="6"/>
  <c r="CV19" i="6"/>
  <c r="CW19" i="6"/>
  <c r="CX19" i="6"/>
  <c r="CY19" i="6"/>
  <c r="CZ19" i="6"/>
  <c r="DB19" i="6"/>
  <c r="GC19" i="6"/>
  <c r="GD19" i="6"/>
  <c r="D19" i="6"/>
  <c r="Y19" i="6"/>
  <c r="EY19" i="6"/>
  <c r="AO19" i="6"/>
  <c r="EZ19" i="6"/>
  <c r="BG19" i="6"/>
  <c r="FA19" i="6"/>
  <c r="BW19" i="6"/>
  <c r="FB19" i="6"/>
  <c r="CM19" i="6"/>
  <c r="FC19" i="6"/>
  <c r="DC19" i="6"/>
  <c r="FD19" i="6"/>
  <c r="FF19" i="6"/>
  <c r="FG19" i="6"/>
  <c r="FH19" i="6"/>
  <c r="FI19" i="6"/>
  <c r="DI19" i="6"/>
  <c r="DL19" i="6"/>
  <c r="DM19" i="6"/>
  <c r="DN19" i="6"/>
  <c r="DO19" i="6"/>
  <c r="DP19" i="6"/>
  <c r="DQ19" i="6"/>
  <c r="DR19" i="6"/>
  <c r="DS19" i="6"/>
  <c r="DT19" i="6"/>
  <c r="DW19" i="6"/>
  <c r="DU19" i="6"/>
  <c r="DX19" i="6"/>
  <c r="DY19" i="6"/>
  <c r="EA19" i="6"/>
  <c r="EB19" i="6"/>
  <c r="EC19" i="6"/>
  <c r="ED19" i="6"/>
  <c r="EE19" i="6"/>
  <c r="EF19" i="6"/>
  <c r="EI19" i="6"/>
  <c r="EG19" i="6"/>
  <c r="EJ19" i="6"/>
  <c r="EK19" i="6"/>
  <c r="EM19" i="6"/>
  <c r="EN19" i="6"/>
  <c r="EO19" i="6"/>
  <c r="EP19" i="6"/>
  <c r="EQ19" i="6"/>
  <c r="ER19" i="6"/>
  <c r="ES19" i="6"/>
  <c r="ET19" i="6"/>
  <c r="EU19" i="6"/>
  <c r="EV19" i="6"/>
  <c r="EW19" i="6"/>
  <c r="EX19" i="6"/>
  <c r="FE19" i="6"/>
  <c r="FJ19" i="6"/>
  <c r="GB19" i="6"/>
  <c r="GJ19" i="6"/>
  <c r="GG19" i="6"/>
  <c r="GK19" i="6"/>
  <c r="GL19" i="6"/>
  <c r="R19" i="10"/>
  <c r="AB19" i="10"/>
  <c r="AC19" i="10"/>
  <c r="AD19" i="10"/>
  <c r="AE19" i="10"/>
  <c r="AF19" i="10"/>
  <c r="AG19" i="10"/>
  <c r="AH19" i="10"/>
  <c r="AI19" i="10"/>
  <c r="B20" i="6"/>
  <c r="H20" i="10"/>
  <c r="C20" i="6"/>
  <c r="I20" i="10"/>
  <c r="W20" i="6"/>
  <c r="O20" i="6"/>
  <c r="K20" i="6"/>
  <c r="L20" i="6"/>
  <c r="M20" i="6"/>
  <c r="N20" i="6"/>
  <c r="P20" i="6"/>
  <c r="Q20" i="6"/>
  <c r="R20" i="6"/>
  <c r="S20" i="6"/>
  <c r="T20" i="6"/>
  <c r="U20" i="6"/>
  <c r="V20" i="6"/>
  <c r="X20" i="6"/>
  <c r="AM20" i="6"/>
  <c r="AE20" i="6"/>
  <c r="AA20" i="6"/>
  <c r="AB20" i="6"/>
  <c r="AC20" i="6"/>
  <c r="AD20" i="6"/>
  <c r="AF20" i="6"/>
  <c r="AG20" i="6"/>
  <c r="AH20" i="6"/>
  <c r="AI20" i="6"/>
  <c r="AJ20" i="6"/>
  <c r="AK20" i="6"/>
  <c r="AL20" i="6"/>
  <c r="AN20" i="6"/>
  <c r="BE20" i="6"/>
  <c r="AW20" i="6"/>
  <c r="AS20" i="6"/>
  <c r="AT20" i="6"/>
  <c r="AU20" i="6"/>
  <c r="AV20" i="6"/>
  <c r="AX20" i="6"/>
  <c r="AY20" i="6"/>
  <c r="AZ20" i="6"/>
  <c r="BA20" i="6"/>
  <c r="BB20" i="6"/>
  <c r="BC20" i="6"/>
  <c r="BD20" i="6"/>
  <c r="BF20" i="6"/>
  <c r="BU20" i="6"/>
  <c r="BM20" i="6"/>
  <c r="BI20" i="6"/>
  <c r="BJ20" i="6"/>
  <c r="BK20" i="6"/>
  <c r="BL20" i="6"/>
  <c r="BN20" i="6"/>
  <c r="BO20" i="6"/>
  <c r="BP20" i="6"/>
  <c r="BQ20" i="6"/>
  <c r="BR20" i="6"/>
  <c r="BS20" i="6"/>
  <c r="BT20" i="6"/>
  <c r="BV20" i="6"/>
  <c r="CK20" i="6"/>
  <c r="CC20" i="6"/>
  <c r="BY20" i="6"/>
  <c r="BZ20" i="6"/>
  <c r="CA20" i="6"/>
  <c r="CB20" i="6"/>
  <c r="CD20" i="6"/>
  <c r="CE20" i="6"/>
  <c r="CF20" i="6"/>
  <c r="CG20" i="6"/>
  <c r="CH20" i="6"/>
  <c r="CI20" i="6"/>
  <c r="CJ20" i="6"/>
  <c r="CL20" i="6"/>
  <c r="DA20" i="6"/>
  <c r="CS20" i="6"/>
  <c r="CO20" i="6"/>
  <c r="CP20" i="6"/>
  <c r="CQ20" i="6"/>
  <c r="CR20" i="6"/>
  <c r="CT20" i="6"/>
  <c r="CU20" i="6"/>
  <c r="CV20" i="6"/>
  <c r="CW20" i="6"/>
  <c r="CX20" i="6"/>
  <c r="CY20" i="6"/>
  <c r="CZ20" i="6"/>
  <c r="DB20" i="6"/>
  <c r="GC20" i="6"/>
  <c r="GD20" i="6"/>
  <c r="D20" i="6"/>
  <c r="Y20" i="6"/>
  <c r="EY20" i="6"/>
  <c r="AO20" i="6"/>
  <c r="EZ20" i="6"/>
  <c r="BG20" i="6"/>
  <c r="FA20" i="6"/>
  <c r="BW20" i="6"/>
  <c r="FB20" i="6"/>
  <c r="CM20" i="6"/>
  <c r="FC20" i="6"/>
  <c r="DC20" i="6"/>
  <c r="FD20" i="6"/>
  <c r="FF20" i="6"/>
  <c r="FG20" i="6"/>
  <c r="FH20" i="6"/>
  <c r="FI20" i="6"/>
  <c r="DI20" i="6"/>
  <c r="DL20" i="6"/>
  <c r="DM20" i="6"/>
  <c r="DN20" i="6"/>
  <c r="DO20" i="6"/>
  <c r="DP20" i="6"/>
  <c r="DQ20" i="6"/>
  <c r="DR20" i="6"/>
  <c r="DS20" i="6"/>
  <c r="DT20" i="6"/>
  <c r="DW20" i="6"/>
  <c r="DU20" i="6"/>
  <c r="DX20" i="6"/>
  <c r="DY20" i="6"/>
  <c r="EA20" i="6"/>
  <c r="EB20" i="6"/>
  <c r="EC20" i="6"/>
  <c r="ED20" i="6"/>
  <c r="EE20" i="6"/>
  <c r="EF20" i="6"/>
  <c r="EI20" i="6"/>
  <c r="EG20" i="6"/>
  <c r="EJ20" i="6"/>
  <c r="EK20" i="6"/>
  <c r="EM20" i="6"/>
  <c r="EN20" i="6"/>
  <c r="EO20" i="6"/>
  <c r="EP20" i="6"/>
  <c r="EQ20" i="6"/>
  <c r="ER20" i="6"/>
  <c r="ES20" i="6"/>
  <c r="ET20" i="6"/>
  <c r="EU20" i="6"/>
  <c r="EV20" i="6"/>
  <c r="EW20" i="6"/>
  <c r="EX20" i="6"/>
  <c r="FE20" i="6"/>
  <c r="FJ20" i="6"/>
  <c r="GB20" i="6"/>
  <c r="GJ20" i="6"/>
  <c r="GG20" i="6"/>
  <c r="GK20" i="6"/>
  <c r="GL20" i="6"/>
  <c r="R20" i="10"/>
  <c r="X20" i="10"/>
  <c r="Y20" i="10"/>
  <c r="Z20" i="10"/>
  <c r="AA20" i="10"/>
  <c r="AB20" i="10"/>
  <c r="AC20" i="10"/>
  <c r="AD20" i="10"/>
  <c r="AE20" i="10"/>
  <c r="AF20" i="10"/>
  <c r="AG20" i="10"/>
  <c r="AH20" i="10"/>
  <c r="AI20" i="10"/>
  <c r="B21" i="6"/>
  <c r="H21" i="10"/>
  <c r="C21" i="6"/>
  <c r="I21" i="10"/>
  <c r="X21" i="10"/>
  <c r="Y21" i="10"/>
  <c r="Z21" i="10"/>
  <c r="AA21" i="10"/>
  <c r="AB21" i="10"/>
  <c r="W21" i="6"/>
  <c r="O21" i="6"/>
  <c r="K21" i="6"/>
  <c r="L21" i="6"/>
  <c r="M21" i="6"/>
  <c r="N21" i="6"/>
  <c r="P21" i="6"/>
  <c r="Q21" i="6"/>
  <c r="R21" i="6"/>
  <c r="S21" i="6"/>
  <c r="T21" i="6"/>
  <c r="U21" i="6"/>
  <c r="V21" i="6"/>
  <c r="X21" i="6"/>
  <c r="AM21" i="6"/>
  <c r="AE21" i="6"/>
  <c r="AA21" i="6"/>
  <c r="AB21" i="6"/>
  <c r="AC21" i="6"/>
  <c r="AD21" i="6"/>
  <c r="AF21" i="6"/>
  <c r="AG21" i="6"/>
  <c r="AH21" i="6"/>
  <c r="AI21" i="6"/>
  <c r="AJ21" i="6"/>
  <c r="AK21" i="6"/>
  <c r="AL21" i="6"/>
  <c r="AN21" i="6"/>
  <c r="BE21" i="6"/>
  <c r="AW21" i="6"/>
  <c r="AS21" i="6"/>
  <c r="AT21" i="6"/>
  <c r="AU21" i="6"/>
  <c r="AV21" i="6"/>
  <c r="AX21" i="6"/>
  <c r="AY21" i="6"/>
  <c r="AZ21" i="6"/>
  <c r="BA21" i="6"/>
  <c r="BB21" i="6"/>
  <c r="BC21" i="6"/>
  <c r="BD21" i="6"/>
  <c r="BF21" i="6"/>
  <c r="BU21" i="6"/>
  <c r="BM21" i="6"/>
  <c r="BI21" i="6"/>
  <c r="BJ21" i="6"/>
  <c r="BK21" i="6"/>
  <c r="BL21" i="6"/>
  <c r="BN21" i="6"/>
  <c r="BO21" i="6"/>
  <c r="BP21" i="6"/>
  <c r="BQ21" i="6"/>
  <c r="BR21" i="6"/>
  <c r="BS21" i="6"/>
  <c r="BT21" i="6"/>
  <c r="BV21" i="6"/>
  <c r="CK21" i="6"/>
  <c r="CC21" i="6"/>
  <c r="BY21" i="6"/>
  <c r="BZ21" i="6"/>
  <c r="CA21" i="6"/>
  <c r="CB21" i="6"/>
  <c r="CD21" i="6"/>
  <c r="CE21" i="6"/>
  <c r="CF21" i="6"/>
  <c r="CG21" i="6"/>
  <c r="CH21" i="6"/>
  <c r="CI21" i="6"/>
  <c r="CJ21" i="6"/>
  <c r="CL21" i="6"/>
  <c r="DA21" i="6"/>
  <c r="CS21" i="6"/>
  <c r="CO21" i="6"/>
  <c r="CP21" i="6"/>
  <c r="CQ21" i="6"/>
  <c r="CR21" i="6"/>
  <c r="CT21" i="6"/>
  <c r="CU21" i="6"/>
  <c r="CV21" i="6"/>
  <c r="CW21" i="6"/>
  <c r="CX21" i="6"/>
  <c r="CY21" i="6"/>
  <c r="CZ21" i="6"/>
  <c r="DB21" i="6"/>
  <c r="GC21" i="6"/>
  <c r="GD21" i="6"/>
  <c r="D21" i="6"/>
  <c r="Y21" i="6"/>
  <c r="EY21" i="6"/>
  <c r="AO21" i="6"/>
  <c r="EZ21" i="6"/>
  <c r="BG21" i="6"/>
  <c r="FA21" i="6"/>
  <c r="BW21" i="6"/>
  <c r="FB21" i="6"/>
  <c r="CM21" i="6"/>
  <c r="FC21" i="6"/>
  <c r="DC21" i="6"/>
  <c r="FD21" i="6"/>
  <c r="FF21" i="6"/>
  <c r="FG21" i="6"/>
  <c r="FH21" i="6"/>
  <c r="FI21" i="6"/>
  <c r="DI21" i="6"/>
  <c r="DL21" i="6"/>
  <c r="DM21" i="6"/>
  <c r="DN21" i="6"/>
  <c r="DO21" i="6"/>
  <c r="DP21" i="6"/>
  <c r="DQ21" i="6"/>
  <c r="DR21" i="6"/>
  <c r="DS21" i="6"/>
  <c r="DT21" i="6"/>
  <c r="DW21" i="6"/>
  <c r="DU21" i="6"/>
  <c r="DX21" i="6"/>
  <c r="DY21" i="6"/>
  <c r="EA21" i="6"/>
  <c r="EB21" i="6"/>
  <c r="EC21" i="6"/>
  <c r="ED21" i="6"/>
  <c r="EE21" i="6"/>
  <c r="EF21" i="6"/>
  <c r="EI21" i="6"/>
  <c r="EG21" i="6"/>
  <c r="EJ21" i="6"/>
  <c r="EK21" i="6"/>
  <c r="EM21" i="6"/>
  <c r="EN21" i="6"/>
  <c r="EO21" i="6"/>
  <c r="EP21" i="6"/>
  <c r="EQ21" i="6"/>
  <c r="ER21" i="6"/>
  <c r="ES21" i="6"/>
  <c r="ET21" i="6"/>
  <c r="EU21" i="6"/>
  <c r="EV21" i="6"/>
  <c r="EW21" i="6"/>
  <c r="EX21" i="6"/>
  <c r="FE21" i="6"/>
  <c r="FJ21" i="6"/>
  <c r="GB21" i="6"/>
  <c r="GJ21" i="6"/>
  <c r="GG21" i="6"/>
  <c r="GK21" i="6"/>
  <c r="GL21" i="6"/>
  <c r="R21" i="10"/>
  <c r="AC21" i="10"/>
  <c r="AD21" i="10"/>
  <c r="AE21" i="10"/>
  <c r="AF21" i="10"/>
  <c r="AG21" i="10"/>
  <c r="AH21" i="10"/>
  <c r="AI21" i="10"/>
  <c r="B22" i="6"/>
  <c r="H22" i="10"/>
  <c r="C22" i="6"/>
  <c r="I22" i="10"/>
  <c r="X22" i="10"/>
  <c r="Y22" i="10"/>
  <c r="Z22" i="10"/>
  <c r="AA22" i="10"/>
  <c r="W22" i="6"/>
  <c r="O22" i="6"/>
  <c r="K22" i="6"/>
  <c r="L22" i="6"/>
  <c r="M22" i="6"/>
  <c r="N22" i="6"/>
  <c r="P22" i="6"/>
  <c r="Q22" i="6"/>
  <c r="R22" i="6"/>
  <c r="S22" i="6"/>
  <c r="T22" i="6"/>
  <c r="U22" i="6"/>
  <c r="V22" i="6"/>
  <c r="X22" i="6"/>
  <c r="AM22" i="6"/>
  <c r="AE22" i="6"/>
  <c r="AA22" i="6"/>
  <c r="AB22" i="6"/>
  <c r="AC22" i="6"/>
  <c r="AD22" i="6"/>
  <c r="AF22" i="6"/>
  <c r="AG22" i="6"/>
  <c r="AH22" i="6"/>
  <c r="AI22" i="6"/>
  <c r="AJ22" i="6"/>
  <c r="AK22" i="6"/>
  <c r="AL22" i="6"/>
  <c r="AN22" i="6"/>
  <c r="BE22" i="6"/>
  <c r="AW22" i="6"/>
  <c r="AS22" i="6"/>
  <c r="AT22" i="6"/>
  <c r="AU22" i="6"/>
  <c r="AV22" i="6"/>
  <c r="AX22" i="6"/>
  <c r="AY22" i="6"/>
  <c r="AZ22" i="6"/>
  <c r="BA22" i="6"/>
  <c r="BB22" i="6"/>
  <c r="BC22" i="6"/>
  <c r="BD22" i="6"/>
  <c r="BF22" i="6"/>
  <c r="BU22" i="6"/>
  <c r="BM22" i="6"/>
  <c r="BI22" i="6"/>
  <c r="BJ22" i="6"/>
  <c r="BK22" i="6"/>
  <c r="BL22" i="6"/>
  <c r="BN22" i="6"/>
  <c r="BO22" i="6"/>
  <c r="BP22" i="6"/>
  <c r="BQ22" i="6"/>
  <c r="BR22" i="6"/>
  <c r="BS22" i="6"/>
  <c r="BT22" i="6"/>
  <c r="BV22" i="6"/>
  <c r="CK22" i="6"/>
  <c r="CC22" i="6"/>
  <c r="BY22" i="6"/>
  <c r="BZ22" i="6"/>
  <c r="CA22" i="6"/>
  <c r="CB22" i="6"/>
  <c r="CD22" i="6"/>
  <c r="CE22" i="6"/>
  <c r="CF22" i="6"/>
  <c r="CG22" i="6"/>
  <c r="CH22" i="6"/>
  <c r="CI22" i="6"/>
  <c r="CJ22" i="6"/>
  <c r="CL22" i="6"/>
  <c r="DA22" i="6"/>
  <c r="CS22" i="6"/>
  <c r="CO22" i="6"/>
  <c r="CP22" i="6"/>
  <c r="CQ22" i="6"/>
  <c r="CR22" i="6"/>
  <c r="CT22" i="6"/>
  <c r="CU22" i="6"/>
  <c r="CV22" i="6"/>
  <c r="CW22" i="6"/>
  <c r="CX22" i="6"/>
  <c r="CY22" i="6"/>
  <c r="CZ22" i="6"/>
  <c r="DB22" i="6"/>
  <c r="GC22" i="6"/>
  <c r="GD22" i="6"/>
  <c r="D22" i="6"/>
  <c r="Y22" i="6"/>
  <c r="EY22" i="6"/>
  <c r="AO22" i="6"/>
  <c r="EZ22" i="6"/>
  <c r="BG22" i="6"/>
  <c r="FA22" i="6"/>
  <c r="BW22" i="6"/>
  <c r="FB22" i="6"/>
  <c r="CM22" i="6"/>
  <c r="FC22" i="6"/>
  <c r="DC22" i="6"/>
  <c r="FD22" i="6"/>
  <c r="FF22" i="6"/>
  <c r="FG22" i="6"/>
  <c r="FH22" i="6"/>
  <c r="FI22" i="6"/>
  <c r="DI22" i="6"/>
  <c r="DL22" i="6"/>
  <c r="DM22" i="6"/>
  <c r="DN22" i="6"/>
  <c r="DO22" i="6"/>
  <c r="DP22" i="6"/>
  <c r="DQ22" i="6"/>
  <c r="DR22" i="6"/>
  <c r="DS22" i="6"/>
  <c r="DT22" i="6"/>
  <c r="DW22" i="6"/>
  <c r="DU22" i="6"/>
  <c r="DX22" i="6"/>
  <c r="DY22" i="6"/>
  <c r="EA22" i="6"/>
  <c r="EB22" i="6"/>
  <c r="EC22" i="6"/>
  <c r="ED22" i="6"/>
  <c r="EE22" i="6"/>
  <c r="EF22" i="6"/>
  <c r="EI22" i="6"/>
  <c r="EG22" i="6"/>
  <c r="EJ22" i="6"/>
  <c r="EK22" i="6"/>
  <c r="EM22" i="6"/>
  <c r="EN22" i="6"/>
  <c r="EO22" i="6"/>
  <c r="EP22" i="6"/>
  <c r="EQ22" i="6"/>
  <c r="ER22" i="6"/>
  <c r="ES22" i="6"/>
  <c r="ET22" i="6"/>
  <c r="EU22" i="6"/>
  <c r="EV22" i="6"/>
  <c r="EW22" i="6"/>
  <c r="EX22" i="6"/>
  <c r="FE22" i="6"/>
  <c r="FJ22" i="6"/>
  <c r="GB22" i="6"/>
  <c r="GJ22" i="6"/>
  <c r="GG22" i="6"/>
  <c r="GK22" i="6"/>
  <c r="GL22" i="6"/>
  <c r="R22" i="10"/>
  <c r="AB22" i="10"/>
  <c r="AC22" i="10"/>
  <c r="AD22" i="10"/>
  <c r="AE22" i="10"/>
  <c r="AF22" i="10"/>
  <c r="AG22" i="10"/>
  <c r="AH22" i="10"/>
  <c r="AI22" i="10"/>
  <c r="B23" i="6"/>
  <c r="H23" i="10"/>
  <c r="C23" i="6"/>
  <c r="I23" i="10"/>
  <c r="X23" i="10"/>
  <c r="Y23" i="10"/>
  <c r="Z23" i="10"/>
  <c r="AA23" i="10"/>
  <c r="AB23" i="10"/>
  <c r="AC23" i="10"/>
  <c r="AD23" i="10"/>
  <c r="W23" i="6"/>
  <c r="O23" i="6"/>
  <c r="K23" i="6"/>
  <c r="L23" i="6"/>
  <c r="M23" i="6"/>
  <c r="N23" i="6"/>
  <c r="P23" i="6"/>
  <c r="Q23" i="6"/>
  <c r="R23" i="6"/>
  <c r="S23" i="6"/>
  <c r="T23" i="6"/>
  <c r="U23" i="6"/>
  <c r="V23" i="6"/>
  <c r="X23" i="6"/>
  <c r="AM23" i="6"/>
  <c r="AE23" i="6"/>
  <c r="AA23" i="6"/>
  <c r="AB23" i="6"/>
  <c r="AC23" i="6"/>
  <c r="AD23" i="6"/>
  <c r="AF23" i="6"/>
  <c r="AG23" i="6"/>
  <c r="AH23" i="6"/>
  <c r="AI23" i="6"/>
  <c r="AJ23" i="6"/>
  <c r="AK23" i="6"/>
  <c r="AL23" i="6"/>
  <c r="AN23" i="6"/>
  <c r="BE23" i="6"/>
  <c r="AW23" i="6"/>
  <c r="AS23" i="6"/>
  <c r="AT23" i="6"/>
  <c r="AU23" i="6"/>
  <c r="AV23" i="6"/>
  <c r="AX23" i="6"/>
  <c r="AY23" i="6"/>
  <c r="AZ23" i="6"/>
  <c r="BA23" i="6"/>
  <c r="BB23" i="6"/>
  <c r="BC23" i="6"/>
  <c r="BD23" i="6"/>
  <c r="BF23" i="6"/>
  <c r="BU23" i="6"/>
  <c r="BM23" i="6"/>
  <c r="BI23" i="6"/>
  <c r="BJ23" i="6"/>
  <c r="BK23" i="6"/>
  <c r="BL23" i="6"/>
  <c r="BN23" i="6"/>
  <c r="BO23" i="6"/>
  <c r="BP23" i="6"/>
  <c r="BQ23" i="6"/>
  <c r="BR23" i="6"/>
  <c r="BS23" i="6"/>
  <c r="BT23" i="6"/>
  <c r="BV23" i="6"/>
  <c r="CK23" i="6"/>
  <c r="CC23" i="6"/>
  <c r="BY23" i="6"/>
  <c r="BZ23" i="6"/>
  <c r="CA23" i="6"/>
  <c r="CB23" i="6"/>
  <c r="CD23" i="6"/>
  <c r="CE23" i="6"/>
  <c r="CF23" i="6"/>
  <c r="CG23" i="6"/>
  <c r="CH23" i="6"/>
  <c r="CI23" i="6"/>
  <c r="CJ23" i="6"/>
  <c r="CL23" i="6"/>
  <c r="DA23" i="6"/>
  <c r="CS23" i="6"/>
  <c r="CO23" i="6"/>
  <c r="CP23" i="6"/>
  <c r="CQ23" i="6"/>
  <c r="CR23" i="6"/>
  <c r="CT23" i="6"/>
  <c r="CU23" i="6"/>
  <c r="CV23" i="6"/>
  <c r="CW23" i="6"/>
  <c r="CX23" i="6"/>
  <c r="CY23" i="6"/>
  <c r="CZ23" i="6"/>
  <c r="DB23" i="6"/>
  <c r="GC23" i="6"/>
  <c r="GD23" i="6"/>
  <c r="D23" i="6"/>
  <c r="Y23" i="6"/>
  <c r="EY23" i="6"/>
  <c r="AO23" i="6"/>
  <c r="EZ23" i="6"/>
  <c r="BG23" i="6"/>
  <c r="FA23" i="6"/>
  <c r="BW23" i="6"/>
  <c r="FB23" i="6"/>
  <c r="CM23" i="6"/>
  <c r="FC23" i="6"/>
  <c r="DC23" i="6"/>
  <c r="FD23" i="6"/>
  <c r="FF23" i="6"/>
  <c r="FG23" i="6"/>
  <c r="FH23" i="6"/>
  <c r="FI23" i="6"/>
  <c r="DI23" i="6"/>
  <c r="DL23" i="6"/>
  <c r="DM23" i="6"/>
  <c r="DN23" i="6"/>
  <c r="DO23" i="6"/>
  <c r="DP23" i="6"/>
  <c r="DQ23" i="6"/>
  <c r="DR23" i="6"/>
  <c r="DS23" i="6"/>
  <c r="DT23" i="6"/>
  <c r="DW23" i="6"/>
  <c r="DU23" i="6"/>
  <c r="DX23" i="6"/>
  <c r="DY23" i="6"/>
  <c r="EA23" i="6"/>
  <c r="EB23" i="6"/>
  <c r="EC23" i="6"/>
  <c r="ED23" i="6"/>
  <c r="EE23" i="6"/>
  <c r="EF23" i="6"/>
  <c r="EI23" i="6"/>
  <c r="EG23" i="6"/>
  <c r="EJ23" i="6"/>
  <c r="EK23" i="6"/>
  <c r="EM23" i="6"/>
  <c r="EN23" i="6"/>
  <c r="EO23" i="6"/>
  <c r="EP23" i="6"/>
  <c r="EQ23" i="6"/>
  <c r="ER23" i="6"/>
  <c r="ES23" i="6"/>
  <c r="ET23" i="6"/>
  <c r="EU23" i="6"/>
  <c r="EV23" i="6"/>
  <c r="EW23" i="6"/>
  <c r="EX23" i="6"/>
  <c r="FE23" i="6"/>
  <c r="FJ23" i="6"/>
  <c r="GB23" i="6"/>
  <c r="GJ23" i="6"/>
  <c r="GG23" i="6"/>
  <c r="GK23" i="6"/>
  <c r="GL23" i="6"/>
  <c r="R23" i="10"/>
  <c r="AE23" i="10"/>
  <c r="AF23" i="10"/>
  <c r="AG23" i="10"/>
  <c r="AH23" i="10"/>
  <c r="AI23" i="10"/>
  <c r="B24" i="6"/>
  <c r="H24" i="10"/>
  <c r="C24" i="6"/>
  <c r="I24" i="10"/>
  <c r="X24" i="10"/>
  <c r="Y24" i="10"/>
  <c r="Z24" i="10"/>
  <c r="AA24" i="10"/>
  <c r="W24" i="6"/>
  <c r="O24" i="6"/>
  <c r="K24" i="6"/>
  <c r="L24" i="6"/>
  <c r="M24" i="6"/>
  <c r="N24" i="6"/>
  <c r="P24" i="6"/>
  <c r="Q24" i="6"/>
  <c r="R24" i="6"/>
  <c r="S24" i="6"/>
  <c r="T24" i="6"/>
  <c r="U24" i="6"/>
  <c r="V24" i="6"/>
  <c r="X24" i="6"/>
  <c r="AM24" i="6"/>
  <c r="AE24" i="6"/>
  <c r="AA24" i="6"/>
  <c r="AB24" i="6"/>
  <c r="AC24" i="6"/>
  <c r="AD24" i="6"/>
  <c r="AF24" i="6"/>
  <c r="AG24" i="6"/>
  <c r="AH24" i="6"/>
  <c r="AI24" i="6"/>
  <c r="AJ24" i="6"/>
  <c r="AK24" i="6"/>
  <c r="AL24" i="6"/>
  <c r="AN24" i="6"/>
  <c r="BE24" i="6"/>
  <c r="AW24" i="6"/>
  <c r="AS24" i="6"/>
  <c r="AT24" i="6"/>
  <c r="AU24" i="6"/>
  <c r="AV24" i="6"/>
  <c r="AX24" i="6"/>
  <c r="AY24" i="6"/>
  <c r="AZ24" i="6"/>
  <c r="BA24" i="6"/>
  <c r="BB24" i="6"/>
  <c r="BC24" i="6"/>
  <c r="BD24" i="6"/>
  <c r="BF24" i="6"/>
  <c r="BU24" i="6"/>
  <c r="BM24" i="6"/>
  <c r="BI24" i="6"/>
  <c r="BJ24" i="6"/>
  <c r="BK24" i="6"/>
  <c r="BL24" i="6"/>
  <c r="BN24" i="6"/>
  <c r="BO24" i="6"/>
  <c r="BP24" i="6"/>
  <c r="BQ24" i="6"/>
  <c r="BR24" i="6"/>
  <c r="BS24" i="6"/>
  <c r="BT24" i="6"/>
  <c r="BV24" i="6"/>
  <c r="CK24" i="6"/>
  <c r="CC24" i="6"/>
  <c r="BY24" i="6"/>
  <c r="BZ24" i="6"/>
  <c r="CA24" i="6"/>
  <c r="CB24" i="6"/>
  <c r="CD24" i="6"/>
  <c r="CE24" i="6"/>
  <c r="CF24" i="6"/>
  <c r="CG24" i="6"/>
  <c r="CH24" i="6"/>
  <c r="CI24" i="6"/>
  <c r="CJ24" i="6"/>
  <c r="CL24" i="6"/>
  <c r="DA24" i="6"/>
  <c r="CS24" i="6"/>
  <c r="CO24" i="6"/>
  <c r="CP24" i="6"/>
  <c r="CQ24" i="6"/>
  <c r="CR24" i="6"/>
  <c r="CT24" i="6"/>
  <c r="CU24" i="6"/>
  <c r="CV24" i="6"/>
  <c r="CW24" i="6"/>
  <c r="CX24" i="6"/>
  <c r="CY24" i="6"/>
  <c r="CZ24" i="6"/>
  <c r="DB24" i="6"/>
  <c r="GC24" i="6"/>
  <c r="GD24" i="6"/>
  <c r="D24" i="6"/>
  <c r="Y24" i="6"/>
  <c r="EY24" i="6"/>
  <c r="AO24" i="6"/>
  <c r="EZ24" i="6"/>
  <c r="BG24" i="6"/>
  <c r="FA24" i="6"/>
  <c r="BW24" i="6"/>
  <c r="FB24" i="6"/>
  <c r="CM24" i="6"/>
  <c r="FC24" i="6"/>
  <c r="DC24" i="6"/>
  <c r="FD24" i="6"/>
  <c r="FF24" i="6"/>
  <c r="FG24" i="6"/>
  <c r="FH24" i="6"/>
  <c r="FI24" i="6"/>
  <c r="DI24" i="6"/>
  <c r="DL24" i="6"/>
  <c r="DM24" i="6"/>
  <c r="DN24" i="6"/>
  <c r="DO24" i="6"/>
  <c r="DP24" i="6"/>
  <c r="DQ24" i="6"/>
  <c r="DR24" i="6"/>
  <c r="DS24" i="6"/>
  <c r="DT24" i="6"/>
  <c r="DW24" i="6"/>
  <c r="DU24" i="6"/>
  <c r="DX24" i="6"/>
  <c r="DY24" i="6"/>
  <c r="EA24" i="6"/>
  <c r="EB24" i="6"/>
  <c r="EC24" i="6"/>
  <c r="ED24" i="6"/>
  <c r="EE24" i="6"/>
  <c r="EF24" i="6"/>
  <c r="EI24" i="6"/>
  <c r="EG24" i="6"/>
  <c r="EJ24" i="6"/>
  <c r="EK24" i="6"/>
  <c r="EM24" i="6"/>
  <c r="EN24" i="6"/>
  <c r="EO24" i="6"/>
  <c r="EP24" i="6"/>
  <c r="EQ24" i="6"/>
  <c r="ER24" i="6"/>
  <c r="ES24" i="6"/>
  <c r="ET24" i="6"/>
  <c r="EU24" i="6"/>
  <c r="EV24" i="6"/>
  <c r="EW24" i="6"/>
  <c r="EX24" i="6"/>
  <c r="FE24" i="6"/>
  <c r="FJ24" i="6"/>
  <c r="GB24" i="6"/>
  <c r="GJ24" i="6"/>
  <c r="GG24" i="6"/>
  <c r="GK24" i="6"/>
  <c r="GL24" i="6"/>
  <c r="R24" i="10"/>
  <c r="AB24" i="10"/>
  <c r="AC24" i="10"/>
  <c r="AD24" i="10"/>
  <c r="AE24" i="10"/>
  <c r="AF24" i="10"/>
  <c r="AG24" i="10"/>
  <c r="AH24" i="10"/>
  <c r="AI24" i="10"/>
  <c r="B25" i="6"/>
  <c r="H25" i="10"/>
  <c r="C25" i="6"/>
  <c r="I25" i="10"/>
  <c r="X25" i="10"/>
  <c r="Y25" i="10"/>
  <c r="Z25" i="10"/>
  <c r="AA25" i="10"/>
  <c r="W25" i="6"/>
  <c r="O25" i="6"/>
  <c r="K25" i="6"/>
  <c r="L25" i="6"/>
  <c r="M25" i="6"/>
  <c r="N25" i="6"/>
  <c r="P25" i="6"/>
  <c r="Q25" i="6"/>
  <c r="R25" i="6"/>
  <c r="S25" i="6"/>
  <c r="T25" i="6"/>
  <c r="U25" i="6"/>
  <c r="V25" i="6"/>
  <c r="X25" i="6"/>
  <c r="AM25" i="6"/>
  <c r="AE25" i="6"/>
  <c r="AA25" i="6"/>
  <c r="AB25" i="6"/>
  <c r="AC25" i="6"/>
  <c r="AD25" i="6"/>
  <c r="AF25" i="6"/>
  <c r="AG25" i="6"/>
  <c r="AH25" i="6"/>
  <c r="AI25" i="6"/>
  <c r="AJ25" i="6"/>
  <c r="AK25" i="6"/>
  <c r="AL25" i="6"/>
  <c r="AN25" i="6"/>
  <c r="BE25" i="6"/>
  <c r="AW25" i="6"/>
  <c r="AS25" i="6"/>
  <c r="AT25" i="6"/>
  <c r="AU25" i="6"/>
  <c r="AV25" i="6"/>
  <c r="AX25" i="6"/>
  <c r="AY25" i="6"/>
  <c r="AZ25" i="6"/>
  <c r="BA25" i="6"/>
  <c r="BB25" i="6"/>
  <c r="BC25" i="6"/>
  <c r="BD25" i="6"/>
  <c r="BF25" i="6"/>
  <c r="BU25" i="6"/>
  <c r="BM25" i="6"/>
  <c r="BI25" i="6"/>
  <c r="BJ25" i="6"/>
  <c r="BK25" i="6"/>
  <c r="BL25" i="6"/>
  <c r="BN25" i="6"/>
  <c r="BO25" i="6"/>
  <c r="BP25" i="6"/>
  <c r="BQ25" i="6"/>
  <c r="BR25" i="6"/>
  <c r="BS25" i="6"/>
  <c r="BT25" i="6"/>
  <c r="BV25" i="6"/>
  <c r="CK25" i="6"/>
  <c r="CC25" i="6"/>
  <c r="BY25" i="6"/>
  <c r="BZ25" i="6"/>
  <c r="CA25" i="6"/>
  <c r="CB25" i="6"/>
  <c r="CD25" i="6"/>
  <c r="CE25" i="6"/>
  <c r="CF25" i="6"/>
  <c r="CG25" i="6"/>
  <c r="CH25" i="6"/>
  <c r="CI25" i="6"/>
  <c r="CJ25" i="6"/>
  <c r="CL25" i="6"/>
  <c r="DA25" i="6"/>
  <c r="CS25" i="6"/>
  <c r="CO25" i="6"/>
  <c r="CP25" i="6"/>
  <c r="CQ25" i="6"/>
  <c r="CR25" i="6"/>
  <c r="CT25" i="6"/>
  <c r="CU25" i="6"/>
  <c r="CV25" i="6"/>
  <c r="CW25" i="6"/>
  <c r="CX25" i="6"/>
  <c r="CY25" i="6"/>
  <c r="CZ25" i="6"/>
  <c r="DB25" i="6"/>
  <c r="GC25" i="6"/>
  <c r="GD25" i="6"/>
  <c r="D25" i="6"/>
  <c r="Y25" i="6"/>
  <c r="EY25" i="6"/>
  <c r="AO25" i="6"/>
  <c r="EZ25" i="6"/>
  <c r="BG25" i="6"/>
  <c r="FA25" i="6"/>
  <c r="BW25" i="6"/>
  <c r="FB25" i="6"/>
  <c r="CM25" i="6"/>
  <c r="FC25" i="6"/>
  <c r="DC25" i="6"/>
  <c r="FD25" i="6"/>
  <c r="FF25" i="6"/>
  <c r="FG25" i="6"/>
  <c r="FH25" i="6"/>
  <c r="FI25" i="6"/>
  <c r="DI25" i="6"/>
  <c r="DL25" i="6"/>
  <c r="DM25" i="6"/>
  <c r="DN25" i="6"/>
  <c r="DO25" i="6"/>
  <c r="DP25" i="6"/>
  <c r="DQ25" i="6"/>
  <c r="DR25" i="6"/>
  <c r="DS25" i="6"/>
  <c r="DT25" i="6"/>
  <c r="DW25" i="6"/>
  <c r="DU25" i="6"/>
  <c r="DX25" i="6"/>
  <c r="DY25" i="6"/>
  <c r="EA25" i="6"/>
  <c r="EB25" i="6"/>
  <c r="EC25" i="6"/>
  <c r="ED25" i="6"/>
  <c r="EE25" i="6"/>
  <c r="EF25" i="6"/>
  <c r="EI25" i="6"/>
  <c r="EG25" i="6"/>
  <c r="EJ25" i="6"/>
  <c r="EK25" i="6"/>
  <c r="EM25" i="6"/>
  <c r="EN25" i="6"/>
  <c r="EO25" i="6"/>
  <c r="EP25" i="6"/>
  <c r="EQ25" i="6"/>
  <c r="ER25" i="6"/>
  <c r="ES25" i="6"/>
  <c r="ET25" i="6"/>
  <c r="EU25" i="6"/>
  <c r="EV25" i="6"/>
  <c r="EW25" i="6"/>
  <c r="EX25" i="6"/>
  <c r="FE25" i="6"/>
  <c r="FJ25" i="6"/>
  <c r="GB25" i="6"/>
  <c r="GJ25" i="6"/>
  <c r="GG25" i="6"/>
  <c r="GK25" i="6"/>
  <c r="GL25" i="6"/>
  <c r="R25" i="10"/>
  <c r="AB25" i="10"/>
  <c r="AC25" i="10"/>
  <c r="AD25" i="10"/>
  <c r="AE25" i="10"/>
  <c r="AF25" i="10"/>
  <c r="AG25" i="10"/>
  <c r="AH25" i="10"/>
  <c r="AI25" i="10"/>
  <c r="B26" i="6"/>
  <c r="H26" i="10"/>
  <c r="C26" i="6"/>
  <c r="I26" i="10"/>
  <c r="X26" i="10"/>
  <c r="Y26" i="10"/>
  <c r="Z26" i="10"/>
  <c r="AA26" i="10"/>
  <c r="W26" i="6"/>
  <c r="O26" i="6"/>
  <c r="K26" i="6"/>
  <c r="L26" i="6"/>
  <c r="M26" i="6"/>
  <c r="N26" i="6"/>
  <c r="P26" i="6"/>
  <c r="Q26" i="6"/>
  <c r="R26" i="6"/>
  <c r="S26" i="6"/>
  <c r="T26" i="6"/>
  <c r="U26" i="6"/>
  <c r="V26" i="6"/>
  <c r="X26" i="6"/>
  <c r="AM26" i="6"/>
  <c r="AE26" i="6"/>
  <c r="AA26" i="6"/>
  <c r="AB26" i="6"/>
  <c r="AC26" i="6"/>
  <c r="AD26" i="6"/>
  <c r="AF26" i="6"/>
  <c r="AG26" i="6"/>
  <c r="AH26" i="6"/>
  <c r="AI26" i="6"/>
  <c r="AJ26" i="6"/>
  <c r="AK26" i="6"/>
  <c r="AL26" i="6"/>
  <c r="AN26" i="6"/>
  <c r="BE26" i="6"/>
  <c r="AW26" i="6"/>
  <c r="AS26" i="6"/>
  <c r="AT26" i="6"/>
  <c r="AU26" i="6"/>
  <c r="AV26" i="6"/>
  <c r="AX26" i="6"/>
  <c r="AY26" i="6"/>
  <c r="AZ26" i="6"/>
  <c r="BA26" i="6"/>
  <c r="BB26" i="6"/>
  <c r="BC26" i="6"/>
  <c r="BD26" i="6"/>
  <c r="BF26" i="6"/>
  <c r="BU26" i="6"/>
  <c r="BM26" i="6"/>
  <c r="BI26" i="6"/>
  <c r="BJ26" i="6"/>
  <c r="BK26" i="6"/>
  <c r="BL26" i="6"/>
  <c r="BN26" i="6"/>
  <c r="BO26" i="6"/>
  <c r="BP26" i="6"/>
  <c r="BQ26" i="6"/>
  <c r="BR26" i="6"/>
  <c r="BS26" i="6"/>
  <c r="BT26" i="6"/>
  <c r="BV26" i="6"/>
  <c r="CK26" i="6"/>
  <c r="CC26" i="6"/>
  <c r="BY26" i="6"/>
  <c r="BZ26" i="6"/>
  <c r="CA26" i="6"/>
  <c r="CB26" i="6"/>
  <c r="CD26" i="6"/>
  <c r="CE26" i="6"/>
  <c r="CF26" i="6"/>
  <c r="CG26" i="6"/>
  <c r="CH26" i="6"/>
  <c r="CI26" i="6"/>
  <c r="CJ26" i="6"/>
  <c r="CL26" i="6"/>
  <c r="DA26" i="6"/>
  <c r="CS26" i="6"/>
  <c r="CO26" i="6"/>
  <c r="CP26" i="6"/>
  <c r="CQ26" i="6"/>
  <c r="CR26" i="6"/>
  <c r="CT26" i="6"/>
  <c r="CU26" i="6"/>
  <c r="CV26" i="6"/>
  <c r="CW26" i="6"/>
  <c r="CX26" i="6"/>
  <c r="CY26" i="6"/>
  <c r="CZ26" i="6"/>
  <c r="DB26" i="6"/>
  <c r="GC26" i="6"/>
  <c r="GD26" i="6"/>
  <c r="D26" i="6"/>
  <c r="Y26" i="6"/>
  <c r="EY26" i="6"/>
  <c r="AO26" i="6"/>
  <c r="EZ26" i="6"/>
  <c r="BG26" i="6"/>
  <c r="FA26" i="6"/>
  <c r="BW26" i="6"/>
  <c r="FB26" i="6"/>
  <c r="CM26" i="6"/>
  <c r="FC26" i="6"/>
  <c r="DC26" i="6"/>
  <c r="FD26" i="6"/>
  <c r="FF26" i="6"/>
  <c r="FG26" i="6"/>
  <c r="FH26" i="6"/>
  <c r="FI26" i="6"/>
  <c r="DI26" i="6"/>
  <c r="DL26" i="6"/>
  <c r="DM26" i="6"/>
  <c r="DN26" i="6"/>
  <c r="DO26" i="6"/>
  <c r="DP26" i="6"/>
  <c r="DQ26" i="6"/>
  <c r="DR26" i="6"/>
  <c r="DS26" i="6"/>
  <c r="DT26" i="6"/>
  <c r="DW26" i="6"/>
  <c r="DU26" i="6"/>
  <c r="DX26" i="6"/>
  <c r="DY26" i="6"/>
  <c r="EA26" i="6"/>
  <c r="EB26" i="6"/>
  <c r="EC26" i="6"/>
  <c r="ED26" i="6"/>
  <c r="EE26" i="6"/>
  <c r="EF26" i="6"/>
  <c r="EI26" i="6"/>
  <c r="EG26" i="6"/>
  <c r="EJ26" i="6"/>
  <c r="EK26" i="6"/>
  <c r="EM26" i="6"/>
  <c r="EN26" i="6"/>
  <c r="EO26" i="6"/>
  <c r="EP26" i="6"/>
  <c r="EQ26" i="6"/>
  <c r="ER26" i="6"/>
  <c r="ES26" i="6"/>
  <c r="ET26" i="6"/>
  <c r="EU26" i="6"/>
  <c r="EV26" i="6"/>
  <c r="EW26" i="6"/>
  <c r="EX26" i="6"/>
  <c r="FE26" i="6"/>
  <c r="FJ26" i="6"/>
  <c r="GB26" i="6"/>
  <c r="GJ26" i="6"/>
  <c r="GG26" i="6"/>
  <c r="GK26" i="6"/>
  <c r="GL26" i="6"/>
  <c r="R26" i="10"/>
  <c r="AB26" i="10"/>
  <c r="AC26" i="10"/>
  <c r="AD26" i="10"/>
  <c r="AE26" i="10"/>
  <c r="AF26" i="10"/>
  <c r="AG26" i="10"/>
  <c r="AH26" i="10"/>
  <c r="AI26" i="10"/>
  <c r="B27" i="6"/>
  <c r="H27" i="10"/>
  <c r="C27" i="6"/>
  <c r="I27" i="10"/>
  <c r="X27" i="10"/>
  <c r="Y27" i="10"/>
  <c r="Z27" i="10"/>
  <c r="AA27" i="10"/>
  <c r="W27" i="6"/>
  <c r="O27" i="6"/>
  <c r="K27" i="6"/>
  <c r="L27" i="6"/>
  <c r="M27" i="6"/>
  <c r="N27" i="6"/>
  <c r="P27" i="6"/>
  <c r="Q27" i="6"/>
  <c r="R27" i="6"/>
  <c r="S27" i="6"/>
  <c r="T27" i="6"/>
  <c r="U27" i="6"/>
  <c r="V27" i="6"/>
  <c r="X27" i="6"/>
  <c r="AM27" i="6"/>
  <c r="AE27" i="6"/>
  <c r="AA27" i="6"/>
  <c r="AB27" i="6"/>
  <c r="AC27" i="6"/>
  <c r="AD27" i="6"/>
  <c r="AF27" i="6"/>
  <c r="AG27" i="6"/>
  <c r="AH27" i="6"/>
  <c r="AI27" i="6"/>
  <c r="AJ27" i="6"/>
  <c r="AK27" i="6"/>
  <c r="AL27" i="6"/>
  <c r="AN27" i="6"/>
  <c r="BE27" i="6"/>
  <c r="AW27" i="6"/>
  <c r="AS27" i="6"/>
  <c r="AT27" i="6"/>
  <c r="AU27" i="6"/>
  <c r="AV27" i="6"/>
  <c r="AX27" i="6"/>
  <c r="AY27" i="6"/>
  <c r="AZ27" i="6"/>
  <c r="BA27" i="6"/>
  <c r="BB27" i="6"/>
  <c r="BC27" i="6"/>
  <c r="BD27" i="6"/>
  <c r="BF27" i="6"/>
  <c r="BU27" i="6"/>
  <c r="BM27" i="6"/>
  <c r="BI27" i="6"/>
  <c r="BJ27" i="6"/>
  <c r="BK27" i="6"/>
  <c r="BL27" i="6"/>
  <c r="BN27" i="6"/>
  <c r="BO27" i="6"/>
  <c r="BP27" i="6"/>
  <c r="BQ27" i="6"/>
  <c r="BR27" i="6"/>
  <c r="BS27" i="6"/>
  <c r="BT27" i="6"/>
  <c r="BV27" i="6"/>
  <c r="CK27" i="6"/>
  <c r="CC27" i="6"/>
  <c r="BY27" i="6"/>
  <c r="BZ27" i="6"/>
  <c r="CA27" i="6"/>
  <c r="CB27" i="6"/>
  <c r="CD27" i="6"/>
  <c r="CE27" i="6"/>
  <c r="CF27" i="6"/>
  <c r="CG27" i="6"/>
  <c r="CH27" i="6"/>
  <c r="CI27" i="6"/>
  <c r="CJ27" i="6"/>
  <c r="CL27" i="6"/>
  <c r="DA27" i="6"/>
  <c r="CS27" i="6"/>
  <c r="CO27" i="6"/>
  <c r="CP27" i="6"/>
  <c r="CQ27" i="6"/>
  <c r="CR27" i="6"/>
  <c r="CT27" i="6"/>
  <c r="CU27" i="6"/>
  <c r="CV27" i="6"/>
  <c r="CW27" i="6"/>
  <c r="CX27" i="6"/>
  <c r="CY27" i="6"/>
  <c r="CZ27" i="6"/>
  <c r="DB27" i="6"/>
  <c r="GC27" i="6"/>
  <c r="GD27" i="6"/>
  <c r="D27" i="6"/>
  <c r="Y27" i="6"/>
  <c r="EY27" i="6"/>
  <c r="AO27" i="6"/>
  <c r="EZ27" i="6"/>
  <c r="BG27" i="6"/>
  <c r="FA27" i="6"/>
  <c r="BW27" i="6"/>
  <c r="FB27" i="6"/>
  <c r="CM27" i="6"/>
  <c r="FC27" i="6"/>
  <c r="DC27" i="6"/>
  <c r="FD27" i="6"/>
  <c r="FF27" i="6"/>
  <c r="FG27" i="6"/>
  <c r="FH27" i="6"/>
  <c r="FI27" i="6"/>
  <c r="DI27" i="6"/>
  <c r="DL27" i="6"/>
  <c r="DM27" i="6"/>
  <c r="DN27" i="6"/>
  <c r="DO27" i="6"/>
  <c r="DP27" i="6"/>
  <c r="DQ27" i="6"/>
  <c r="DR27" i="6"/>
  <c r="DS27" i="6"/>
  <c r="DT27" i="6"/>
  <c r="DW27" i="6"/>
  <c r="DU27" i="6"/>
  <c r="DX27" i="6"/>
  <c r="DY27" i="6"/>
  <c r="EA27" i="6"/>
  <c r="EB27" i="6"/>
  <c r="EC27" i="6"/>
  <c r="ED27" i="6"/>
  <c r="EE27" i="6"/>
  <c r="EF27" i="6"/>
  <c r="EI27" i="6"/>
  <c r="EG27" i="6"/>
  <c r="EJ27" i="6"/>
  <c r="EK27" i="6"/>
  <c r="EM27" i="6"/>
  <c r="EN27" i="6"/>
  <c r="EO27" i="6"/>
  <c r="EP27" i="6"/>
  <c r="EQ27" i="6"/>
  <c r="ER27" i="6"/>
  <c r="ES27" i="6"/>
  <c r="ET27" i="6"/>
  <c r="EU27" i="6"/>
  <c r="EV27" i="6"/>
  <c r="EW27" i="6"/>
  <c r="EX27" i="6"/>
  <c r="FE27" i="6"/>
  <c r="FJ27" i="6"/>
  <c r="GB27" i="6"/>
  <c r="GJ27" i="6"/>
  <c r="GG27" i="6"/>
  <c r="GK27" i="6"/>
  <c r="GL27" i="6"/>
  <c r="R27" i="10"/>
  <c r="AB27" i="10"/>
  <c r="AC27" i="10"/>
  <c r="AD27" i="10"/>
  <c r="AE27" i="10"/>
  <c r="AF27" i="10"/>
  <c r="AG27" i="10"/>
  <c r="AH27" i="10"/>
  <c r="AI27" i="10"/>
  <c r="B28" i="6"/>
  <c r="H28" i="10"/>
  <c r="C28" i="6"/>
  <c r="I28" i="10"/>
  <c r="X28" i="10"/>
  <c r="Y28" i="10"/>
  <c r="Z28" i="10"/>
  <c r="AA28" i="10"/>
  <c r="W28" i="6"/>
  <c r="O28" i="6"/>
  <c r="K28" i="6"/>
  <c r="L28" i="6"/>
  <c r="M28" i="6"/>
  <c r="N28" i="6"/>
  <c r="P28" i="6"/>
  <c r="Q28" i="6"/>
  <c r="R28" i="6"/>
  <c r="S28" i="6"/>
  <c r="T28" i="6"/>
  <c r="U28" i="6"/>
  <c r="V28" i="6"/>
  <c r="X28" i="6"/>
  <c r="AM28" i="6"/>
  <c r="AE28" i="6"/>
  <c r="AA28" i="6"/>
  <c r="AB28" i="6"/>
  <c r="AC28" i="6"/>
  <c r="AD28" i="6"/>
  <c r="AF28" i="6"/>
  <c r="AG28" i="6"/>
  <c r="AH28" i="6"/>
  <c r="AI28" i="6"/>
  <c r="AJ28" i="6"/>
  <c r="AK28" i="6"/>
  <c r="AL28" i="6"/>
  <c r="AN28" i="6"/>
  <c r="BE28" i="6"/>
  <c r="AW28" i="6"/>
  <c r="AS28" i="6"/>
  <c r="AT28" i="6"/>
  <c r="AU28" i="6"/>
  <c r="AV28" i="6"/>
  <c r="AX28" i="6"/>
  <c r="AY28" i="6"/>
  <c r="AZ28" i="6"/>
  <c r="BA28" i="6"/>
  <c r="BB28" i="6"/>
  <c r="BC28" i="6"/>
  <c r="BD28" i="6"/>
  <c r="BF28" i="6"/>
  <c r="BU28" i="6"/>
  <c r="BM28" i="6"/>
  <c r="BI28" i="6"/>
  <c r="BJ28" i="6"/>
  <c r="BK28" i="6"/>
  <c r="BL28" i="6"/>
  <c r="BN28" i="6"/>
  <c r="BO28" i="6"/>
  <c r="BP28" i="6"/>
  <c r="BQ28" i="6"/>
  <c r="BR28" i="6"/>
  <c r="BS28" i="6"/>
  <c r="BT28" i="6"/>
  <c r="BV28" i="6"/>
  <c r="CK28" i="6"/>
  <c r="CC28" i="6"/>
  <c r="BY28" i="6"/>
  <c r="BZ28" i="6"/>
  <c r="CA28" i="6"/>
  <c r="CB28" i="6"/>
  <c r="CD28" i="6"/>
  <c r="CE28" i="6"/>
  <c r="CF28" i="6"/>
  <c r="CG28" i="6"/>
  <c r="CH28" i="6"/>
  <c r="CI28" i="6"/>
  <c r="CJ28" i="6"/>
  <c r="CL28" i="6"/>
  <c r="DA28" i="6"/>
  <c r="CS28" i="6"/>
  <c r="CO28" i="6"/>
  <c r="CP28" i="6"/>
  <c r="CQ28" i="6"/>
  <c r="CR28" i="6"/>
  <c r="CT28" i="6"/>
  <c r="CU28" i="6"/>
  <c r="CV28" i="6"/>
  <c r="CW28" i="6"/>
  <c r="CX28" i="6"/>
  <c r="CY28" i="6"/>
  <c r="CZ28" i="6"/>
  <c r="DB28" i="6"/>
  <c r="GC28" i="6"/>
  <c r="GD28" i="6"/>
  <c r="D28" i="6"/>
  <c r="Y28" i="6"/>
  <c r="EY28" i="6"/>
  <c r="AO28" i="6"/>
  <c r="EZ28" i="6"/>
  <c r="BG28" i="6"/>
  <c r="FA28" i="6"/>
  <c r="BW28" i="6"/>
  <c r="FB28" i="6"/>
  <c r="CM28" i="6"/>
  <c r="FC28" i="6"/>
  <c r="DC28" i="6"/>
  <c r="FD28" i="6"/>
  <c r="FF28" i="6"/>
  <c r="FG28" i="6"/>
  <c r="FH28" i="6"/>
  <c r="FI28" i="6"/>
  <c r="DI28" i="6"/>
  <c r="DL28" i="6"/>
  <c r="DM28" i="6"/>
  <c r="DN28" i="6"/>
  <c r="DO28" i="6"/>
  <c r="DP28" i="6"/>
  <c r="DQ28" i="6"/>
  <c r="DR28" i="6"/>
  <c r="DS28" i="6"/>
  <c r="DT28" i="6"/>
  <c r="DW28" i="6"/>
  <c r="DU28" i="6"/>
  <c r="DX28" i="6"/>
  <c r="DY28" i="6"/>
  <c r="EA28" i="6"/>
  <c r="EB28" i="6"/>
  <c r="EC28" i="6"/>
  <c r="ED28" i="6"/>
  <c r="EE28" i="6"/>
  <c r="EF28" i="6"/>
  <c r="EI28" i="6"/>
  <c r="EG28" i="6"/>
  <c r="EJ28" i="6"/>
  <c r="EK28" i="6"/>
  <c r="EM28" i="6"/>
  <c r="EN28" i="6"/>
  <c r="EO28" i="6"/>
  <c r="EP28" i="6"/>
  <c r="EQ28" i="6"/>
  <c r="ER28" i="6"/>
  <c r="ES28" i="6"/>
  <c r="ET28" i="6"/>
  <c r="EU28" i="6"/>
  <c r="EV28" i="6"/>
  <c r="EW28" i="6"/>
  <c r="EX28" i="6"/>
  <c r="FE28" i="6"/>
  <c r="FJ28" i="6"/>
  <c r="GB28" i="6"/>
  <c r="GJ28" i="6"/>
  <c r="GG28" i="6"/>
  <c r="GK28" i="6"/>
  <c r="GL28" i="6"/>
  <c r="R28" i="10"/>
  <c r="AB28" i="10"/>
  <c r="AC28" i="10"/>
  <c r="AD28" i="10"/>
  <c r="AE28" i="10"/>
  <c r="AF28" i="10"/>
  <c r="AG28" i="10"/>
  <c r="AH28" i="10"/>
  <c r="AI28" i="10"/>
  <c r="B29" i="6"/>
  <c r="H29" i="10"/>
  <c r="C29" i="6"/>
  <c r="I29" i="10"/>
  <c r="X29" i="10"/>
  <c r="Y29" i="10"/>
  <c r="Z29" i="10"/>
  <c r="AA29" i="10"/>
  <c r="AB29" i="10"/>
  <c r="W29" i="6"/>
  <c r="O29" i="6"/>
  <c r="K29" i="6"/>
  <c r="L29" i="6"/>
  <c r="M29" i="6"/>
  <c r="N29" i="6"/>
  <c r="P29" i="6"/>
  <c r="Q29" i="6"/>
  <c r="R29" i="6"/>
  <c r="S29" i="6"/>
  <c r="T29" i="6"/>
  <c r="U29" i="6"/>
  <c r="V29" i="6"/>
  <c r="X29" i="6"/>
  <c r="AM29" i="6"/>
  <c r="AE29" i="6"/>
  <c r="AA29" i="6"/>
  <c r="AB29" i="6"/>
  <c r="AC29" i="6"/>
  <c r="AD29" i="6"/>
  <c r="AF29" i="6"/>
  <c r="AG29" i="6"/>
  <c r="AH29" i="6"/>
  <c r="AI29" i="6"/>
  <c r="AJ29" i="6"/>
  <c r="AK29" i="6"/>
  <c r="AL29" i="6"/>
  <c r="AN29" i="6"/>
  <c r="BE29" i="6"/>
  <c r="AW29" i="6"/>
  <c r="AS29" i="6"/>
  <c r="AT29" i="6"/>
  <c r="AU29" i="6"/>
  <c r="AV29" i="6"/>
  <c r="AX29" i="6"/>
  <c r="AY29" i="6"/>
  <c r="AZ29" i="6"/>
  <c r="BA29" i="6"/>
  <c r="BB29" i="6"/>
  <c r="BC29" i="6"/>
  <c r="BD29" i="6"/>
  <c r="BF29" i="6"/>
  <c r="BU29" i="6"/>
  <c r="BM29" i="6"/>
  <c r="BI29" i="6"/>
  <c r="BJ29" i="6"/>
  <c r="BK29" i="6"/>
  <c r="BL29" i="6"/>
  <c r="BN29" i="6"/>
  <c r="BO29" i="6"/>
  <c r="BP29" i="6"/>
  <c r="BQ29" i="6"/>
  <c r="BR29" i="6"/>
  <c r="BS29" i="6"/>
  <c r="BT29" i="6"/>
  <c r="BV29" i="6"/>
  <c r="CK29" i="6"/>
  <c r="CC29" i="6"/>
  <c r="BY29" i="6"/>
  <c r="BZ29" i="6"/>
  <c r="CA29" i="6"/>
  <c r="CB29" i="6"/>
  <c r="CD29" i="6"/>
  <c r="CE29" i="6"/>
  <c r="CF29" i="6"/>
  <c r="CG29" i="6"/>
  <c r="CH29" i="6"/>
  <c r="CI29" i="6"/>
  <c r="CJ29" i="6"/>
  <c r="CL29" i="6"/>
  <c r="DA29" i="6"/>
  <c r="CS29" i="6"/>
  <c r="CO29" i="6"/>
  <c r="CP29" i="6"/>
  <c r="CQ29" i="6"/>
  <c r="CR29" i="6"/>
  <c r="CT29" i="6"/>
  <c r="CU29" i="6"/>
  <c r="CV29" i="6"/>
  <c r="CW29" i="6"/>
  <c r="CX29" i="6"/>
  <c r="CY29" i="6"/>
  <c r="CZ29" i="6"/>
  <c r="DB29" i="6"/>
  <c r="GC29" i="6"/>
  <c r="GD29" i="6"/>
  <c r="D29" i="6"/>
  <c r="Y29" i="6"/>
  <c r="EY29" i="6"/>
  <c r="AO29" i="6"/>
  <c r="EZ29" i="6"/>
  <c r="BG29" i="6"/>
  <c r="FA29" i="6"/>
  <c r="BW29" i="6"/>
  <c r="FB29" i="6"/>
  <c r="CM29" i="6"/>
  <c r="FC29" i="6"/>
  <c r="DC29" i="6"/>
  <c r="FD29" i="6"/>
  <c r="FF29" i="6"/>
  <c r="FG29" i="6"/>
  <c r="FH29" i="6"/>
  <c r="FI29" i="6"/>
  <c r="DI29" i="6"/>
  <c r="DL29" i="6"/>
  <c r="DM29" i="6"/>
  <c r="DN29" i="6"/>
  <c r="DO29" i="6"/>
  <c r="DP29" i="6"/>
  <c r="DQ29" i="6"/>
  <c r="DR29" i="6"/>
  <c r="DS29" i="6"/>
  <c r="DT29" i="6"/>
  <c r="DW29" i="6"/>
  <c r="DU29" i="6"/>
  <c r="DX29" i="6"/>
  <c r="DY29" i="6"/>
  <c r="EA29" i="6"/>
  <c r="EB29" i="6"/>
  <c r="EC29" i="6"/>
  <c r="ED29" i="6"/>
  <c r="EE29" i="6"/>
  <c r="EF29" i="6"/>
  <c r="EI29" i="6"/>
  <c r="EG29" i="6"/>
  <c r="EJ29" i="6"/>
  <c r="EK29" i="6"/>
  <c r="EM29" i="6"/>
  <c r="EN29" i="6"/>
  <c r="EO29" i="6"/>
  <c r="EP29" i="6"/>
  <c r="EQ29" i="6"/>
  <c r="ER29" i="6"/>
  <c r="ES29" i="6"/>
  <c r="ET29" i="6"/>
  <c r="EU29" i="6"/>
  <c r="EV29" i="6"/>
  <c r="EW29" i="6"/>
  <c r="EX29" i="6"/>
  <c r="FE29" i="6"/>
  <c r="FJ29" i="6"/>
  <c r="GB29" i="6"/>
  <c r="GJ29" i="6"/>
  <c r="GG29" i="6"/>
  <c r="GK29" i="6"/>
  <c r="GL29" i="6"/>
  <c r="R29" i="10"/>
  <c r="AC29" i="10"/>
  <c r="AD29" i="10"/>
  <c r="AE29" i="10"/>
  <c r="AF29" i="10"/>
  <c r="AG29" i="10"/>
  <c r="AH29" i="10"/>
  <c r="AI29" i="10"/>
  <c r="B30" i="6"/>
  <c r="H30" i="10"/>
  <c r="C30" i="6"/>
  <c r="I30" i="10"/>
  <c r="X30" i="10"/>
  <c r="Y30" i="10"/>
  <c r="Z30" i="10"/>
  <c r="AA30" i="10"/>
  <c r="AB30" i="10"/>
  <c r="W30" i="6"/>
  <c r="O30" i="6"/>
  <c r="K30" i="6"/>
  <c r="L30" i="6"/>
  <c r="M30" i="6"/>
  <c r="N30" i="6"/>
  <c r="P30" i="6"/>
  <c r="Q30" i="6"/>
  <c r="R30" i="6"/>
  <c r="S30" i="6"/>
  <c r="T30" i="6"/>
  <c r="U30" i="6"/>
  <c r="V30" i="6"/>
  <c r="X30" i="6"/>
  <c r="AM30" i="6"/>
  <c r="AE30" i="6"/>
  <c r="AA30" i="6"/>
  <c r="AB30" i="6"/>
  <c r="AC30" i="6"/>
  <c r="AD30" i="6"/>
  <c r="AF30" i="6"/>
  <c r="AG30" i="6"/>
  <c r="AH30" i="6"/>
  <c r="AI30" i="6"/>
  <c r="AJ30" i="6"/>
  <c r="AK30" i="6"/>
  <c r="AL30" i="6"/>
  <c r="AN30" i="6"/>
  <c r="BE30" i="6"/>
  <c r="AW30" i="6"/>
  <c r="AS30" i="6"/>
  <c r="AT30" i="6"/>
  <c r="AU30" i="6"/>
  <c r="AV30" i="6"/>
  <c r="AX30" i="6"/>
  <c r="AY30" i="6"/>
  <c r="AZ30" i="6"/>
  <c r="BA30" i="6"/>
  <c r="BB30" i="6"/>
  <c r="BC30" i="6"/>
  <c r="BD30" i="6"/>
  <c r="BF30" i="6"/>
  <c r="BU30" i="6"/>
  <c r="BM30" i="6"/>
  <c r="BI30" i="6"/>
  <c r="BJ30" i="6"/>
  <c r="BK30" i="6"/>
  <c r="BL30" i="6"/>
  <c r="BN30" i="6"/>
  <c r="BO30" i="6"/>
  <c r="BP30" i="6"/>
  <c r="BQ30" i="6"/>
  <c r="BR30" i="6"/>
  <c r="BS30" i="6"/>
  <c r="BT30" i="6"/>
  <c r="BV30" i="6"/>
  <c r="CK30" i="6"/>
  <c r="CC30" i="6"/>
  <c r="BY30" i="6"/>
  <c r="BZ30" i="6"/>
  <c r="CA30" i="6"/>
  <c r="CB30" i="6"/>
  <c r="CD30" i="6"/>
  <c r="CE30" i="6"/>
  <c r="CF30" i="6"/>
  <c r="CG30" i="6"/>
  <c r="CH30" i="6"/>
  <c r="CI30" i="6"/>
  <c r="CJ30" i="6"/>
  <c r="CL30" i="6"/>
  <c r="DA30" i="6"/>
  <c r="CS30" i="6"/>
  <c r="CO30" i="6"/>
  <c r="CP30" i="6"/>
  <c r="CQ30" i="6"/>
  <c r="CR30" i="6"/>
  <c r="CT30" i="6"/>
  <c r="CU30" i="6"/>
  <c r="CV30" i="6"/>
  <c r="CW30" i="6"/>
  <c r="CX30" i="6"/>
  <c r="CY30" i="6"/>
  <c r="CZ30" i="6"/>
  <c r="DB30" i="6"/>
  <c r="GC30" i="6"/>
  <c r="GD30" i="6"/>
  <c r="D30" i="6"/>
  <c r="Y30" i="6"/>
  <c r="EY30" i="6"/>
  <c r="AO30" i="6"/>
  <c r="EZ30" i="6"/>
  <c r="BG30" i="6"/>
  <c r="FA30" i="6"/>
  <c r="BW30" i="6"/>
  <c r="FB30" i="6"/>
  <c r="CM30" i="6"/>
  <c r="FC30" i="6"/>
  <c r="DC30" i="6"/>
  <c r="FD30" i="6"/>
  <c r="FF30" i="6"/>
  <c r="FG30" i="6"/>
  <c r="FH30" i="6"/>
  <c r="FI30" i="6"/>
  <c r="DI30" i="6"/>
  <c r="DE30" i="6"/>
  <c r="DF30" i="6"/>
  <c r="DG30" i="6"/>
  <c r="DH30" i="6"/>
  <c r="DJ30" i="6"/>
  <c r="DL30" i="6"/>
  <c r="DM30" i="6"/>
  <c r="DN30" i="6"/>
  <c r="DO30" i="6"/>
  <c r="DP30" i="6"/>
  <c r="DQ30" i="6"/>
  <c r="DR30" i="6"/>
  <c r="DS30" i="6"/>
  <c r="DT30" i="6"/>
  <c r="DW30" i="6"/>
  <c r="DU30" i="6"/>
  <c r="DX30" i="6"/>
  <c r="DY30" i="6"/>
  <c r="DZ30" i="6"/>
  <c r="EA30" i="6"/>
  <c r="EB30" i="6"/>
  <c r="EC30" i="6"/>
  <c r="ED30" i="6"/>
  <c r="EE30" i="6"/>
  <c r="EF30" i="6"/>
  <c r="EI30" i="6"/>
  <c r="EG30" i="6"/>
  <c r="EJ30" i="6"/>
  <c r="EK30" i="6"/>
  <c r="EL30" i="6"/>
  <c r="EM30" i="6"/>
  <c r="EN30" i="6"/>
  <c r="EO30" i="6"/>
  <c r="EP30" i="6"/>
  <c r="EQ30" i="6"/>
  <c r="ER30" i="6"/>
  <c r="ES30" i="6"/>
  <c r="ET30" i="6"/>
  <c r="EU30" i="6"/>
  <c r="EV30" i="6"/>
  <c r="EW30" i="6"/>
  <c r="EX30" i="6"/>
  <c r="FE30" i="6"/>
  <c r="FJ30" i="6"/>
  <c r="GB30" i="6"/>
  <c r="GJ30" i="6"/>
  <c r="GG30" i="6"/>
  <c r="GK30" i="6"/>
  <c r="GL30" i="6"/>
  <c r="R30" i="10"/>
  <c r="AC30" i="10"/>
  <c r="AD30" i="10"/>
  <c r="AE30" i="10"/>
  <c r="AF30" i="10"/>
  <c r="AG30" i="10"/>
  <c r="AH30" i="10"/>
  <c r="AI30" i="10"/>
  <c r="B31" i="6"/>
  <c r="H31" i="10"/>
  <c r="C31" i="6"/>
  <c r="I31" i="10"/>
  <c r="X31" i="10"/>
  <c r="Y31" i="10"/>
  <c r="Z31" i="10"/>
  <c r="AA31" i="10"/>
  <c r="AB31" i="10"/>
  <c r="W31" i="6"/>
  <c r="O31" i="6"/>
  <c r="K31" i="6"/>
  <c r="L31" i="6"/>
  <c r="M31" i="6"/>
  <c r="N31" i="6"/>
  <c r="P31" i="6"/>
  <c r="Q31" i="6"/>
  <c r="R31" i="6"/>
  <c r="S31" i="6"/>
  <c r="T31" i="6"/>
  <c r="U31" i="6"/>
  <c r="V31" i="6"/>
  <c r="X31" i="6"/>
  <c r="AM31" i="6"/>
  <c r="AE31" i="6"/>
  <c r="AA31" i="6"/>
  <c r="AB31" i="6"/>
  <c r="AC31" i="6"/>
  <c r="AD31" i="6"/>
  <c r="AF31" i="6"/>
  <c r="AG31" i="6"/>
  <c r="AH31" i="6"/>
  <c r="AI31" i="6"/>
  <c r="AJ31" i="6"/>
  <c r="AK31" i="6"/>
  <c r="AL31" i="6"/>
  <c r="AN31" i="6"/>
  <c r="BE31" i="6"/>
  <c r="AW31" i="6"/>
  <c r="AS31" i="6"/>
  <c r="AT31" i="6"/>
  <c r="AU31" i="6"/>
  <c r="AV31" i="6"/>
  <c r="AX31" i="6"/>
  <c r="AY31" i="6"/>
  <c r="AZ31" i="6"/>
  <c r="BA31" i="6"/>
  <c r="BB31" i="6"/>
  <c r="BC31" i="6"/>
  <c r="BD31" i="6"/>
  <c r="BF31" i="6"/>
  <c r="BU31" i="6"/>
  <c r="BM31" i="6"/>
  <c r="BI31" i="6"/>
  <c r="BJ31" i="6"/>
  <c r="BK31" i="6"/>
  <c r="BL31" i="6"/>
  <c r="BN31" i="6"/>
  <c r="BO31" i="6"/>
  <c r="BP31" i="6"/>
  <c r="BQ31" i="6"/>
  <c r="BR31" i="6"/>
  <c r="BS31" i="6"/>
  <c r="BT31" i="6"/>
  <c r="BV31" i="6"/>
  <c r="CK31" i="6"/>
  <c r="CC31" i="6"/>
  <c r="BY31" i="6"/>
  <c r="BZ31" i="6"/>
  <c r="CA31" i="6"/>
  <c r="CB31" i="6"/>
  <c r="CD31" i="6"/>
  <c r="CE31" i="6"/>
  <c r="CF31" i="6"/>
  <c r="CG31" i="6"/>
  <c r="CH31" i="6"/>
  <c r="CI31" i="6"/>
  <c r="CJ31" i="6"/>
  <c r="CL31" i="6"/>
  <c r="DA31" i="6"/>
  <c r="CS31" i="6"/>
  <c r="CO31" i="6"/>
  <c r="CP31" i="6"/>
  <c r="CQ31" i="6"/>
  <c r="CR31" i="6"/>
  <c r="CT31" i="6"/>
  <c r="CU31" i="6"/>
  <c r="CV31" i="6"/>
  <c r="CW31" i="6"/>
  <c r="CX31" i="6"/>
  <c r="CY31" i="6"/>
  <c r="CZ31" i="6"/>
  <c r="DB31" i="6"/>
  <c r="GC31" i="6"/>
  <c r="GD31" i="6"/>
  <c r="D31" i="6"/>
  <c r="Y31" i="6"/>
  <c r="EY31" i="6"/>
  <c r="AO31" i="6"/>
  <c r="EZ31" i="6"/>
  <c r="BG31" i="6"/>
  <c r="FA31" i="6"/>
  <c r="BW31" i="6"/>
  <c r="FB31" i="6"/>
  <c r="CM31" i="6"/>
  <c r="FC31" i="6"/>
  <c r="DC31" i="6"/>
  <c r="FD31" i="6"/>
  <c r="FF31" i="6"/>
  <c r="FG31" i="6"/>
  <c r="FH31" i="6"/>
  <c r="FI31" i="6"/>
  <c r="DI31" i="6"/>
  <c r="DE31" i="6"/>
  <c r="DF31" i="6"/>
  <c r="DG31" i="6"/>
  <c r="DH31" i="6"/>
  <c r="DJ31" i="6"/>
  <c r="DL31" i="6"/>
  <c r="DM31" i="6"/>
  <c r="DN31" i="6"/>
  <c r="DO31" i="6"/>
  <c r="DP31" i="6"/>
  <c r="DQ31" i="6"/>
  <c r="DR31" i="6"/>
  <c r="DS31" i="6"/>
  <c r="DT31" i="6"/>
  <c r="DW31" i="6"/>
  <c r="DU31" i="6"/>
  <c r="DX31" i="6"/>
  <c r="DY31" i="6"/>
  <c r="DZ31" i="6"/>
  <c r="EA31" i="6"/>
  <c r="EB31" i="6"/>
  <c r="EC31" i="6"/>
  <c r="ED31" i="6"/>
  <c r="EE31" i="6"/>
  <c r="EF31" i="6"/>
  <c r="EI31" i="6"/>
  <c r="EG31" i="6"/>
  <c r="EJ31" i="6"/>
  <c r="EK31" i="6"/>
  <c r="EL31" i="6"/>
  <c r="EM31" i="6"/>
  <c r="EN31" i="6"/>
  <c r="EO31" i="6"/>
  <c r="EP31" i="6"/>
  <c r="EQ31" i="6"/>
  <c r="ER31" i="6"/>
  <c r="ES31" i="6"/>
  <c r="ET31" i="6"/>
  <c r="EU31" i="6"/>
  <c r="EV31" i="6"/>
  <c r="EW31" i="6"/>
  <c r="EX31" i="6"/>
  <c r="FE31" i="6"/>
  <c r="FJ31" i="6"/>
  <c r="GB31" i="6"/>
  <c r="GJ31" i="6"/>
  <c r="GG31" i="6"/>
  <c r="GK31" i="6"/>
  <c r="GL31" i="6"/>
  <c r="R31" i="10"/>
  <c r="AC31" i="10"/>
  <c r="AD31" i="10"/>
  <c r="AE31" i="10"/>
  <c r="AF31" i="10"/>
  <c r="AG31" i="10"/>
  <c r="AH31" i="10"/>
  <c r="AI31" i="10"/>
  <c r="B32" i="6"/>
  <c r="H32" i="10"/>
  <c r="C32" i="6"/>
  <c r="I32" i="10"/>
  <c r="X32" i="10"/>
  <c r="Y32" i="10"/>
  <c r="Z32" i="10"/>
  <c r="AA32" i="10"/>
  <c r="AB32" i="10"/>
  <c r="W32" i="6"/>
  <c r="O32" i="6"/>
  <c r="K32" i="6"/>
  <c r="L32" i="6"/>
  <c r="M32" i="6"/>
  <c r="N32" i="6"/>
  <c r="P32" i="6"/>
  <c r="Q32" i="6"/>
  <c r="R32" i="6"/>
  <c r="S32" i="6"/>
  <c r="T32" i="6"/>
  <c r="U32" i="6"/>
  <c r="V32" i="6"/>
  <c r="X32" i="6"/>
  <c r="AM32" i="6"/>
  <c r="AE32" i="6"/>
  <c r="AA32" i="6"/>
  <c r="AB32" i="6"/>
  <c r="AC32" i="6"/>
  <c r="AD32" i="6"/>
  <c r="AF32" i="6"/>
  <c r="AG32" i="6"/>
  <c r="AH32" i="6"/>
  <c r="AI32" i="6"/>
  <c r="AJ32" i="6"/>
  <c r="AK32" i="6"/>
  <c r="AL32" i="6"/>
  <c r="AN32" i="6"/>
  <c r="BE32" i="6"/>
  <c r="AW32" i="6"/>
  <c r="AS32" i="6"/>
  <c r="AT32" i="6"/>
  <c r="AU32" i="6"/>
  <c r="AV32" i="6"/>
  <c r="AX32" i="6"/>
  <c r="AY32" i="6"/>
  <c r="AZ32" i="6"/>
  <c r="BA32" i="6"/>
  <c r="BB32" i="6"/>
  <c r="BC32" i="6"/>
  <c r="BD32" i="6"/>
  <c r="BF32" i="6"/>
  <c r="BU32" i="6"/>
  <c r="BM32" i="6"/>
  <c r="BI32" i="6"/>
  <c r="BJ32" i="6"/>
  <c r="BK32" i="6"/>
  <c r="BL32" i="6"/>
  <c r="BN32" i="6"/>
  <c r="BO32" i="6"/>
  <c r="BP32" i="6"/>
  <c r="BQ32" i="6"/>
  <c r="BR32" i="6"/>
  <c r="BS32" i="6"/>
  <c r="BT32" i="6"/>
  <c r="BV32" i="6"/>
  <c r="CK32" i="6"/>
  <c r="CC32" i="6"/>
  <c r="BY32" i="6"/>
  <c r="BZ32" i="6"/>
  <c r="CA32" i="6"/>
  <c r="CB32" i="6"/>
  <c r="CD32" i="6"/>
  <c r="CE32" i="6"/>
  <c r="CF32" i="6"/>
  <c r="CG32" i="6"/>
  <c r="CH32" i="6"/>
  <c r="CI32" i="6"/>
  <c r="CJ32" i="6"/>
  <c r="CL32" i="6"/>
  <c r="DA32" i="6"/>
  <c r="CS32" i="6"/>
  <c r="CO32" i="6"/>
  <c r="CP32" i="6"/>
  <c r="CQ32" i="6"/>
  <c r="CR32" i="6"/>
  <c r="CT32" i="6"/>
  <c r="CU32" i="6"/>
  <c r="CV32" i="6"/>
  <c r="CW32" i="6"/>
  <c r="CX32" i="6"/>
  <c r="CY32" i="6"/>
  <c r="CZ32" i="6"/>
  <c r="DB32" i="6"/>
  <c r="GC32" i="6"/>
  <c r="GD32" i="6"/>
  <c r="D32" i="6"/>
  <c r="Y32" i="6"/>
  <c r="EY32" i="6"/>
  <c r="AO32" i="6"/>
  <c r="EZ32" i="6"/>
  <c r="BG32" i="6"/>
  <c r="FA32" i="6"/>
  <c r="BW32" i="6"/>
  <c r="FB32" i="6"/>
  <c r="CM32" i="6"/>
  <c r="FC32" i="6"/>
  <c r="DC32" i="6"/>
  <c r="FD32" i="6"/>
  <c r="FF32" i="6"/>
  <c r="FG32" i="6"/>
  <c r="FH32" i="6"/>
  <c r="FI32" i="6"/>
  <c r="DI32" i="6"/>
  <c r="DL32" i="6"/>
  <c r="DM32" i="6"/>
  <c r="DN32" i="6"/>
  <c r="DO32" i="6"/>
  <c r="DP32" i="6"/>
  <c r="DQ32" i="6"/>
  <c r="DR32" i="6"/>
  <c r="DS32" i="6"/>
  <c r="DT32" i="6"/>
  <c r="DW32" i="6"/>
  <c r="DU32" i="6"/>
  <c r="DX32" i="6"/>
  <c r="DY32" i="6"/>
  <c r="EA32" i="6"/>
  <c r="EB32" i="6"/>
  <c r="EC32" i="6"/>
  <c r="ED32" i="6"/>
  <c r="EE32" i="6"/>
  <c r="EF32" i="6"/>
  <c r="EI32" i="6"/>
  <c r="EG32" i="6"/>
  <c r="EJ32" i="6"/>
  <c r="EK32" i="6"/>
  <c r="EM32" i="6"/>
  <c r="EN32" i="6"/>
  <c r="EO32" i="6"/>
  <c r="EP32" i="6"/>
  <c r="EQ32" i="6"/>
  <c r="ER32" i="6"/>
  <c r="ES32" i="6"/>
  <c r="ET32" i="6"/>
  <c r="EU32" i="6"/>
  <c r="EV32" i="6"/>
  <c r="EW32" i="6"/>
  <c r="EX32" i="6"/>
  <c r="FE32" i="6"/>
  <c r="FJ32" i="6"/>
  <c r="GB32" i="6"/>
  <c r="GJ32" i="6"/>
  <c r="GG32" i="6"/>
  <c r="GK32" i="6"/>
  <c r="GL32" i="6"/>
  <c r="R32" i="10"/>
  <c r="AC32" i="10"/>
  <c r="AD32" i="10"/>
  <c r="AE32" i="10"/>
  <c r="AF32" i="10"/>
  <c r="AG32" i="10"/>
  <c r="AH32" i="10"/>
  <c r="AI32" i="10"/>
  <c r="B33" i="6"/>
  <c r="H33" i="10"/>
  <c r="C33" i="6"/>
  <c r="I33" i="10"/>
  <c r="X33" i="10"/>
  <c r="Y33" i="10"/>
  <c r="Z33" i="10"/>
  <c r="AA33" i="10"/>
  <c r="W33" i="6"/>
  <c r="O33" i="6"/>
  <c r="K33" i="6"/>
  <c r="L33" i="6"/>
  <c r="M33" i="6"/>
  <c r="N33" i="6"/>
  <c r="P33" i="6"/>
  <c r="Q33" i="6"/>
  <c r="R33" i="6"/>
  <c r="S33" i="6"/>
  <c r="T33" i="6"/>
  <c r="U33" i="6"/>
  <c r="V33" i="6"/>
  <c r="X33" i="6"/>
  <c r="AM33" i="6"/>
  <c r="AE33" i="6"/>
  <c r="AA33" i="6"/>
  <c r="AB33" i="6"/>
  <c r="AC33" i="6"/>
  <c r="AD33" i="6"/>
  <c r="AF33" i="6"/>
  <c r="AG33" i="6"/>
  <c r="AH33" i="6"/>
  <c r="AI33" i="6"/>
  <c r="AJ33" i="6"/>
  <c r="AK33" i="6"/>
  <c r="AL33" i="6"/>
  <c r="AN33" i="6"/>
  <c r="BE33" i="6"/>
  <c r="AW33" i="6"/>
  <c r="AS33" i="6"/>
  <c r="AT33" i="6"/>
  <c r="AU33" i="6"/>
  <c r="AV33" i="6"/>
  <c r="AX33" i="6"/>
  <c r="AY33" i="6"/>
  <c r="AZ33" i="6"/>
  <c r="BA33" i="6"/>
  <c r="BB33" i="6"/>
  <c r="BC33" i="6"/>
  <c r="BD33" i="6"/>
  <c r="BF33" i="6"/>
  <c r="BU33" i="6"/>
  <c r="BM33" i="6"/>
  <c r="BI33" i="6"/>
  <c r="BJ33" i="6"/>
  <c r="BK33" i="6"/>
  <c r="BL33" i="6"/>
  <c r="BN33" i="6"/>
  <c r="BO33" i="6"/>
  <c r="BP33" i="6"/>
  <c r="BQ33" i="6"/>
  <c r="BR33" i="6"/>
  <c r="BS33" i="6"/>
  <c r="BT33" i="6"/>
  <c r="BV33" i="6"/>
  <c r="CK33" i="6"/>
  <c r="CC33" i="6"/>
  <c r="BY33" i="6"/>
  <c r="BZ33" i="6"/>
  <c r="CA33" i="6"/>
  <c r="CB33" i="6"/>
  <c r="CD33" i="6"/>
  <c r="CE33" i="6"/>
  <c r="CF33" i="6"/>
  <c r="CG33" i="6"/>
  <c r="CH33" i="6"/>
  <c r="CI33" i="6"/>
  <c r="CJ33" i="6"/>
  <c r="CL33" i="6"/>
  <c r="DA33" i="6"/>
  <c r="CS33" i="6"/>
  <c r="CO33" i="6"/>
  <c r="CP33" i="6"/>
  <c r="CQ33" i="6"/>
  <c r="CR33" i="6"/>
  <c r="CT33" i="6"/>
  <c r="CU33" i="6"/>
  <c r="CV33" i="6"/>
  <c r="CW33" i="6"/>
  <c r="CX33" i="6"/>
  <c r="CY33" i="6"/>
  <c r="CZ33" i="6"/>
  <c r="DB33" i="6"/>
  <c r="GC33" i="6"/>
  <c r="GD33" i="6"/>
  <c r="D33" i="6"/>
  <c r="Y33" i="6"/>
  <c r="EY33" i="6"/>
  <c r="AO33" i="6"/>
  <c r="EZ33" i="6"/>
  <c r="BG33" i="6"/>
  <c r="FA33" i="6"/>
  <c r="BW33" i="6"/>
  <c r="FB33" i="6"/>
  <c r="CM33" i="6"/>
  <c r="FC33" i="6"/>
  <c r="DC33" i="6"/>
  <c r="FD33" i="6"/>
  <c r="FF33" i="6"/>
  <c r="FG33" i="6"/>
  <c r="FH33" i="6"/>
  <c r="FI33" i="6"/>
  <c r="DI33" i="6"/>
  <c r="DL33" i="6"/>
  <c r="DM33" i="6"/>
  <c r="DN33" i="6"/>
  <c r="DO33" i="6"/>
  <c r="DP33" i="6"/>
  <c r="DQ33" i="6"/>
  <c r="DR33" i="6"/>
  <c r="DS33" i="6"/>
  <c r="DT33" i="6"/>
  <c r="DW33" i="6"/>
  <c r="DU33" i="6"/>
  <c r="DX33" i="6"/>
  <c r="DY33" i="6"/>
  <c r="EA33" i="6"/>
  <c r="EB33" i="6"/>
  <c r="EC33" i="6"/>
  <c r="ED33" i="6"/>
  <c r="EE33" i="6"/>
  <c r="EF33" i="6"/>
  <c r="EI33" i="6"/>
  <c r="EG33" i="6"/>
  <c r="EJ33" i="6"/>
  <c r="EK33" i="6"/>
  <c r="EM33" i="6"/>
  <c r="EN33" i="6"/>
  <c r="EO33" i="6"/>
  <c r="EP33" i="6"/>
  <c r="EQ33" i="6"/>
  <c r="ER33" i="6"/>
  <c r="ES33" i="6"/>
  <c r="ET33" i="6"/>
  <c r="EU33" i="6"/>
  <c r="EV33" i="6"/>
  <c r="EW33" i="6"/>
  <c r="EX33" i="6"/>
  <c r="FE33" i="6"/>
  <c r="FJ33" i="6"/>
  <c r="GB33" i="6"/>
  <c r="GJ33" i="6"/>
  <c r="GG33" i="6"/>
  <c r="GK33" i="6"/>
  <c r="GL33" i="6"/>
  <c r="R33" i="10"/>
  <c r="AB33" i="10"/>
  <c r="AC33" i="10"/>
  <c r="AD33" i="10"/>
  <c r="AE33" i="10"/>
  <c r="AF33" i="10"/>
  <c r="AG33" i="10"/>
  <c r="AH33" i="10"/>
  <c r="AI33" i="10"/>
  <c r="B34" i="6"/>
  <c r="H34" i="10"/>
  <c r="C34" i="6"/>
  <c r="I34" i="10"/>
  <c r="X34" i="10"/>
  <c r="Y34" i="10"/>
  <c r="Z34" i="10"/>
  <c r="AA34" i="10"/>
  <c r="AB34" i="10"/>
  <c r="W34" i="6"/>
  <c r="O34" i="6"/>
  <c r="K34" i="6"/>
  <c r="L34" i="6"/>
  <c r="M34" i="6"/>
  <c r="N34" i="6"/>
  <c r="P34" i="6"/>
  <c r="Q34" i="6"/>
  <c r="R34" i="6"/>
  <c r="S34" i="6"/>
  <c r="T34" i="6"/>
  <c r="U34" i="6"/>
  <c r="V34" i="6"/>
  <c r="X34" i="6"/>
  <c r="AM34" i="6"/>
  <c r="AE34" i="6"/>
  <c r="AA34" i="6"/>
  <c r="AB34" i="6"/>
  <c r="AC34" i="6"/>
  <c r="AD34" i="6"/>
  <c r="AF34" i="6"/>
  <c r="AG34" i="6"/>
  <c r="AH34" i="6"/>
  <c r="AI34" i="6"/>
  <c r="AJ34" i="6"/>
  <c r="AK34" i="6"/>
  <c r="AL34" i="6"/>
  <c r="AN34" i="6"/>
  <c r="BE34" i="6"/>
  <c r="AW34" i="6"/>
  <c r="AS34" i="6"/>
  <c r="AT34" i="6"/>
  <c r="AU34" i="6"/>
  <c r="AV34" i="6"/>
  <c r="AX34" i="6"/>
  <c r="AY34" i="6"/>
  <c r="AZ34" i="6"/>
  <c r="BA34" i="6"/>
  <c r="BB34" i="6"/>
  <c r="BC34" i="6"/>
  <c r="BD34" i="6"/>
  <c r="BF34" i="6"/>
  <c r="BU34" i="6"/>
  <c r="BM34" i="6"/>
  <c r="BI34" i="6"/>
  <c r="BJ34" i="6"/>
  <c r="BK34" i="6"/>
  <c r="BL34" i="6"/>
  <c r="BN34" i="6"/>
  <c r="BO34" i="6"/>
  <c r="BP34" i="6"/>
  <c r="BQ34" i="6"/>
  <c r="BR34" i="6"/>
  <c r="BS34" i="6"/>
  <c r="BT34" i="6"/>
  <c r="BV34" i="6"/>
  <c r="CK34" i="6"/>
  <c r="CC34" i="6"/>
  <c r="BY34" i="6"/>
  <c r="BZ34" i="6"/>
  <c r="CA34" i="6"/>
  <c r="CB34" i="6"/>
  <c r="CD34" i="6"/>
  <c r="CE34" i="6"/>
  <c r="CF34" i="6"/>
  <c r="CG34" i="6"/>
  <c r="CH34" i="6"/>
  <c r="CI34" i="6"/>
  <c r="CJ34" i="6"/>
  <c r="CL34" i="6"/>
  <c r="DA34" i="6"/>
  <c r="CS34" i="6"/>
  <c r="CO34" i="6"/>
  <c r="CP34" i="6"/>
  <c r="CQ34" i="6"/>
  <c r="CR34" i="6"/>
  <c r="CT34" i="6"/>
  <c r="CU34" i="6"/>
  <c r="CV34" i="6"/>
  <c r="CW34" i="6"/>
  <c r="CX34" i="6"/>
  <c r="CY34" i="6"/>
  <c r="CZ34" i="6"/>
  <c r="DB34" i="6"/>
  <c r="GC34" i="6"/>
  <c r="GD34" i="6"/>
  <c r="D34" i="6"/>
  <c r="Y34" i="6"/>
  <c r="EY34" i="6"/>
  <c r="AO34" i="6"/>
  <c r="EZ34" i="6"/>
  <c r="BG34" i="6"/>
  <c r="FA34" i="6"/>
  <c r="BW34" i="6"/>
  <c r="FB34" i="6"/>
  <c r="CM34" i="6"/>
  <c r="FC34" i="6"/>
  <c r="DC34" i="6"/>
  <c r="FD34" i="6"/>
  <c r="FF34" i="6"/>
  <c r="FG34" i="6"/>
  <c r="FH34" i="6"/>
  <c r="FI34" i="6"/>
  <c r="DI34" i="6"/>
  <c r="DL34" i="6"/>
  <c r="DM34" i="6"/>
  <c r="DN34" i="6"/>
  <c r="DO34" i="6"/>
  <c r="DP34" i="6"/>
  <c r="DQ34" i="6"/>
  <c r="DR34" i="6"/>
  <c r="DS34" i="6"/>
  <c r="DT34" i="6"/>
  <c r="DW34" i="6"/>
  <c r="DU34" i="6"/>
  <c r="DX34" i="6"/>
  <c r="DY34" i="6"/>
  <c r="EA34" i="6"/>
  <c r="EB34" i="6"/>
  <c r="EC34" i="6"/>
  <c r="ED34" i="6"/>
  <c r="EE34" i="6"/>
  <c r="EF34" i="6"/>
  <c r="EI34" i="6"/>
  <c r="EG34" i="6"/>
  <c r="EJ34" i="6"/>
  <c r="EK34" i="6"/>
  <c r="EM34" i="6"/>
  <c r="EN34" i="6"/>
  <c r="EO34" i="6"/>
  <c r="EP34" i="6"/>
  <c r="EQ34" i="6"/>
  <c r="ER34" i="6"/>
  <c r="ES34" i="6"/>
  <c r="ET34" i="6"/>
  <c r="EU34" i="6"/>
  <c r="EV34" i="6"/>
  <c r="EW34" i="6"/>
  <c r="EX34" i="6"/>
  <c r="FE34" i="6"/>
  <c r="FJ34" i="6"/>
  <c r="GB34" i="6"/>
  <c r="GJ34" i="6"/>
  <c r="GG34" i="6"/>
  <c r="GK34" i="6"/>
  <c r="GL34" i="6"/>
  <c r="R34" i="10"/>
  <c r="AC34" i="10"/>
  <c r="AD34" i="10"/>
  <c r="AE34" i="10"/>
  <c r="AF34" i="10"/>
  <c r="AG34" i="10"/>
  <c r="AH34" i="10"/>
  <c r="AI34" i="10"/>
  <c r="B35" i="6"/>
  <c r="H35" i="10"/>
  <c r="C35" i="6"/>
  <c r="I35" i="10"/>
  <c r="X35" i="10"/>
  <c r="Y35" i="10"/>
  <c r="Z35" i="10"/>
  <c r="AA35" i="10"/>
  <c r="AB35" i="10"/>
  <c r="AC35" i="10"/>
  <c r="AD35" i="10"/>
  <c r="AE35" i="10"/>
  <c r="AF35" i="10"/>
  <c r="AG35" i="10"/>
  <c r="AH35" i="10"/>
  <c r="AI35" i="10"/>
  <c r="B36" i="6"/>
  <c r="H36" i="10"/>
  <c r="C36" i="6"/>
  <c r="I36" i="10"/>
  <c r="X36" i="10"/>
  <c r="Y36" i="10"/>
  <c r="Z36" i="10"/>
  <c r="AA36" i="10"/>
  <c r="AB36" i="10"/>
  <c r="AC36" i="10"/>
  <c r="AD36" i="10"/>
  <c r="AE36" i="10"/>
  <c r="AF36" i="10"/>
  <c r="AG36" i="10"/>
  <c r="AH36" i="10"/>
  <c r="AI36" i="10"/>
  <c r="B37" i="6"/>
  <c r="H37" i="10"/>
  <c r="C37" i="6"/>
  <c r="I37" i="10"/>
  <c r="X37" i="10"/>
  <c r="Y37" i="10"/>
  <c r="Z37" i="10"/>
  <c r="AA37" i="10"/>
  <c r="AB37" i="10"/>
  <c r="AC37" i="10"/>
  <c r="AD37" i="10"/>
  <c r="AE37" i="10"/>
  <c r="AF37" i="10"/>
  <c r="AG37" i="10"/>
  <c r="AH37" i="10"/>
  <c r="AI37" i="10"/>
  <c r="B38" i="6"/>
  <c r="H38" i="10"/>
  <c r="C38" i="6"/>
  <c r="I38" i="10"/>
  <c r="X38" i="10"/>
  <c r="Y38" i="10"/>
  <c r="Z38" i="10"/>
  <c r="AA38" i="10"/>
  <c r="AB38" i="10"/>
  <c r="AC38" i="10"/>
  <c r="AD38" i="10"/>
  <c r="AE38" i="10"/>
  <c r="AF38" i="10"/>
  <c r="AG38" i="10"/>
  <c r="AH38" i="10"/>
  <c r="AI38" i="10"/>
  <c r="B39" i="6"/>
  <c r="H39" i="10"/>
  <c r="C39" i="6"/>
  <c r="I39" i="10"/>
  <c r="X39" i="10"/>
  <c r="Y39" i="10"/>
  <c r="Z39" i="10"/>
  <c r="AA39" i="10"/>
  <c r="AB39" i="10"/>
  <c r="AC39" i="10"/>
  <c r="AD39" i="10"/>
  <c r="AE39" i="10"/>
  <c r="AF39" i="10"/>
  <c r="AG39" i="10"/>
  <c r="AH39" i="10"/>
  <c r="AI39" i="10"/>
  <c r="B40" i="6"/>
  <c r="H40" i="10"/>
  <c r="C40" i="6"/>
  <c r="I40" i="10"/>
  <c r="X40" i="10"/>
  <c r="Y40" i="10"/>
  <c r="Z40" i="10"/>
  <c r="AA40" i="10"/>
  <c r="AB40" i="10"/>
  <c r="AC40" i="10"/>
  <c r="AD40" i="10"/>
  <c r="AE40" i="10"/>
  <c r="AF40" i="10"/>
  <c r="AG40" i="10"/>
  <c r="AH40" i="10"/>
  <c r="AI40" i="10"/>
  <c r="B41" i="6"/>
  <c r="H41" i="10"/>
  <c r="C41" i="6"/>
  <c r="I41" i="10"/>
  <c r="X41" i="10"/>
  <c r="Y41" i="10"/>
  <c r="Z41" i="10"/>
  <c r="AA41" i="10"/>
  <c r="AB41" i="10"/>
  <c r="AC41" i="10"/>
  <c r="AD41" i="10"/>
  <c r="AE41" i="10"/>
  <c r="AF41" i="10"/>
  <c r="AG41" i="10"/>
  <c r="AH41" i="10"/>
  <c r="AI41" i="10"/>
  <c r="B42" i="6"/>
  <c r="H42" i="10"/>
  <c r="C42" i="6"/>
  <c r="I42" i="10"/>
  <c r="X42" i="10"/>
  <c r="Y42" i="10"/>
  <c r="Z42" i="10"/>
  <c r="AA42" i="10"/>
  <c r="AB42" i="10"/>
  <c r="AC42" i="10"/>
  <c r="AD42" i="10"/>
  <c r="AE42" i="10"/>
  <c r="AF42" i="10"/>
  <c r="AG42" i="10"/>
  <c r="AH42" i="10"/>
  <c r="AI42" i="10"/>
  <c r="B43" i="6"/>
  <c r="H43" i="10"/>
  <c r="C43" i="6"/>
  <c r="I43" i="10"/>
  <c r="X43" i="10"/>
  <c r="Y43" i="10"/>
  <c r="Z43" i="10"/>
  <c r="AA43" i="10"/>
  <c r="AB43" i="10"/>
  <c r="AC43" i="10"/>
  <c r="AD43" i="10"/>
  <c r="AE43" i="10"/>
  <c r="AF43" i="10"/>
  <c r="AG43" i="10"/>
  <c r="AH43" i="10"/>
  <c r="AI43" i="10"/>
  <c r="B44" i="6"/>
  <c r="H44" i="10"/>
  <c r="C44" i="6"/>
  <c r="I44" i="10"/>
  <c r="X44" i="10"/>
  <c r="Y44" i="10"/>
  <c r="Z44" i="10"/>
  <c r="AA44" i="10"/>
  <c r="AB44" i="10"/>
  <c r="AC44" i="10"/>
  <c r="AD44" i="10"/>
  <c r="AE44" i="10"/>
  <c r="AF44" i="10"/>
  <c r="AG44" i="10"/>
  <c r="AH44" i="10"/>
  <c r="AI44" i="10"/>
  <c r="B45" i="6"/>
  <c r="H45" i="10"/>
  <c r="C45" i="6"/>
  <c r="I45" i="10"/>
  <c r="X45" i="10"/>
  <c r="Y45" i="10"/>
  <c r="Z45" i="10"/>
  <c r="AA45" i="10"/>
  <c r="AB45" i="10"/>
  <c r="AC45" i="10"/>
  <c r="AD45" i="10"/>
  <c r="AE45" i="10"/>
  <c r="AF45" i="10"/>
  <c r="AG45" i="10"/>
  <c r="AH45" i="10"/>
  <c r="AI45" i="10"/>
  <c r="B46" i="6"/>
  <c r="H46" i="10"/>
  <c r="C46" i="6"/>
  <c r="I46" i="10"/>
  <c r="X46" i="10"/>
  <c r="Y46" i="10"/>
  <c r="Z46" i="10"/>
  <c r="AA46" i="10"/>
  <c r="AB46" i="10"/>
  <c r="AC46" i="10"/>
  <c r="AD46" i="10"/>
  <c r="AE46" i="10"/>
  <c r="AF46" i="10"/>
  <c r="AG46" i="10"/>
  <c r="AH46" i="10"/>
  <c r="AI46" i="10"/>
  <c r="B47" i="6"/>
  <c r="H47" i="10"/>
  <c r="C47" i="6"/>
  <c r="I47" i="10"/>
  <c r="X47" i="10"/>
  <c r="Y47" i="10"/>
  <c r="Z47" i="10"/>
  <c r="AA47" i="10"/>
  <c r="AB47" i="10"/>
  <c r="AC47" i="10"/>
  <c r="AD47" i="10"/>
  <c r="AE47" i="10"/>
  <c r="AF47" i="10"/>
  <c r="AG47" i="10"/>
  <c r="AH47" i="10"/>
  <c r="AI47" i="10"/>
  <c r="B48" i="6"/>
  <c r="H48" i="10"/>
  <c r="C48" i="6"/>
  <c r="I48" i="10"/>
  <c r="X48" i="10"/>
  <c r="Y48" i="10"/>
  <c r="Z48" i="10"/>
  <c r="AA48" i="10"/>
  <c r="AB48" i="10"/>
  <c r="AC48" i="10"/>
  <c r="AD48" i="10"/>
  <c r="AE48" i="10"/>
  <c r="AF48" i="10"/>
  <c r="AG48" i="10"/>
  <c r="AH48" i="10"/>
  <c r="AI48" i="10"/>
  <c r="B49" i="6"/>
  <c r="H49" i="10"/>
  <c r="C49" i="6"/>
  <c r="I49" i="10"/>
  <c r="X49" i="10"/>
  <c r="Y49" i="10"/>
  <c r="Z49" i="10"/>
  <c r="AA49" i="10"/>
  <c r="AB49" i="10"/>
  <c r="AC49" i="10"/>
  <c r="AD49" i="10"/>
  <c r="AE49" i="10"/>
  <c r="AF49" i="10"/>
  <c r="AG49" i="10"/>
  <c r="AH49" i="10"/>
  <c r="AI49" i="10"/>
  <c r="B50" i="6"/>
  <c r="H50" i="10"/>
  <c r="C50" i="6"/>
  <c r="I50" i="10"/>
  <c r="X50" i="10"/>
  <c r="Y50" i="10"/>
  <c r="Z50" i="10"/>
  <c r="AA50" i="10"/>
  <c r="AB50" i="10"/>
  <c r="AC50" i="10"/>
  <c r="AD50" i="10"/>
  <c r="AE50" i="10"/>
  <c r="AF50" i="10"/>
  <c r="AG50" i="10"/>
  <c r="AH50" i="10"/>
  <c r="AI50" i="10"/>
  <c r="B51" i="6"/>
  <c r="H51" i="10"/>
  <c r="C51" i="6"/>
  <c r="I51" i="10"/>
  <c r="X51" i="10"/>
  <c r="Y51" i="10"/>
  <c r="Z51" i="10"/>
  <c r="AA51" i="10"/>
  <c r="AB51" i="10"/>
  <c r="AC51" i="10"/>
  <c r="AD51" i="10"/>
  <c r="AE51" i="10"/>
  <c r="AF51" i="10"/>
  <c r="AG51" i="10"/>
  <c r="AH51" i="10"/>
  <c r="AI51" i="10"/>
  <c r="B52" i="6"/>
  <c r="H52" i="10"/>
  <c r="C52" i="6"/>
  <c r="I52" i="10"/>
  <c r="X52" i="10"/>
  <c r="Y52" i="10"/>
  <c r="Z52" i="10"/>
  <c r="AA52" i="10"/>
  <c r="AB52" i="10"/>
  <c r="AC52" i="10"/>
  <c r="AD52" i="10"/>
  <c r="AE52" i="10"/>
  <c r="AF52" i="10"/>
  <c r="AG52" i="10"/>
  <c r="AH52" i="10"/>
  <c r="AI52" i="10"/>
  <c r="B53" i="6"/>
  <c r="H53" i="10"/>
  <c r="C53" i="6"/>
  <c r="I53" i="10"/>
  <c r="X53" i="10"/>
  <c r="Y53" i="10"/>
  <c r="Z53" i="10"/>
  <c r="AA53" i="10"/>
  <c r="AB53" i="10"/>
  <c r="AC53" i="10"/>
  <c r="AD53" i="10"/>
  <c r="AE53" i="10"/>
  <c r="AF53" i="10"/>
  <c r="AG53" i="10"/>
  <c r="AH53" i="10"/>
  <c r="AI53" i="10"/>
  <c r="B54" i="6"/>
  <c r="H54" i="10"/>
  <c r="C54" i="6"/>
  <c r="I54" i="10"/>
  <c r="X54" i="10"/>
  <c r="Y54" i="10"/>
  <c r="Z54" i="10"/>
  <c r="AA54" i="10"/>
  <c r="AB54" i="10"/>
  <c r="AC54" i="10"/>
  <c r="AD54" i="10"/>
  <c r="AE54" i="10"/>
  <c r="AF54" i="10"/>
  <c r="AG54" i="10"/>
  <c r="AH54" i="10"/>
  <c r="AI54" i="10"/>
  <c r="B55" i="6"/>
  <c r="H55" i="10"/>
  <c r="C55" i="6"/>
  <c r="I55" i="10"/>
  <c r="X55" i="10"/>
  <c r="Y55" i="10"/>
  <c r="Z55" i="10"/>
  <c r="AA55" i="10"/>
  <c r="AB55" i="10"/>
  <c r="AC55" i="10"/>
  <c r="AD55" i="10"/>
  <c r="AE55" i="10"/>
  <c r="AF55" i="10"/>
  <c r="AG55" i="10"/>
  <c r="AH55" i="10"/>
  <c r="AI55" i="10"/>
  <c r="B56" i="6"/>
  <c r="H56" i="10"/>
  <c r="C56" i="6"/>
  <c r="I56" i="10"/>
  <c r="X56" i="10"/>
  <c r="Y56" i="10"/>
  <c r="Z56" i="10"/>
  <c r="AA56" i="10"/>
  <c r="AB56" i="10"/>
  <c r="AC56" i="10"/>
  <c r="AD56" i="10"/>
  <c r="AE56" i="10"/>
  <c r="AF56" i="10"/>
  <c r="AG56" i="10"/>
  <c r="AH56" i="10"/>
  <c r="AI56" i="10"/>
  <c r="B57" i="6"/>
  <c r="H57" i="10"/>
  <c r="C57" i="6"/>
  <c r="I57" i="10"/>
  <c r="X57" i="10"/>
  <c r="Y57" i="10"/>
  <c r="Z57" i="10"/>
  <c r="AA57" i="10"/>
  <c r="AB57" i="10"/>
  <c r="AC57" i="10"/>
  <c r="AD57" i="10"/>
  <c r="AE57" i="10"/>
  <c r="AF57" i="10"/>
  <c r="AG57" i="10"/>
  <c r="AH57" i="10"/>
  <c r="AI57" i="10"/>
  <c r="B58" i="6"/>
  <c r="H58" i="10"/>
  <c r="C58" i="6"/>
  <c r="I58" i="10"/>
  <c r="X58" i="10"/>
  <c r="Y58" i="10"/>
  <c r="Z58" i="10"/>
  <c r="AA58" i="10"/>
  <c r="AB58" i="10"/>
  <c r="AC58" i="10"/>
  <c r="AD58" i="10"/>
  <c r="AE58" i="10"/>
  <c r="AF58" i="10"/>
  <c r="AG58" i="10"/>
  <c r="AH58" i="10"/>
  <c r="AI58" i="10"/>
  <c r="B59" i="6"/>
  <c r="H59" i="10"/>
  <c r="C59" i="6"/>
  <c r="I59" i="10"/>
  <c r="X59" i="10"/>
  <c r="Y59" i="10"/>
  <c r="Z59" i="10"/>
  <c r="AA59" i="10"/>
  <c r="AB59" i="10"/>
  <c r="AC59" i="10"/>
  <c r="AD59" i="10"/>
  <c r="AE59" i="10"/>
  <c r="AF59" i="10"/>
  <c r="AG59" i="10"/>
  <c r="AH59" i="10"/>
  <c r="AI59" i="10"/>
  <c r="B60" i="6"/>
  <c r="H60" i="10"/>
  <c r="C60" i="6"/>
  <c r="I60" i="10"/>
  <c r="X60" i="10"/>
  <c r="Y60" i="10"/>
  <c r="Z60" i="10"/>
  <c r="AA60" i="10"/>
  <c r="AB60" i="10"/>
  <c r="AC60" i="10"/>
  <c r="AD60" i="10"/>
  <c r="AE60" i="10"/>
  <c r="AF60" i="10"/>
  <c r="AG60" i="10"/>
  <c r="AH60" i="10"/>
  <c r="AI60" i="10"/>
  <c r="B61" i="6"/>
  <c r="H61" i="10"/>
  <c r="C61" i="6"/>
  <c r="I61" i="10"/>
  <c r="X61" i="10"/>
  <c r="Y61" i="10"/>
  <c r="Z61" i="10"/>
  <c r="AA61" i="10"/>
  <c r="AB61" i="10"/>
  <c r="AC61" i="10"/>
  <c r="AD61" i="10"/>
  <c r="AE61" i="10"/>
  <c r="AF61" i="10"/>
  <c r="AG61" i="10"/>
  <c r="AH61" i="10"/>
  <c r="AI61" i="10"/>
  <c r="B62" i="6"/>
  <c r="H62" i="10"/>
  <c r="C62" i="6"/>
  <c r="I62" i="10"/>
  <c r="X62" i="10"/>
  <c r="Y62" i="10"/>
  <c r="Z62" i="10"/>
  <c r="AA62" i="10"/>
  <c r="AB62" i="10"/>
  <c r="AC62" i="10"/>
  <c r="AD62" i="10"/>
  <c r="AE62" i="10"/>
  <c r="AF62" i="10"/>
  <c r="AG62" i="10"/>
  <c r="AH62" i="10"/>
  <c r="AI62" i="10"/>
  <c r="B63" i="6"/>
  <c r="H63" i="10"/>
  <c r="C63" i="6"/>
  <c r="I63" i="10"/>
  <c r="X63" i="10"/>
  <c r="Y63" i="10"/>
  <c r="Z63" i="10"/>
  <c r="AA63" i="10"/>
  <c r="AB63" i="10"/>
  <c r="AC63" i="10"/>
  <c r="AD63" i="10"/>
  <c r="AE63" i="10"/>
  <c r="AF63" i="10"/>
  <c r="AG63" i="10"/>
  <c r="AH63" i="10"/>
  <c r="AI63" i="10"/>
  <c r="B64" i="6"/>
  <c r="H64" i="10"/>
  <c r="C64" i="6"/>
  <c r="I64" i="10"/>
  <c r="X64" i="10"/>
  <c r="Y64" i="10"/>
  <c r="Z64" i="10"/>
  <c r="AA64" i="10"/>
  <c r="AB64" i="10"/>
  <c r="AC64" i="10"/>
  <c r="AD64" i="10"/>
  <c r="AE64" i="10"/>
  <c r="AF64" i="10"/>
  <c r="AG64" i="10"/>
  <c r="AH64" i="10"/>
  <c r="AI64" i="10"/>
  <c r="B65" i="6"/>
  <c r="H65" i="10"/>
  <c r="C65" i="6"/>
  <c r="I65" i="10"/>
  <c r="X65" i="10"/>
  <c r="Y65" i="10"/>
  <c r="Z65" i="10"/>
  <c r="AA65" i="10"/>
  <c r="AB65" i="10"/>
  <c r="AC65" i="10"/>
  <c r="AD65" i="10"/>
  <c r="AE65" i="10"/>
  <c r="AF65" i="10"/>
  <c r="AG65" i="10"/>
  <c r="AH65" i="10"/>
  <c r="AI65" i="10"/>
  <c r="B66" i="6"/>
  <c r="H66" i="10"/>
  <c r="C66" i="6"/>
  <c r="I66" i="10"/>
  <c r="X66" i="10"/>
  <c r="Y66" i="10"/>
  <c r="Z66" i="10"/>
  <c r="AA66" i="10"/>
  <c r="AB66" i="10"/>
  <c r="AC66" i="10"/>
  <c r="AD66" i="10"/>
  <c r="AE66" i="10"/>
  <c r="AF66" i="10"/>
  <c r="AG66" i="10"/>
  <c r="AH66" i="10"/>
  <c r="AI66" i="10"/>
  <c r="B67" i="6"/>
  <c r="H67" i="10"/>
  <c r="C67" i="6"/>
  <c r="I67" i="10"/>
  <c r="X67" i="10"/>
  <c r="Y67" i="10"/>
  <c r="Z67" i="10"/>
  <c r="AA67" i="10"/>
  <c r="AB67" i="10"/>
  <c r="AC67" i="10"/>
  <c r="AD67" i="10"/>
  <c r="AE67" i="10"/>
  <c r="AF67" i="10"/>
  <c r="AG67" i="10"/>
  <c r="AH67" i="10"/>
  <c r="AI67" i="10"/>
  <c r="B68" i="6"/>
  <c r="H68" i="10"/>
  <c r="C68" i="6"/>
  <c r="I68" i="10"/>
  <c r="X68" i="10"/>
  <c r="Y68" i="10"/>
  <c r="Z68" i="10"/>
  <c r="AA68" i="10"/>
  <c r="AB68" i="10"/>
  <c r="AC68" i="10"/>
  <c r="AD68" i="10"/>
  <c r="AE68" i="10"/>
  <c r="AF68" i="10"/>
  <c r="AG68" i="10"/>
  <c r="AH68" i="10"/>
  <c r="AI68" i="10"/>
  <c r="B69" i="6"/>
  <c r="H69" i="10"/>
  <c r="C69" i="6"/>
  <c r="I69" i="10"/>
  <c r="X69" i="10"/>
  <c r="Y69" i="10"/>
  <c r="Z69" i="10"/>
  <c r="AA69" i="10"/>
  <c r="AB69" i="10"/>
  <c r="AC69" i="10"/>
  <c r="AD69" i="10"/>
  <c r="AE69" i="10"/>
  <c r="AF69" i="10"/>
  <c r="AG69" i="10"/>
  <c r="AH69" i="10"/>
  <c r="AI69" i="10"/>
  <c r="B70" i="6"/>
  <c r="H70" i="10"/>
  <c r="C70" i="6"/>
  <c r="I70" i="10"/>
  <c r="X70" i="10"/>
  <c r="Y70" i="10"/>
  <c r="Z70" i="10"/>
  <c r="AA70" i="10"/>
  <c r="AB70" i="10"/>
  <c r="AC70" i="10"/>
  <c r="AD70" i="10"/>
  <c r="AE70" i="10"/>
  <c r="AF70" i="10"/>
  <c r="AG70" i="10"/>
  <c r="AH70" i="10"/>
  <c r="AI70" i="10"/>
  <c r="B71" i="6"/>
  <c r="H71" i="10"/>
  <c r="C71" i="6"/>
  <c r="I71" i="10"/>
  <c r="X71" i="10"/>
  <c r="Y71" i="10"/>
  <c r="Z71" i="10"/>
  <c r="AA71" i="10"/>
  <c r="AB71" i="10"/>
  <c r="AC71" i="10"/>
  <c r="AD71" i="10"/>
  <c r="AE71" i="10"/>
  <c r="AF71" i="10"/>
  <c r="AG71" i="10"/>
  <c r="AH71" i="10"/>
  <c r="AI71" i="10"/>
  <c r="B72" i="6"/>
  <c r="H72" i="10"/>
  <c r="C72" i="6"/>
  <c r="I72" i="10"/>
  <c r="X72" i="10"/>
  <c r="Y72" i="10"/>
  <c r="Z72" i="10"/>
  <c r="AA72" i="10"/>
  <c r="AB72" i="10"/>
  <c r="AC72" i="10"/>
  <c r="AD72" i="10"/>
  <c r="AE72" i="10"/>
  <c r="AF72" i="10"/>
  <c r="AG72" i="10"/>
  <c r="AH72" i="10"/>
  <c r="AI72" i="10"/>
  <c r="B73" i="6"/>
  <c r="H73" i="10"/>
  <c r="C73" i="6"/>
  <c r="I73" i="10"/>
  <c r="X73" i="10"/>
  <c r="Y73" i="10"/>
  <c r="Z73" i="10"/>
  <c r="AA73" i="10"/>
  <c r="AB73" i="10"/>
  <c r="AC73" i="10"/>
  <c r="AD73" i="10"/>
  <c r="AE73" i="10"/>
  <c r="AF73" i="10"/>
  <c r="AG73" i="10"/>
  <c r="AH73" i="10"/>
  <c r="AI73" i="10"/>
  <c r="B74" i="6"/>
  <c r="H74" i="10"/>
  <c r="C74" i="6"/>
  <c r="I74" i="10"/>
  <c r="X74" i="10"/>
  <c r="Y74" i="10"/>
  <c r="Z74" i="10"/>
  <c r="AA74" i="10"/>
  <c r="AB74" i="10"/>
  <c r="AC74" i="10"/>
  <c r="AD74" i="10"/>
  <c r="AE74" i="10"/>
  <c r="AF74" i="10"/>
  <c r="AG74" i="10"/>
  <c r="AH74" i="10"/>
  <c r="AI74" i="10"/>
  <c r="B75" i="6"/>
  <c r="H75" i="10"/>
  <c r="C75" i="6"/>
  <c r="I75" i="10"/>
  <c r="X75" i="10"/>
  <c r="Y75" i="10"/>
  <c r="Z75" i="10"/>
  <c r="AA75" i="10"/>
  <c r="AB75" i="10"/>
  <c r="AC75" i="10"/>
  <c r="AD75" i="10"/>
  <c r="AE75" i="10"/>
  <c r="AF75" i="10"/>
  <c r="AG75" i="10"/>
  <c r="AH75" i="10"/>
  <c r="AI75" i="10"/>
  <c r="B76" i="6"/>
  <c r="H76" i="10"/>
  <c r="C76" i="6"/>
  <c r="I76" i="10"/>
  <c r="X76" i="10"/>
  <c r="Y76" i="10"/>
  <c r="Z76" i="10"/>
  <c r="AA76" i="10"/>
  <c r="AB76" i="10"/>
  <c r="AC76" i="10"/>
  <c r="AD76" i="10"/>
  <c r="AE76" i="10"/>
  <c r="AF76" i="10"/>
  <c r="AG76" i="10"/>
  <c r="AH76" i="10"/>
  <c r="AI76" i="10"/>
  <c r="B77" i="6"/>
  <c r="H77" i="10"/>
  <c r="C77" i="6"/>
  <c r="I77" i="10"/>
  <c r="X77" i="10"/>
  <c r="Y77" i="10"/>
  <c r="Z77" i="10"/>
  <c r="AA77" i="10"/>
  <c r="AB77" i="10"/>
  <c r="AC77" i="10"/>
  <c r="AD77" i="10"/>
  <c r="AE77" i="10"/>
  <c r="AF77" i="10"/>
  <c r="AG77" i="10"/>
  <c r="AH77" i="10"/>
  <c r="AI77" i="10"/>
  <c r="B78" i="6"/>
  <c r="H78" i="10"/>
  <c r="C78" i="6"/>
  <c r="I78" i="10"/>
  <c r="X78" i="10"/>
  <c r="Y78" i="10"/>
  <c r="Z78" i="10"/>
  <c r="AA78" i="10"/>
  <c r="AB78" i="10"/>
  <c r="AC78" i="10"/>
  <c r="AD78" i="10"/>
  <c r="AE78" i="10"/>
  <c r="AF78" i="10"/>
  <c r="AG78" i="10"/>
  <c r="AH78" i="10"/>
  <c r="AI78" i="10"/>
  <c r="B79" i="6"/>
  <c r="H79" i="10"/>
  <c r="C79" i="6"/>
  <c r="I79" i="10"/>
  <c r="X79" i="10"/>
  <c r="Y79" i="10"/>
  <c r="Z79" i="10"/>
  <c r="AA79" i="10"/>
  <c r="AB79" i="10"/>
  <c r="AC79" i="10"/>
  <c r="AD79" i="10"/>
  <c r="AE79" i="10"/>
  <c r="AF79" i="10"/>
  <c r="AG79" i="10"/>
  <c r="AH79" i="10"/>
  <c r="AI79" i="10"/>
  <c r="B80" i="6"/>
  <c r="H80" i="10"/>
  <c r="C80" i="6"/>
  <c r="I80" i="10"/>
  <c r="X80" i="10"/>
  <c r="Y80" i="10"/>
  <c r="Z80" i="10"/>
  <c r="AA80" i="10"/>
  <c r="AB80" i="10"/>
  <c r="AC80" i="10"/>
  <c r="AD80" i="10"/>
  <c r="AE80" i="10"/>
  <c r="AF80" i="10"/>
  <c r="AG80" i="10"/>
  <c r="AH80" i="10"/>
  <c r="AI80" i="10"/>
  <c r="B81" i="6"/>
  <c r="H81" i="10"/>
  <c r="C81" i="6"/>
  <c r="I81" i="10"/>
  <c r="X81" i="10"/>
  <c r="Y81" i="10"/>
  <c r="Z81" i="10"/>
  <c r="AA81" i="10"/>
  <c r="AB81" i="10"/>
  <c r="AC81" i="10"/>
  <c r="AD81" i="10"/>
  <c r="AE81" i="10"/>
  <c r="AF81" i="10"/>
  <c r="AG81" i="10"/>
  <c r="AH81" i="10"/>
  <c r="AI81" i="10"/>
  <c r="B82" i="6"/>
  <c r="H82" i="10"/>
  <c r="C82" i="6"/>
  <c r="I82" i="10"/>
  <c r="X82" i="10"/>
  <c r="Y82" i="10"/>
  <c r="Z82" i="10"/>
  <c r="AA82" i="10"/>
  <c r="AB82" i="10"/>
  <c r="AC82" i="10"/>
  <c r="AD82" i="10"/>
  <c r="AE82" i="10"/>
  <c r="AF82" i="10"/>
  <c r="AG82" i="10"/>
  <c r="AH82" i="10"/>
  <c r="AI82" i="10"/>
  <c r="B83" i="6"/>
  <c r="H83" i="10"/>
  <c r="C83" i="6"/>
  <c r="I83" i="10"/>
  <c r="X83" i="10"/>
  <c r="Y83" i="10"/>
  <c r="Z83" i="10"/>
  <c r="AA83" i="10"/>
  <c r="AB83" i="10"/>
  <c r="AC83" i="10"/>
  <c r="AD83" i="10"/>
  <c r="AE83" i="10"/>
  <c r="AF83" i="10"/>
  <c r="AG83" i="10"/>
  <c r="AH83" i="10"/>
  <c r="AI83" i="10"/>
  <c r="B84" i="6"/>
  <c r="H84" i="10"/>
  <c r="C84" i="6"/>
  <c r="I84" i="10"/>
  <c r="X84" i="10"/>
  <c r="Y84" i="10"/>
  <c r="Z84" i="10"/>
  <c r="AA84" i="10"/>
  <c r="AB84" i="10"/>
  <c r="AC84" i="10"/>
  <c r="AD84" i="10"/>
  <c r="AE84" i="10"/>
  <c r="AF84" i="10"/>
  <c r="AG84" i="10"/>
  <c r="AH84" i="10"/>
  <c r="AI84" i="10"/>
  <c r="B85" i="6"/>
  <c r="H85" i="10"/>
  <c r="C85" i="6"/>
  <c r="I85" i="10"/>
  <c r="X85" i="10"/>
  <c r="Y85" i="10"/>
  <c r="Z85" i="10"/>
  <c r="AA85" i="10"/>
  <c r="AB85" i="10"/>
  <c r="AC85" i="10"/>
  <c r="AD85" i="10"/>
  <c r="AE85" i="10"/>
  <c r="AF85" i="10"/>
  <c r="AG85" i="10"/>
  <c r="AH85" i="10"/>
  <c r="AI85" i="10"/>
  <c r="B86" i="6"/>
  <c r="H86" i="10"/>
  <c r="C86" i="6"/>
  <c r="I86" i="10"/>
  <c r="X86" i="10"/>
  <c r="Y86" i="10"/>
  <c r="Z86" i="10"/>
  <c r="AA86" i="10"/>
  <c r="AB86" i="10"/>
  <c r="AC86" i="10"/>
  <c r="AD86" i="10"/>
  <c r="AE86" i="10"/>
  <c r="AF86" i="10"/>
  <c r="AG86" i="10"/>
  <c r="AH86" i="10"/>
  <c r="AI86" i="10"/>
  <c r="B87" i="6"/>
  <c r="H87" i="10"/>
  <c r="C87" i="6"/>
  <c r="I87" i="10"/>
  <c r="X87" i="10"/>
  <c r="Y87" i="10"/>
  <c r="Z87" i="10"/>
  <c r="AA87" i="10"/>
  <c r="AB87" i="10"/>
  <c r="AC87" i="10"/>
  <c r="AD87" i="10"/>
  <c r="AE87" i="10"/>
  <c r="AF87" i="10"/>
  <c r="AG87" i="10"/>
  <c r="AH87" i="10"/>
  <c r="AI87" i="10"/>
  <c r="B88" i="6"/>
  <c r="H88" i="10"/>
  <c r="C88" i="6"/>
  <c r="I88" i="10"/>
  <c r="X88" i="10"/>
  <c r="Y88" i="10"/>
  <c r="Z88" i="10"/>
  <c r="AA88" i="10"/>
  <c r="AB88" i="10"/>
  <c r="AC88" i="10"/>
  <c r="AD88" i="10"/>
  <c r="AE88" i="10"/>
  <c r="AF88" i="10"/>
  <c r="AG88" i="10"/>
  <c r="AH88" i="10"/>
  <c r="AI88" i="10"/>
  <c r="B89" i="6"/>
  <c r="H89" i="10"/>
  <c r="C89" i="6"/>
  <c r="I89" i="10"/>
  <c r="X89" i="10"/>
  <c r="Y89" i="10"/>
  <c r="Z89" i="10"/>
  <c r="AA89" i="10"/>
  <c r="AB89" i="10"/>
  <c r="AC89" i="10"/>
  <c r="AD89" i="10"/>
  <c r="AE89" i="10"/>
  <c r="AF89" i="10"/>
  <c r="AG89" i="10"/>
  <c r="AH89" i="10"/>
  <c r="AI89" i="10"/>
  <c r="B90" i="6"/>
  <c r="H90" i="10"/>
  <c r="C90" i="6"/>
  <c r="I90" i="10"/>
  <c r="X90" i="10"/>
  <c r="Y90" i="10"/>
  <c r="Z90" i="10"/>
  <c r="AA90" i="10"/>
  <c r="AB90" i="10"/>
  <c r="AC90" i="10"/>
  <c r="AD90" i="10"/>
  <c r="AE90" i="10"/>
  <c r="AF90" i="10"/>
  <c r="AG90" i="10"/>
  <c r="AH90" i="10"/>
  <c r="AI90" i="10"/>
  <c r="B91" i="6"/>
  <c r="H91" i="10"/>
  <c r="C91" i="6"/>
  <c r="I91" i="10"/>
  <c r="X91" i="10"/>
  <c r="Y91" i="10"/>
  <c r="Z91" i="10"/>
  <c r="AA91" i="10"/>
  <c r="AB91" i="10"/>
  <c r="AC91" i="10"/>
  <c r="AD91" i="10"/>
  <c r="AE91" i="10"/>
  <c r="AF91" i="10"/>
  <c r="AG91" i="10"/>
  <c r="AH91" i="10"/>
  <c r="AI91" i="10"/>
  <c r="B92" i="6"/>
  <c r="H92" i="10"/>
  <c r="C92" i="6"/>
  <c r="I92" i="10"/>
  <c r="X92" i="10"/>
  <c r="Y92" i="10"/>
  <c r="Z92" i="10"/>
  <c r="AA92" i="10"/>
  <c r="AB92" i="10"/>
  <c r="AC92" i="10"/>
  <c r="AD92" i="10"/>
  <c r="AE92" i="10"/>
  <c r="AF92" i="10"/>
  <c r="AG92" i="10"/>
  <c r="AH92" i="10"/>
  <c r="AI92" i="10"/>
  <c r="B93" i="6"/>
  <c r="H93" i="10"/>
  <c r="C93" i="6"/>
  <c r="I93" i="10"/>
  <c r="X93" i="10"/>
  <c r="Y93" i="10"/>
  <c r="Z93" i="10"/>
  <c r="AA93" i="10"/>
  <c r="AB93" i="10"/>
  <c r="AC93" i="10"/>
  <c r="AD93" i="10"/>
  <c r="AE93" i="10"/>
  <c r="AF93" i="10"/>
  <c r="AG93" i="10"/>
  <c r="AH93" i="10"/>
  <c r="AI93" i="10"/>
  <c r="B94" i="6"/>
  <c r="H94" i="10"/>
  <c r="C94" i="6"/>
  <c r="I94" i="10"/>
  <c r="X94" i="10"/>
  <c r="Y94" i="10"/>
  <c r="Z94" i="10"/>
  <c r="AA94" i="10"/>
  <c r="AB94" i="10"/>
  <c r="AC94" i="10"/>
  <c r="AD94" i="10"/>
  <c r="AE94" i="10"/>
  <c r="AF94" i="10"/>
  <c r="AG94" i="10"/>
  <c r="AH94" i="10"/>
  <c r="AI94" i="10"/>
  <c r="B95" i="6"/>
  <c r="H95" i="10"/>
  <c r="C95" i="6"/>
  <c r="I95" i="10"/>
  <c r="X95" i="10"/>
  <c r="Y95" i="10"/>
  <c r="Z95" i="10"/>
  <c r="AA95" i="10"/>
  <c r="AB95" i="10"/>
  <c r="AC95" i="10"/>
  <c r="AD95" i="10"/>
  <c r="AE95" i="10"/>
  <c r="AF95" i="10"/>
  <c r="AG95" i="10"/>
  <c r="AH95" i="10"/>
  <c r="AI95" i="10"/>
  <c r="B96" i="6"/>
  <c r="H96" i="10"/>
  <c r="C96" i="6"/>
  <c r="I96" i="10"/>
  <c r="X96" i="10"/>
  <c r="Y96" i="10"/>
  <c r="Z96" i="10"/>
  <c r="AA96" i="10"/>
  <c r="AB96" i="10"/>
  <c r="AC96" i="10"/>
  <c r="AD96" i="10"/>
  <c r="AE96" i="10"/>
  <c r="AF96" i="10"/>
  <c r="AG96" i="10"/>
  <c r="AH96" i="10"/>
  <c r="AI96" i="10"/>
  <c r="B97" i="6"/>
  <c r="H97" i="10"/>
  <c r="C97" i="6"/>
  <c r="I97" i="10"/>
  <c r="X97" i="10"/>
  <c r="Y97" i="10"/>
  <c r="Z97" i="10"/>
  <c r="AA97" i="10"/>
  <c r="AB97" i="10"/>
  <c r="AC97" i="10"/>
  <c r="AD97" i="10"/>
  <c r="AE97" i="10"/>
  <c r="AF97" i="10"/>
  <c r="AG97" i="10"/>
  <c r="AH97" i="10"/>
  <c r="AI97" i="10"/>
  <c r="B98" i="6"/>
  <c r="H98" i="10"/>
  <c r="C98" i="6"/>
  <c r="I98" i="10"/>
  <c r="X98" i="10"/>
  <c r="Y98" i="10"/>
  <c r="Z98" i="10"/>
  <c r="AA98" i="10"/>
  <c r="AB98" i="10"/>
  <c r="AC98" i="10"/>
  <c r="AD98" i="10"/>
  <c r="AE98" i="10"/>
  <c r="AF98" i="10"/>
  <c r="AG98" i="10"/>
  <c r="AH98" i="10"/>
  <c r="AI98" i="10"/>
  <c r="B99" i="6"/>
  <c r="H99" i="10"/>
  <c r="C99" i="6"/>
  <c r="I99" i="10"/>
  <c r="X99" i="10"/>
  <c r="Y99" i="10"/>
  <c r="Z99" i="10"/>
  <c r="AA99" i="10"/>
  <c r="AB99" i="10"/>
  <c r="AC99" i="10"/>
  <c r="AD99" i="10"/>
  <c r="AE99" i="10"/>
  <c r="AF99" i="10"/>
  <c r="AG99" i="10"/>
  <c r="AH99" i="10"/>
  <c r="AI99" i="10"/>
  <c r="B100" i="6"/>
  <c r="H100" i="10"/>
  <c r="C100" i="6"/>
  <c r="I100" i="10"/>
  <c r="X100" i="10"/>
  <c r="Y100" i="10"/>
  <c r="Z100" i="10"/>
  <c r="AA100" i="10"/>
  <c r="AB100" i="10"/>
  <c r="AC100" i="10"/>
  <c r="AD100" i="10"/>
  <c r="AE100" i="10"/>
  <c r="AF100" i="10"/>
  <c r="AG100" i="10"/>
  <c r="AH100" i="10"/>
  <c r="AI100" i="10"/>
  <c r="B101" i="6"/>
  <c r="H101" i="10"/>
  <c r="C101" i="6"/>
  <c r="I101" i="10"/>
  <c r="X101" i="10"/>
  <c r="Y101" i="10"/>
  <c r="Z101" i="10"/>
  <c r="AA101" i="10"/>
  <c r="AB101" i="10"/>
  <c r="AC101" i="10"/>
  <c r="AD101" i="10"/>
  <c r="AE101" i="10"/>
  <c r="AF101" i="10"/>
  <c r="AG101" i="10"/>
  <c r="AH101" i="10"/>
  <c r="AI101" i="10"/>
  <c r="B102" i="6"/>
  <c r="H102" i="10"/>
  <c r="C102" i="6"/>
  <c r="I102" i="10"/>
  <c r="X102" i="10"/>
  <c r="Y102" i="10"/>
  <c r="Z102" i="10"/>
  <c r="AA102" i="10"/>
  <c r="AB102" i="10"/>
  <c r="AC102" i="10"/>
  <c r="AD102" i="10"/>
  <c r="AE102" i="10"/>
  <c r="AF102" i="10"/>
  <c r="AG102" i="10"/>
  <c r="AH102" i="10"/>
  <c r="AI102" i="10"/>
  <c r="B103" i="6"/>
  <c r="H103" i="10"/>
  <c r="C103" i="6"/>
  <c r="I103" i="10"/>
  <c r="X103" i="10"/>
  <c r="Y103" i="10"/>
  <c r="Z103" i="10"/>
  <c r="AA103" i="10"/>
  <c r="AB103" i="10"/>
  <c r="AC103" i="10"/>
  <c r="AD103" i="10"/>
  <c r="AE103" i="10"/>
  <c r="AF103" i="10"/>
  <c r="AG103" i="10"/>
  <c r="AH103" i="10"/>
  <c r="AI103" i="10"/>
  <c r="B104" i="6"/>
  <c r="H104" i="10"/>
  <c r="C104" i="6"/>
  <c r="I104" i="10"/>
  <c r="X104" i="10"/>
  <c r="Y104" i="10"/>
  <c r="Z104" i="10"/>
  <c r="AA104" i="10"/>
  <c r="AB104" i="10"/>
  <c r="AC104" i="10"/>
  <c r="AD104" i="10"/>
  <c r="AE104" i="10"/>
  <c r="AF104" i="10"/>
  <c r="AG104" i="10"/>
  <c r="AH104" i="10"/>
  <c r="AI104" i="10"/>
  <c r="B105" i="6"/>
  <c r="H105" i="10"/>
  <c r="C105" i="6"/>
  <c r="I105" i="10"/>
  <c r="X105" i="10"/>
  <c r="Y105" i="10"/>
  <c r="Z105" i="10"/>
  <c r="AA105" i="10"/>
  <c r="AB105" i="10"/>
  <c r="AC105" i="10"/>
  <c r="AD105" i="10"/>
  <c r="AE105" i="10"/>
  <c r="AF105" i="10"/>
  <c r="AG105" i="10"/>
  <c r="AH105" i="10"/>
  <c r="AI105" i="10"/>
  <c r="B106" i="6"/>
  <c r="H106" i="10"/>
  <c r="C106" i="6"/>
  <c r="I106" i="10"/>
  <c r="X106" i="10"/>
  <c r="Y106" i="10"/>
  <c r="Z106" i="10"/>
  <c r="AA106" i="10"/>
  <c r="AB106" i="10"/>
  <c r="AC106" i="10"/>
  <c r="AD106" i="10"/>
  <c r="AE106" i="10"/>
  <c r="AF106" i="10"/>
  <c r="AG106" i="10"/>
  <c r="AH106" i="10"/>
  <c r="AI106" i="10"/>
  <c r="B8" i="6"/>
  <c r="H8" i="10"/>
  <c r="C8" i="6"/>
  <c r="I8" i="10"/>
  <c r="X8" i="10"/>
  <c r="Y8" i="10"/>
  <c r="Z8" i="10"/>
  <c r="AA8" i="10"/>
  <c r="W8" i="6"/>
  <c r="O8" i="6"/>
  <c r="K8" i="6"/>
  <c r="L8" i="6"/>
  <c r="M8" i="6"/>
  <c r="N8" i="6"/>
  <c r="P8" i="6"/>
  <c r="Q8" i="6"/>
  <c r="R8" i="6"/>
  <c r="S8" i="6"/>
  <c r="T8" i="6"/>
  <c r="U8" i="6"/>
  <c r="V8" i="6"/>
  <c r="X8" i="6"/>
  <c r="AM8" i="6"/>
  <c r="AE8" i="6"/>
  <c r="AA8" i="6"/>
  <c r="AB8" i="6"/>
  <c r="AC8" i="6"/>
  <c r="AD8" i="6"/>
  <c r="AF8" i="6"/>
  <c r="AG8" i="6"/>
  <c r="AH8" i="6"/>
  <c r="AI8" i="6"/>
  <c r="AJ8" i="6"/>
  <c r="AK8" i="6"/>
  <c r="AL8" i="6"/>
  <c r="AN8" i="6"/>
  <c r="BE8" i="6"/>
  <c r="AW8" i="6"/>
  <c r="AS8" i="6"/>
  <c r="AT8" i="6"/>
  <c r="AU8" i="6"/>
  <c r="AV8" i="6"/>
  <c r="AX8" i="6"/>
  <c r="AY8" i="6"/>
  <c r="AZ8" i="6"/>
  <c r="BA8" i="6"/>
  <c r="BB8" i="6"/>
  <c r="BC8" i="6"/>
  <c r="BD8" i="6"/>
  <c r="BF8" i="6"/>
  <c r="BU8" i="6"/>
  <c r="BM8" i="6"/>
  <c r="BI8" i="6"/>
  <c r="BJ8" i="6"/>
  <c r="BK8" i="6"/>
  <c r="BL8" i="6"/>
  <c r="BN8" i="6"/>
  <c r="BO8" i="6"/>
  <c r="BP8" i="6"/>
  <c r="BQ8" i="6"/>
  <c r="BR8" i="6"/>
  <c r="BS8" i="6"/>
  <c r="BT8" i="6"/>
  <c r="BV8" i="6"/>
  <c r="CK8" i="6"/>
  <c r="CC8" i="6"/>
  <c r="BY8" i="6"/>
  <c r="BZ8" i="6"/>
  <c r="CA8" i="6"/>
  <c r="CB8" i="6"/>
  <c r="CD8" i="6"/>
  <c r="CE8" i="6"/>
  <c r="CF8" i="6"/>
  <c r="CG8" i="6"/>
  <c r="CH8" i="6"/>
  <c r="CI8" i="6"/>
  <c r="CJ8" i="6"/>
  <c r="CL8" i="6"/>
  <c r="DA8" i="6"/>
  <c r="CS8" i="6"/>
  <c r="CO8" i="6"/>
  <c r="CP8" i="6"/>
  <c r="CQ8" i="6"/>
  <c r="CR8" i="6"/>
  <c r="CT8" i="6"/>
  <c r="CU8" i="6"/>
  <c r="CV8" i="6"/>
  <c r="CW8" i="6"/>
  <c r="CX8" i="6"/>
  <c r="CY8" i="6"/>
  <c r="CZ8" i="6"/>
  <c r="DB8" i="6"/>
  <c r="GC8" i="6"/>
  <c r="GD8" i="6"/>
  <c r="D8" i="6"/>
  <c r="Y8" i="6"/>
  <c r="EY8" i="6"/>
  <c r="AO8" i="6"/>
  <c r="EZ8" i="6"/>
  <c r="BG8" i="6"/>
  <c r="FA8" i="6"/>
  <c r="BW8" i="6"/>
  <c r="FB8" i="6"/>
  <c r="CM8" i="6"/>
  <c r="FC8" i="6"/>
  <c r="DC8" i="6"/>
  <c r="FD8" i="6"/>
  <c r="FF8" i="6"/>
  <c r="FG8" i="6"/>
  <c r="FH8" i="6"/>
  <c r="FI8" i="6"/>
  <c r="DI8" i="6"/>
  <c r="DE8" i="6"/>
  <c r="DF8" i="6"/>
  <c r="DG8" i="6"/>
  <c r="DH8" i="6"/>
  <c r="DJ8" i="6"/>
  <c r="DL8" i="6"/>
  <c r="DM8" i="6"/>
  <c r="DN8" i="6"/>
  <c r="DO8" i="6"/>
  <c r="DP8" i="6"/>
  <c r="DQ8" i="6"/>
  <c r="DR8" i="6"/>
  <c r="DS8" i="6"/>
  <c r="DT8" i="6"/>
  <c r="DW8" i="6"/>
  <c r="DU8" i="6"/>
  <c r="DX8" i="6"/>
  <c r="DY8" i="6"/>
  <c r="DZ8" i="6"/>
  <c r="EA8" i="6"/>
  <c r="EB8" i="6"/>
  <c r="EC8" i="6"/>
  <c r="ED8" i="6"/>
  <c r="EE8" i="6"/>
  <c r="EF8" i="6"/>
  <c r="EI8" i="6"/>
  <c r="EG8" i="6"/>
  <c r="EJ8" i="6"/>
  <c r="EK8" i="6"/>
  <c r="EL8" i="6"/>
  <c r="EM8" i="6"/>
  <c r="EN8" i="6"/>
  <c r="EO8" i="6"/>
  <c r="EP8" i="6"/>
  <c r="EQ8" i="6"/>
  <c r="ER8" i="6"/>
  <c r="ES8" i="6"/>
  <c r="ET8" i="6"/>
  <c r="EU8" i="6"/>
  <c r="EV8" i="6"/>
  <c r="EW8" i="6"/>
  <c r="EX8" i="6"/>
  <c r="FE8" i="6"/>
  <c r="FJ8" i="6"/>
  <c r="GB8" i="6"/>
  <c r="GJ8" i="6"/>
  <c r="GG8" i="6"/>
  <c r="GK8" i="6"/>
  <c r="GL8" i="6"/>
  <c r="R8" i="10"/>
  <c r="AB8" i="10"/>
  <c r="AC8" i="10"/>
  <c r="AD8" i="10"/>
  <c r="AE8" i="10"/>
  <c r="AF8" i="10"/>
  <c r="AG8" i="10"/>
  <c r="AH8" i="10"/>
  <c r="AI8" i="10"/>
  <c r="B9" i="6"/>
  <c r="H9" i="10"/>
  <c r="C9" i="6"/>
  <c r="I9" i="10"/>
  <c r="W9" i="6"/>
  <c r="O9" i="6"/>
  <c r="K9" i="6"/>
  <c r="L9" i="6"/>
  <c r="M9" i="6"/>
  <c r="N9" i="6"/>
  <c r="P9" i="6"/>
  <c r="Q9" i="6"/>
  <c r="R9" i="6"/>
  <c r="S9" i="6"/>
  <c r="T9" i="6"/>
  <c r="U9" i="6"/>
  <c r="V9" i="6"/>
  <c r="X9" i="6"/>
  <c r="AM9" i="6"/>
  <c r="AE9" i="6"/>
  <c r="AA9" i="6"/>
  <c r="AB9" i="6"/>
  <c r="AC9" i="6"/>
  <c r="AD9" i="6"/>
  <c r="AF9" i="6"/>
  <c r="AG9" i="6"/>
  <c r="AH9" i="6"/>
  <c r="AI9" i="6"/>
  <c r="AJ9" i="6"/>
  <c r="AK9" i="6"/>
  <c r="AL9" i="6"/>
  <c r="AN9" i="6"/>
  <c r="BE9" i="6"/>
  <c r="AW9" i="6"/>
  <c r="AS9" i="6"/>
  <c r="AT9" i="6"/>
  <c r="AU9" i="6"/>
  <c r="AV9" i="6"/>
  <c r="AX9" i="6"/>
  <c r="AY9" i="6"/>
  <c r="AZ9" i="6"/>
  <c r="BA9" i="6"/>
  <c r="BB9" i="6"/>
  <c r="BC9" i="6"/>
  <c r="BD9" i="6"/>
  <c r="BF9" i="6"/>
  <c r="BU9" i="6"/>
  <c r="BM9" i="6"/>
  <c r="BI9" i="6"/>
  <c r="BJ9" i="6"/>
  <c r="BK9" i="6"/>
  <c r="BL9" i="6"/>
  <c r="BN9" i="6"/>
  <c r="BO9" i="6"/>
  <c r="BP9" i="6"/>
  <c r="BQ9" i="6"/>
  <c r="BR9" i="6"/>
  <c r="BS9" i="6"/>
  <c r="BT9" i="6"/>
  <c r="BV9" i="6"/>
  <c r="CK9" i="6"/>
  <c r="CC9" i="6"/>
  <c r="BY9" i="6"/>
  <c r="BZ9" i="6"/>
  <c r="CA9" i="6"/>
  <c r="CB9" i="6"/>
  <c r="CD9" i="6"/>
  <c r="CE9" i="6"/>
  <c r="CF9" i="6"/>
  <c r="CG9" i="6"/>
  <c r="CH9" i="6"/>
  <c r="CI9" i="6"/>
  <c r="CJ9" i="6"/>
  <c r="CL9" i="6"/>
  <c r="DA9" i="6"/>
  <c r="CS9" i="6"/>
  <c r="CO9" i="6"/>
  <c r="CP9" i="6"/>
  <c r="CQ9" i="6"/>
  <c r="CR9" i="6"/>
  <c r="CT9" i="6"/>
  <c r="CU9" i="6"/>
  <c r="CV9" i="6"/>
  <c r="CW9" i="6"/>
  <c r="CX9" i="6"/>
  <c r="CY9" i="6"/>
  <c r="CZ9" i="6"/>
  <c r="DB9" i="6"/>
  <c r="GC9" i="6"/>
  <c r="GD9" i="6"/>
  <c r="D9" i="6"/>
  <c r="Y9" i="6"/>
  <c r="EY9" i="6"/>
  <c r="AO9" i="6"/>
  <c r="EZ9" i="6"/>
  <c r="BG9" i="6"/>
  <c r="FA9" i="6"/>
  <c r="BW9" i="6"/>
  <c r="FB9" i="6"/>
  <c r="CM9" i="6"/>
  <c r="FC9" i="6"/>
  <c r="DC9" i="6"/>
  <c r="FD9" i="6"/>
  <c r="FF9" i="6"/>
  <c r="FG9" i="6"/>
  <c r="FH9" i="6"/>
  <c r="FI9" i="6"/>
  <c r="DI9" i="6"/>
  <c r="DL9" i="6"/>
  <c r="DM9" i="6"/>
  <c r="DN9" i="6"/>
  <c r="DO9" i="6"/>
  <c r="DP9" i="6"/>
  <c r="DQ9" i="6"/>
  <c r="DR9" i="6"/>
  <c r="DS9" i="6"/>
  <c r="DT9" i="6"/>
  <c r="DW9" i="6"/>
  <c r="DU9" i="6"/>
  <c r="DX9" i="6"/>
  <c r="DY9" i="6"/>
  <c r="EA9" i="6"/>
  <c r="EB9" i="6"/>
  <c r="EC9" i="6"/>
  <c r="ED9" i="6"/>
  <c r="EE9" i="6"/>
  <c r="EF9" i="6"/>
  <c r="EI9" i="6"/>
  <c r="EG9" i="6"/>
  <c r="EJ9" i="6"/>
  <c r="EK9" i="6"/>
  <c r="EM9" i="6"/>
  <c r="EN9" i="6"/>
  <c r="EO9" i="6"/>
  <c r="EP9" i="6"/>
  <c r="EQ9" i="6"/>
  <c r="ER9" i="6"/>
  <c r="ES9" i="6"/>
  <c r="ET9" i="6"/>
  <c r="EU9" i="6"/>
  <c r="EV9" i="6"/>
  <c r="EW9" i="6"/>
  <c r="EX9" i="6"/>
  <c r="FE9" i="6"/>
  <c r="FJ9" i="6"/>
  <c r="GB9" i="6"/>
  <c r="GJ9" i="6"/>
  <c r="GG9" i="6"/>
  <c r="GK9" i="6"/>
  <c r="GL9" i="6"/>
  <c r="R9" i="10"/>
  <c r="X9" i="10"/>
  <c r="Y9" i="10"/>
  <c r="Z9" i="10"/>
  <c r="AA9" i="10"/>
  <c r="AB9" i="10"/>
  <c r="AC9" i="10"/>
  <c r="AD9" i="10"/>
  <c r="AE9" i="10"/>
  <c r="AF9" i="10"/>
  <c r="AG9" i="10"/>
  <c r="AH9" i="10"/>
  <c r="AI9" i="10"/>
  <c r="B10" i="6"/>
  <c r="H10" i="10"/>
  <c r="C10" i="6"/>
  <c r="I10" i="10"/>
  <c r="X10" i="10"/>
  <c r="Y10" i="10"/>
  <c r="Z10" i="10"/>
  <c r="AA10" i="10"/>
  <c r="W10" i="6"/>
  <c r="O10" i="6"/>
  <c r="K10" i="6"/>
  <c r="L10" i="6"/>
  <c r="M10" i="6"/>
  <c r="N10" i="6"/>
  <c r="P10" i="6"/>
  <c r="Q10" i="6"/>
  <c r="R10" i="6"/>
  <c r="S10" i="6"/>
  <c r="T10" i="6"/>
  <c r="U10" i="6"/>
  <c r="V10" i="6"/>
  <c r="X10" i="6"/>
  <c r="AM10" i="6"/>
  <c r="AE10" i="6"/>
  <c r="AA10" i="6"/>
  <c r="AB10" i="6"/>
  <c r="AC10" i="6"/>
  <c r="AD10" i="6"/>
  <c r="AF10" i="6"/>
  <c r="AG10" i="6"/>
  <c r="AH10" i="6"/>
  <c r="AI10" i="6"/>
  <c r="AJ10" i="6"/>
  <c r="AK10" i="6"/>
  <c r="AL10" i="6"/>
  <c r="AN10" i="6"/>
  <c r="BE10" i="6"/>
  <c r="AW10" i="6"/>
  <c r="AS10" i="6"/>
  <c r="AT10" i="6"/>
  <c r="AU10" i="6"/>
  <c r="AV10" i="6"/>
  <c r="AX10" i="6"/>
  <c r="AY10" i="6"/>
  <c r="AZ10" i="6"/>
  <c r="BA10" i="6"/>
  <c r="BB10" i="6"/>
  <c r="BC10" i="6"/>
  <c r="BD10" i="6"/>
  <c r="BF10" i="6"/>
  <c r="BU10" i="6"/>
  <c r="BM10" i="6"/>
  <c r="BI10" i="6"/>
  <c r="BJ10" i="6"/>
  <c r="BK10" i="6"/>
  <c r="BL10" i="6"/>
  <c r="BN10" i="6"/>
  <c r="BO10" i="6"/>
  <c r="BP10" i="6"/>
  <c r="BQ10" i="6"/>
  <c r="BR10" i="6"/>
  <c r="BS10" i="6"/>
  <c r="BT10" i="6"/>
  <c r="BV10" i="6"/>
  <c r="CK10" i="6"/>
  <c r="CC10" i="6"/>
  <c r="BY10" i="6"/>
  <c r="BZ10" i="6"/>
  <c r="CA10" i="6"/>
  <c r="CB10" i="6"/>
  <c r="CD10" i="6"/>
  <c r="CE10" i="6"/>
  <c r="CF10" i="6"/>
  <c r="CG10" i="6"/>
  <c r="CH10" i="6"/>
  <c r="CI10" i="6"/>
  <c r="CJ10" i="6"/>
  <c r="CL10" i="6"/>
  <c r="DA10" i="6"/>
  <c r="CS10" i="6"/>
  <c r="CO10" i="6"/>
  <c r="CP10" i="6"/>
  <c r="CQ10" i="6"/>
  <c r="CR10" i="6"/>
  <c r="CT10" i="6"/>
  <c r="CU10" i="6"/>
  <c r="CV10" i="6"/>
  <c r="CW10" i="6"/>
  <c r="CX10" i="6"/>
  <c r="CY10" i="6"/>
  <c r="CZ10" i="6"/>
  <c r="DB10" i="6"/>
  <c r="GC10" i="6"/>
  <c r="GD10" i="6"/>
  <c r="D10" i="6"/>
  <c r="Y10" i="6"/>
  <c r="EY10" i="6"/>
  <c r="AO10" i="6"/>
  <c r="EZ10" i="6"/>
  <c r="BG10" i="6"/>
  <c r="FA10" i="6"/>
  <c r="BW10" i="6"/>
  <c r="FB10" i="6"/>
  <c r="CM10" i="6"/>
  <c r="FC10" i="6"/>
  <c r="DC10" i="6"/>
  <c r="FD10" i="6"/>
  <c r="FF10" i="6"/>
  <c r="FG10" i="6"/>
  <c r="FH10" i="6"/>
  <c r="FI10" i="6"/>
  <c r="DI10" i="6"/>
  <c r="DL10" i="6"/>
  <c r="DM10" i="6"/>
  <c r="DN10" i="6"/>
  <c r="DO10" i="6"/>
  <c r="DP10" i="6"/>
  <c r="DQ10" i="6"/>
  <c r="DR10" i="6"/>
  <c r="DS10" i="6"/>
  <c r="DT10" i="6"/>
  <c r="DW10" i="6"/>
  <c r="DU10" i="6"/>
  <c r="DX10" i="6"/>
  <c r="DY10" i="6"/>
  <c r="EA10" i="6"/>
  <c r="EB10" i="6"/>
  <c r="EC10" i="6"/>
  <c r="ED10" i="6"/>
  <c r="EE10" i="6"/>
  <c r="EF10" i="6"/>
  <c r="EI10" i="6"/>
  <c r="EG10" i="6"/>
  <c r="EJ10" i="6"/>
  <c r="EK10" i="6"/>
  <c r="EM10" i="6"/>
  <c r="EN10" i="6"/>
  <c r="EO10" i="6"/>
  <c r="EP10" i="6"/>
  <c r="EQ10" i="6"/>
  <c r="ER10" i="6"/>
  <c r="ES10" i="6"/>
  <c r="ET10" i="6"/>
  <c r="EU10" i="6"/>
  <c r="EV10" i="6"/>
  <c r="EW10" i="6"/>
  <c r="EX10" i="6"/>
  <c r="FE10" i="6"/>
  <c r="FJ10" i="6"/>
  <c r="GB10" i="6"/>
  <c r="GJ10" i="6"/>
  <c r="GG10" i="6"/>
  <c r="GK10" i="6"/>
  <c r="GL10" i="6"/>
  <c r="R10" i="10"/>
  <c r="AB10" i="10"/>
  <c r="AC10" i="10"/>
  <c r="AD10" i="10"/>
  <c r="AE10" i="10"/>
  <c r="AF10" i="10"/>
  <c r="AG10" i="10"/>
  <c r="AH10" i="10"/>
  <c r="AI10" i="10"/>
  <c r="B11" i="6"/>
  <c r="H11" i="10"/>
  <c r="C11" i="6"/>
  <c r="I11" i="10"/>
  <c r="W11" i="6"/>
  <c r="O11" i="6"/>
  <c r="K11" i="6"/>
  <c r="L11" i="6"/>
  <c r="M11" i="6"/>
  <c r="N11" i="6"/>
  <c r="P11" i="6"/>
  <c r="Q11" i="6"/>
  <c r="R11" i="6"/>
  <c r="S11" i="6"/>
  <c r="T11" i="6"/>
  <c r="U11" i="6"/>
  <c r="V11" i="6"/>
  <c r="X11" i="6"/>
  <c r="AM11" i="6"/>
  <c r="AE11" i="6"/>
  <c r="AA11" i="6"/>
  <c r="AB11" i="6"/>
  <c r="AC11" i="6"/>
  <c r="AD11" i="6"/>
  <c r="AF11" i="6"/>
  <c r="AG11" i="6"/>
  <c r="AH11" i="6"/>
  <c r="AI11" i="6"/>
  <c r="AJ11" i="6"/>
  <c r="AK11" i="6"/>
  <c r="AL11" i="6"/>
  <c r="AN11" i="6"/>
  <c r="BE11" i="6"/>
  <c r="AW11" i="6"/>
  <c r="AS11" i="6"/>
  <c r="AT11" i="6"/>
  <c r="AU11" i="6"/>
  <c r="AV11" i="6"/>
  <c r="AX11" i="6"/>
  <c r="AY11" i="6"/>
  <c r="AZ11" i="6"/>
  <c r="BA11" i="6"/>
  <c r="BB11" i="6"/>
  <c r="BC11" i="6"/>
  <c r="BD11" i="6"/>
  <c r="BF11" i="6"/>
  <c r="BU11" i="6"/>
  <c r="BM11" i="6"/>
  <c r="BI11" i="6"/>
  <c r="BJ11" i="6"/>
  <c r="BK11" i="6"/>
  <c r="BL11" i="6"/>
  <c r="BN11" i="6"/>
  <c r="BO11" i="6"/>
  <c r="BP11" i="6"/>
  <c r="BQ11" i="6"/>
  <c r="BR11" i="6"/>
  <c r="BS11" i="6"/>
  <c r="BT11" i="6"/>
  <c r="BV11" i="6"/>
  <c r="CK11" i="6"/>
  <c r="CC11" i="6"/>
  <c r="BY11" i="6"/>
  <c r="BZ11" i="6"/>
  <c r="CA11" i="6"/>
  <c r="CB11" i="6"/>
  <c r="CD11" i="6"/>
  <c r="CE11" i="6"/>
  <c r="CF11" i="6"/>
  <c r="CG11" i="6"/>
  <c r="CH11" i="6"/>
  <c r="CI11" i="6"/>
  <c r="CJ11" i="6"/>
  <c r="CL11" i="6"/>
  <c r="DA11" i="6"/>
  <c r="CS11" i="6"/>
  <c r="CO11" i="6"/>
  <c r="CP11" i="6"/>
  <c r="CQ11" i="6"/>
  <c r="CR11" i="6"/>
  <c r="CT11" i="6"/>
  <c r="CU11" i="6"/>
  <c r="CV11" i="6"/>
  <c r="CW11" i="6"/>
  <c r="CX11" i="6"/>
  <c r="CY11" i="6"/>
  <c r="CZ11" i="6"/>
  <c r="DB11" i="6"/>
  <c r="GC11" i="6"/>
  <c r="GD11" i="6"/>
  <c r="D11" i="6"/>
  <c r="Y11" i="6"/>
  <c r="EY11" i="6"/>
  <c r="AO11" i="6"/>
  <c r="EZ11" i="6"/>
  <c r="BG11" i="6"/>
  <c r="FA11" i="6"/>
  <c r="BW11" i="6"/>
  <c r="FB11" i="6"/>
  <c r="CM11" i="6"/>
  <c r="FC11" i="6"/>
  <c r="DC11" i="6"/>
  <c r="FD11" i="6"/>
  <c r="FF11" i="6"/>
  <c r="FG11" i="6"/>
  <c r="FH11" i="6"/>
  <c r="FI11" i="6"/>
  <c r="DI11" i="6"/>
  <c r="DL11" i="6"/>
  <c r="DM11" i="6"/>
  <c r="DN11" i="6"/>
  <c r="DO11" i="6"/>
  <c r="DP11" i="6"/>
  <c r="DQ11" i="6"/>
  <c r="DR11" i="6"/>
  <c r="DS11" i="6"/>
  <c r="DT11" i="6"/>
  <c r="DW11" i="6"/>
  <c r="DU11" i="6"/>
  <c r="DX11" i="6"/>
  <c r="DY11" i="6"/>
  <c r="EA11" i="6"/>
  <c r="EB11" i="6"/>
  <c r="EC11" i="6"/>
  <c r="ED11" i="6"/>
  <c r="EE11" i="6"/>
  <c r="EF11" i="6"/>
  <c r="EI11" i="6"/>
  <c r="EG11" i="6"/>
  <c r="EJ11" i="6"/>
  <c r="EK11" i="6"/>
  <c r="EM11" i="6"/>
  <c r="EN11" i="6"/>
  <c r="EO11" i="6"/>
  <c r="EP11" i="6"/>
  <c r="EQ11" i="6"/>
  <c r="ER11" i="6"/>
  <c r="ES11" i="6"/>
  <c r="ET11" i="6"/>
  <c r="EU11" i="6"/>
  <c r="EV11" i="6"/>
  <c r="EW11" i="6"/>
  <c r="EX11" i="6"/>
  <c r="FE11" i="6"/>
  <c r="FJ11" i="6"/>
  <c r="GB11" i="6"/>
  <c r="GJ11" i="6"/>
  <c r="GG11" i="6"/>
  <c r="GK11" i="6"/>
  <c r="GL11" i="6"/>
  <c r="R11" i="10"/>
  <c r="X11" i="10"/>
  <c r="Y11" i="10"/>
  <c r="Z11" i="10"/>
  <c r="AA11" i="10"/>
  <c r="AB11" i="10"/>
  <c r="AC11" i="10"/>
  <c r="AD11" i="10"/>
  <c r="AE11" i="10"/>
  <c r="AF11" i="10"/>
  <c r="AG11" i="10"/>
  <c r="AH11" i="10"/>
  <c r="AI11" i="10"/>
  <c r="B12" i="6"/>
  <c r="H12" i="10"/>
  <c r="C12" i="6"/>
  <c r="I12" i="10"/>
  <c r="W12" i="6"/>
  <c r="O12" i="6"/>
  <c r="K12" i="6"/>
  <c r="L12" i="6"/>
  <c r="M12" i="6"/>
  <c r="N12" i="6"/>
  <c r="P12" i="6"/>
  <c r="Q12" i="6"/>
  <c r="R12" i="6"/>
  <c r="S12" i="6"/>
  <c r="T12" i="6"/>
  <c r="U12" i="6"/>
  <c r="V12" i="6"/>
  <c r="X12" i="6"/>
  <c r="AM12" i="6"/>
  <c r="AE12" i="6"/>
  <c r="AA12" i="6"/>
  <c r="AB12" i="6"/>
  <c r="AC12" i="6"/>
  <c r="AD12" i="6"/>
  <c r="AF12" i="6"/>
  <c r="AG12" i="6"/>
  <c r="AH12" i="6"/>
  <c r="AI12" i="6"/>
  <c r="AJ12" i="6"/>
  <c r="AK12" i="6"/>
  <c r="AL12" i="6"/>
  <c r="AN12" i="6"/>
  <c r="BE12" i="6"/>
  <c r="AW12" i="6"/>
  <c r="AS12" i="6"/>
  <c r="AT12" i="6"/>
  <c r="AU12" i="6"/>
  <c r="AV12" i="6"/>
  <c r="AX12" i="6"/>
  <c r="AY12" i="6"/>
  <c r="AZ12" i="6"/>
  <c r="BA12" i="6"/>
  <c r="BB12" i="6"/>
  <c r="BC12" i="6"/>
  <c r="BD12" i="6"/>
  <c r="BF12" i="6"/>
  <c r="BU12" i="6"/>
  <c r="BM12" i="6"/>
  <c r="BI12" i="6"/>
  <c r="BJ12" i="6"/>
  <c r="BK12" i="6"/>
  <c r="BL12" i="6"/>
  <c r="BN12" i="6"/>
  <c r="BO12" i="6"/>
  <c r="BP12" i="6"/>
  <c r="BQ12" i="6"/>
  <c r="BR12" i="6"/>
  <c r="BS12" i="6"/>
  <c r="BT12" i="6"/>
  <c r="BV12" i="6"/>
  <c r="CK12" i="6"/>
  <c r="CC12" i="6"/>
  <c r="BY12" i="6"/>
  <c r="BZ12" i="6"/>
  <c r="CA12" i="6"/>
  <c r="CB12" i="6"/>
  <c r="CD12" i="6"/>
  <c r="CE12" i="6"/>
  <c r="CF12" i="6"/>
  <c r="CG12" i="6"/>
  <c r="CH12" i="6"/>
  <c r="CI12" i="6"/>
  <c r="CJ12" i="6"/>
  <c r="CL12" i="6"/>
  <c r="DA12" i="6"/>
  <c r="CS12" i="6"/>
  <c r="CO12" i="6"/>
  <c r="CP12" i="6"/>
  <c r="CQ12" i="6"/>
  <c r="CR12" i="6"/>
  <c r="CT12" i="6"/>
  <c r="CU12" i="6"/>
  <c r="CV12" i="6"/>
  <c r="CW12" i="6"/>
  <c r="CX12" i="6"/>
  <c r="CY12" i="6"/>
  <c r="CZ12" i="6"/>
  <c r="DB12" i="6"/>
  <c r="GC12" i="6"/>
  <c r="GD12" i="6"/>
  <c r="D12" i="6"/>
  <c r="Y12" i="6"/>
  <c r="EY12" i="6"/>
  <c r="AO12" i="6"/>
  <c r="EZ12" i="6"/>
  <c r="BG12" i="6"/>
  <c r="FA12" i="6"/>
  <c r="BW12" i="6"/>
  <c r="FB12" i="6"/>
  <c r="CM12" i="6"/>
  <c r="FC12" i="6"/>
  <c r="DC12" i="6"/>
  <c r="FD12" i="6"/>
  <c r="FF12" i="6"/>
  <c r="FG12" i="6"/>
  <c r="FH12" i="6"/>
  <c r="FI12" i="6"/>
  <c r="DI12" i="6"/>
  <c r="DL12" i="6"/>
  <c r="DM12" i="6"/>
  <c r="DN12" i="6"/>
  <c r="DO12" i="6"/>
  <c r="DP12" i="6"/>
  <c r="DQ12" i="6"/>
  <c r="DR12" i="6"/>
  <c r="DS12" i="6"/>
  <c r="DT12" i="6"/>
  <c r="DW12" i="6"/>
  <c r="DU12" i="6"/>
  <c r="DX12" i="6"/>
  <c r="DY12" i="6"/>
  <c r="EA12" i="6"/>
  <c r="EB12" i="6"/>
  <c r="EC12" i="6"/>
  <c r="ED12" i="6"/>
  <c r="EE12" i="6"/>
  <c r="EF12" i="6"/>
  <c r="EI12" i="6"/>
  <c r="EG12" i="6"/>
  <c r="EJ12" i="6"/>
  <c r="EK12" i="6"/>
  <c r="EM12" i="6"/>
  <c r="EN12" i="6"/>
  <c r="EO12" i="6"/>
  <c r="EP12" i="6"/>
  <c r="EQ12" i="6"/>
  <c r="ER12" i="6"/>
  <c r="ES12" i="6"/>
  <c r="ET12" i="6"/>
  <c r="EU12" i="6"/>
  <c r="EV12" i="6"/>
  <c r="EW12" i="6"/>
  <c r="EX12" i="6"/>
  <c r="FE12" i="6"/>
  <c r="FJ12" i="6"/>
  <c r="GB12" i="6"/>
  <c r="GJ12" i="6"/>
  <c r="GG12" i="6"/>
  <c r="GK12" i="6"/>
  <c r="GL12" i="6"/>
  <c r="R12" i="10"/>
  <c r="X12" i="10"/>
  <c r="Y12" i="10"/>
  <c r="Z12" i="10"/>
  <c r="AA12" i="10"/>
  <c r="AB12" i="10"/>
  <c r="AC12" i="10"/>
  <c r="AD12" i="10"/>
  <c r="AE12" i="10"/>
  <c r="AF12" i="10"/>
  <c r="AG12" i="10"/>
  <c r="AH12" i="10"/>
  <c r="AI12" i="10"/>
  <c r="B13" i="6"/>
  <c r="H13" i="10"/>
  <c r="C13" i="6"/>
  <c r="I13" i="10"/>
  <c r="X13" i="10"/>
  <c r="Y13" i="10"/>
  <c r="Z13" i="10"/>
  <c r="AA13" i="10"/>
  <c r="W13" i="6"/>
  <c r="O13" i="6"/>
  <c r="K13" i="6"/>
  <c r="L13" i="6"/>
  <c r="M13" i="6"/>
  <c r="N13" i="6"/>
  <c r="P13" i="6"/>
  <c r="Q13" i="6"/>
  <c r="R13" i="6"/>
  <c r="S13" i="6"/>
  <c r="T13" i="6"/>
  <c r="U13" i="6"/>
  <c r="V13" i="6"/>
  <c r="X13" i="6"/>
  <c r="AM13" i="6"/>
  <c r="AE13" i="6"/>
  <c r="AA13" i="6"/>
  <c r="AB13" i="6"/>
  <c r="AC13" i="6"/>
  <c r="AD13" i="6"/>
  <c r="AF13" i="6"/>
  <c r="AG13" i="6"/>
  <c r="AH13" i="6"/>
  <c r="AI13" i="6"/>
  <c r="AJ13" i="6"/>
  <c r="AK13" i="6"/>
  <c r="AL13" i="6"/>
  <c r="AN13" i="6"/>
  <c r="BE13" i="6"/>
  <c r="AW13" i="6"/>
  <c r="AS13" i="6"/>
  <c r="AT13" i="6"/>
  <c r="AU13" i="6"/>
  <c r="AV13" i="6"/>
  <c r="AX13" i="6"/>
  <c r="AY13" i="6"/>
  <c r="AZ13" i="6"/>
  <c r="BA13" i="6"/>
  <c r="BB13" i="6"/>
  <c r="BC13" i="6"/>
  <c r="BD13" i="6"/>
  <c r="BF13" i="6"/>
  <c r="BU13" i="6"/>
  <c r="BM13" i="6"/>
  <c r="BI13" i="6"/>
  <c r="BJ13" i="6"/>
  <c r="BK13" i="6"/>
  <c r="BL13" i="6"/>
  <c r="BN13" i="6"/>
  <c r="BO13" i="6"/>
  <c r="BP13" i="6"/>
  <c r="BQ13" i="6"/>
  <c r="BR13" i="6"/>
  <c r="BS13" i="6"/>
  <c r="BT13" i="6"/>
  <c r="BV13" i="6"/>
  <c r="CK13" i="6"/>
  <c r="CC13" i="6"/>
  <c r="BY13" i="6"/>
  <c r="BZ13" i="6"/>
  <c r="CA13" i="6"/>
  <c r="CB13" i="6"/>
  <c r="CD13" i="6"/>
  <c r="CE13" i="6"/>
  <c r="CF13" i="6"/>
  <c r="CG13" i="6"/>
  <c r="CH13" i="6"/>
  <c r="CI13" i="6"/>
  <c r="CJ13" i="6"/>
  <c r="CL13" i="6"/>
  <c r="DA13" i="6"/>
  <c r="CS13" i="6"/>
  <c r="CO13" i="6"/>
  <c r="CP13" i="6"/>
  <c r="CQ13" i="6"/>
  <c r="CR13" i="6"/>
  <c r="CT13" i="6"/>
  <c r="CU13" i="6"/>
  <c r="CV13" i="6"/>
  <c r="CW13" i="6"/>
  <c r="CX13" i="6"/>
  <c r="CY13" i="6"/>
  <c r="CZ13" i="6"/>
  <c r="DB13" i="6"/>
  <c r="GC13" i="6"/>
  <c r="GD13" i="6"/>
  <c r="D13" i="6"/>
  <c r="Y13" i="6"/>
  <c r="EY13" i="6"/>
  <c r="AO13" i="6"/>
  <c r="EZ13" i="6"/>
  <c r="BG13" i="6"/>
  <c r="FA13" i="6"/>
  <c r="BW13" i="6"/>
  <c r="FB13" i="6"/>
  <c r="CM13" i="6"/>
  <c r="FC13" i="6"/>
  <c r="DC13" i="6"/>
  <c r="FD13" i="6"/>
  <c r="FF13" i="6"/>
  <c r="FG13" i="6"/>
  <c r="FH13" i="6"/>
  <c r="FI13" i="6"/>
  <c r="DI13" i="6"/>
  <c r="DL13" i="6"/>
  <c r="DM13" i="6"/>
  <c r="DN13" i="6"/>
  <c r="DO13" i="6"/>
  <c r="DP13" i="6"/>
  <c r="DQ13" i="6"/>
  <c r="DR13" i="6"/>
  <c r="DS13" i="6"/>
  <c r="DT13" i="6"/>
  <c r="DW13" i="6"/>
  <c r="DU13" i="6"/>
  <c r="DX13" i="6"/>
  <c r="DY13" i="6"/>
  <c r="EA13" i="6"/>
  <c r="EB13" i="6"/>
  <c r="EC13" i="6"/>
  <c r="ED13" i="6"/>
  <c r="EE13" i="6"/>
  <c r="EF13" i="6"/>
  <c r="EI13" i="6"/>
  <c r="EG13" i="6"/>
  <c r="EJ13" i="6"/>
  <c r="EK13" i="6"/>
  <c r="EM13" i="6"/>
  <c r="EN13" i="6"/>
  <c r="EO13" i="6"/>
  <c r="EP13" i="6"/>
  <c r="EQ13" i="6"/>
  <c r="ER13" i="6"/>
  <c r="ES13" i="6"/>
  <c r="ET13" i="6"/>
  <c r="EU13" i="6"/>
  <c r="EV13" i="6"/>
  <c r="EW13" i="6"/>
  <c r="EX13" i="6"/>
  <c r="FE13" i="6"/>
  <c r="FJ13" i="6"/>
  <c r="GB13" i="6"/>
  <c r="GJ13" i="6"/>
  <c r="GG13" i="6"/>
  <c r="GK13" i="6"/>
  <c r="GL13" i="6"/>
  <c r="R13" i="10"/>
  <c r="AB13" i="10"/>
  <c r="AC13" i="10"/>
  <c r="AD13" i="10"/>
  <c r="AE13" i="10"/>
  <c r="AF13" i="10"/>
  <c r="AG13" i="10"/>
  <c r="AH13" i="10"/>
  <c r="AI13" i="10"/>
  <c r="B14" i="6"/>
  <c r="H14" i="10"/>
  <c r="C14" i="6"/>
  <c r="I14" i="10"/>
  <c r="X14" i="10"/>
  <c r="Y14" i="10"/>
  <c r="Z14" i="10"/>
  <c r="AA14" i="10"/>
  <c r="AB14" i="10"/>
  <c r="AC14" i="10"/>
  <c r="W14" i="6"/>
  <c r="O14" i="6"/>
  <c r="K14" i="6"/>
  <c r="L14" i="6"/>
  <c r="M14" i="6"/>
  <c r="N14" i="6"/>
  <c r="P14" i="6"/>
  <c r="Q14" i="6"/>
  <c r="R14" i="6"/>
  <c r="S14" i="6"/>
  <c r="T14" i="6"/>
  <c r="U14" i="6"/>
  <c r="V14" i="6"/>
  <c r="X14" i="6"/>
  <c r="AM14" i="6"/>
  <c r="AE14" i="6"/>
  <c r="AA14" i="6"/>
  <c r="AB14" i="6"/>
  <c r="AC14" i="6"/>
  <c r="AD14" i="6"/>
  <c r="AF14" i="6"/>
  <c r="AG14" i="6"/>
  <c r="AH14" i="6"/>
  <c r="AI14" i="6"/>
  <c r="AJ14" i="6"/>
  <c r="AK14" i="6"/>
  <c r="AL14" i="6"/>
  <c r="AN14" i="6"/>
  <c r="BE14" i="6"/>
  <c r="AW14" i="6"/>
  <c r="AS14" i="6"/>
  <c r="AT14" i="6"/>
  <c r="AU14" i="6"/>
  <c r="AV14" i="6"/>
  <c r="AX14" i="6"/>
  <c r="AY14" i="6"/>
  <c r="AZ14" i="6"/>
  <c r="BA14" i="6"/>
  <c r="BB14" i="6"/>
  <c r="BC14" i="6"/>
  <c r="BD14" i="6"/>
  <c r="BF14" i="6"/>
  <c r="BU14" i="6"/>
  <c r="BM14" i="6"/>
  <c r="BI14" i="6"/>
  <c r="BJ14" i="6"/>
  <c r="BK14" i="6"/>
  <c r="BL14" i="6"/>
  <c r="BN14" i="6"/>
  <c r="BO14" i="6"/>
  <c r="BP14" i="6"/>
  <c r="BQ14" i="6"/>
  <c r="BR14" i="6"/>
  <c r="BS14" i="6"/>
  <c r="BT14" i="6"/>
  <c r="BV14" i="6"/>
  <c r="CK14" i="6"/>
  <c r="CC14" i="6"/>
  <c r="BY14" i="6"/>
  <c r="BZ14" i="6"/>
  <c r="CA14" i="6"/>
  <c r="CB14" i="6"/>
  <c r="CD14" i="6"/>
  <c r="CE14" i="6"/>
  <c r="CF14" i="6"/>
  <c r="CG14" i="6"/>
  <c r="CH14" i="6"/>
  <c r="CI14" i="6"/>
  <c r="CJ14" i="6"/>
  <c r="CL14" i="6"/>
  <c r="DA14" i="6"/>
  <c r="CS14" i="6"/>
  <c r="CO14" i="6"/>
  <c r="CP14" i="6"/>
  <c r="CQ14" i="6"/>
  <c r="CR14" i="6"/>
  <c r="CT14" i="6"/>
  <c r="CU14" i="6"/>
  <c r="CV14" i="6"/>
  <c r="CW14" i="6"/>
  <c r="CX14" i="6"/>
  <c r="CY14" i="6"/>
  <c r="CZ14" i="6"/>
  <c r="DB14" i="6"/>
  <c r="GC14" i="6"/>
  <c r="GD14" i="6"/>
  <c r="D14" i="6"/>
  <c r="Y14" i="6"/>
  <c r="EY14" i="6"/>
  <c r="AO14" i="6"/>
  <c r="EZ14" i="6"/>
  <c r="BG14" i="6"/>
  <c r="FA14" i="6"/>
  <c r="BW14" i="6"/>
  <c r="FB14" i="6"/>
  <c r="CM14" i="6"/>
  <c r="FC14" i="6"/>
  <c r="DC14" i="6"/>
  <c r="FD14" i="6"/>
  <c r="FF14" i="6"/>
  <c r="FG14" i="6"/>
  <c r="FH14" i="6"/>
  <c r="FI14" i="6"/>
  <c r="DI14" i="6"/>
  <c r="DL14" i="6"/>
  <c r="DM14" i="6"/>
  <c r="DN14" i="6"/>
  <c r="DO14" i="6"/>
  <c r="DP14" i="6"/>
  <c r="DQ14" i="6"/>
  <c r="DR14" i="6"/>
  <c r="DS14" i="6"/>
  <c r="DT14" i="6"/>
  <c r="DW14" i="6"/>
  <c r="DU14" i="6"/>
  <c r="DX14" i="6"/>
  <c r="DY14" i="6"/>
  <c r="EA14" i="6"/>
  <c r="EB14" i="6"/>
  <c r="EC14" i="6"/>
  <c r="ED14" i="6"/>
  <c r="EE14" i="6"/>
  <c r="EF14" i="6"/>
  <c r="EI14" i="6"/>
  <c r="EG14" i="6"/>
  <c r="EJ14" i="6"/>
  <c r="EK14" i="6"/>
  <c r="EM14" i="6"/>
  <c r="EN14" i="6"/>
  <c r="EO14" i="6"/>
  <c r="EP14" i="6"/>
  <c r="EQ14" i="6"/>
  <c r="ER14" i="6"/>
  <c r="ES14" i="6"/>
  <c r="ET14" i="6"/>
  <c r="EU14" i="6"/>
  <c r="EV14" i="6"/>
  <c r="EW14" i="6"/>
  <c r="EX14" i="6"/>
  <c r="FE14" i="6"/>
  <c r="FJ14" i="6"/>
  <c r="GB14" i="6"/>
  <c r="GJ14" i="6"/>
  <c r="GG14" i="6"/>
  <c r="GK14" i="6"/>
  <c r="GL14" i="6"/>
  <c r="R14" i="10"/>
  <c r="AD14" i="10"/>
  <c r="AE14" i="10"/>
  <c r="AF14" i="10"/>
  <c r="AG14" i="10"/>
  <c r="AH14" i="10"/>
  <c r="AI14" i="10"/>
  <c r="B15" i="6"/>
  <c r="H15" i="10"/>
  <c r="C15" i="6"/>
  <c r="I15" i="10"/>
  <c r="X15" i="10"/>
  <c r="Y15" i="10"/>
  <c r="Z15" i="10"/>
  <c r="AA15" i="10"/>
  <c r="AB15" i="10"/>
  <c r="AC15" i="10"/>
  <c r="W15" i="6"/>
  <c r="O15" i="6"/>
  <c r="K15" i="6"/>
  <c r="L15" i="6"/>
  <c r="M15" i="6"/>
  <c r="N15" i="6"/>
  <c r="P15" i="6"/>
  <c r="Q15" i="6"/>
  <c r="R15" i="6"/>
  <c r="S15" i="6"/>
  <c r="T15" i="6"/>
  <c r="U15" i="6"/>
  <c r="V15" i="6"/>
  <c r="X15" i="6"/>
  <c r="AM15" i="6"/>
  <c r="AE15" i="6"/>
  <c r="AA15" i="6"/>
  <c r="AB15" i="6"/>
  <c r="AC15" i="6"/>
  <c r="AD15" i="6"/>
  <c r="AF15" i="6"/>
  <c r="AG15" i="6"/>
  <c r="AH15" i="6"/>
  <c r="AI15" i="6"/>
  <c r="AJ15" i="6"/>
  <c r="AK15" i="6"/>
  <c r="AL15" i="6"/>
  <c r="AN15" i="6"/>
  <c r="BE15" i="6"/>
  <c r="AW15" i="6"/>
  <c r="AS15" i="6"/>
  <c r="AT15" i="6"/>
  <c r="AU15" i="6"/>
  <c r="AV15" i="6"/>
  <c r="AX15" i="6"/>
  <c r="AY15" i="6"/>
  <c r="AZ15" i="6"/>
  <c r="BA15" i="6"/>
  <c r="BB15" i="6"/>
  <c r="BC15" i="6"/>
  <c r="BD15" i="6"/>
  <c r="BF15" i="6"/>
  <c r="BU15" i="6"/>
  <c r="BM15" i="6"/>
  <c r="BI15" i="6"/>
  <c r="BJ15" i="6"/>
  <c r="BK15" i="6"/>
  <c r="BL15" i="6"/>
  <c r="BN15" i="6"/>
  <c r="BO15" i="6"/>
  <c r="BP15" i="6"/>
  <c r="BQ15" i="6"/>
  <c r="BR15" i="6"/>
  <c r="BS15" i="6"/>
  <c r="BT15" i="6"/>
  <c r="BV15" i="6"/>
  <c r="CK15" i="6"/>
  <c r="CC15" i="6"/>
  <c r="BY15" i="6"/>
  <c r="BZ15" i="6"/>
  <c r="CA15" i="6"/>
  <c r="CB15" i="6"/>
  <c r="CD15" i="6"/>
  <c r="CE15" i="6"/>
  <c r="CF15" i="6"/>
  <c r="CG15" i="6"/>
  <c r="CH15" i="6"/>
  <c r="CI15" i="6"/>
  <c r="CJ15" i="6"/>
  <c r="CL15" i="6"/>
  <c r="DA15" i="6"/>
  <c r="CS15" i="6"/>
  <c r="CO15" i="6"/>
  <c r="CP15" i="6"/>
  <c r="CQ15" i="6"/>
  <c r="CR15" i="6"/>
  <c r="CT15" i="6"/>
  <c r="CU15" i="6"/>
  <c r="CV15" i="6"/>
  <c r="CW15" i="6"/>
  <c r="CX15" i="6"/>
  <c r="CY15" i="6"/>
  <c r="CZ15" i="6"/>
  <c r="DB15" i="6"/>
  <c r="GC15" i="6"/>
  <c r="GD15" i="6"/>
  <c r="D15" i="6"/>
  <c r="Y15" i="6"/>
  <c r="EY15" i="6"/>
  <c r="AO15" i="6"/>
  <c r="EZ15" i="6"/>
  <c r="BG15" i="6"/>
  <c r="FA15" i="6"/>
  <c r="BW15" i="6"/>
  <c r="FB15" i="6"/>
  <c r="CM15" i="6"/>
  <c r="FC15" i="6"/>
  <c r="DC15" i="6"/>
  <c r="FD15" i="6"/>
  <c r="FF15" i="6"/>
  <c r="FG15" i="6"/>
  <c r="FH15" i="6"/>
  <c r="FI15" i="6"/>
  <c r="DI15" i="6"/>
  <c r="DL15" i="6"/>
  <c r="DM15" i="6"/>
  <c r="DN15" i="6"/>
  <c r="DO15" i="6"/>
  <c r="DP15" i="6"/>
  <c r="DQ15" i="6"/>
  <c r="DR15" i="6"/>
  <c r="DS15" i="6"/>
  <c r="DT15" i="6"/>
  <c r="DW15" i="6"/>
  <c r="DU15" i="6"/>
  <c r="DX15" i="6"/>
  <c r="DY15" i="6"/>
  <c r="EA15" i="6"/>
  <c r="EB15" i="6"/>
  <c r="EC15" i="6"/>
  <c r="ED15" i="6"/>
  <c r="EE15" i="6"/>
  <c r="EF15" i="6"/>
  <c r="EI15" i="6"/>
  <c r="EG15" i="6"/>
  <c r="EJ15" i="6"/>
  <c r="EK15" i="6"/>
  <c r="EM15" i="6"/>
  <c r="EN15" i="6"/>
  <c r="EO15" i="6"/>
  <c r="EP15" i="6"/>
  <c r="EQ15" i="6"/>
  <c r="ER15" i="6"/>
  <c r="ES15" i="6"/>
  <c r="ET15" i="6"/>
  <c r="EU15" i="6"/>
  <c r="EV15" i="6"/>
  <c r="EW15" i="6"/>
  <c r="EX15" i="6"/>
  <c r="FE15" i="6"/>
  <c r="FJ15" i="6"/>
  <c r="GB15" i="6"/>
  <c r="GJ15" i="6"/>
  <c r="GG15" i="6"/>
  <c r="GK15" i="6"/>
  <c r="GL15" i="6"/>
  <c r="R15" i="10"/>
  <c r="AD15" i="10"/>
  <c r="AE15" i="10"/>
  <c r="AF15" i="10"/>
  <c r="AG15" i="10"/>
  <c r="AH15" i="10"/>
  <c r="AI15" i="10"/>
  <c r="B16" i="6"/>
  <c r="H16" i="10"/>
  <c r="C16" i="6"/>
  <c r="I16" i="10"/>
  <c r="X16" i="10"/>
  <c r="Y16" i="10"/>
  <c r="Z16" i="10"/>
  <c r="AA16" i="10"/>
  <c r="W16" i="6"/>
  <c r="O16" i="6"/>
  <c r="K16" i="6"/>
  <c r="L16" i="6"/>
  <c r="M16" i="6"/>
  <c r="N16" i="6"/>
  <c r="P16" i="6"/>
  <c r="Q16" i="6"/>
  <c r="R16" i="6"/>
  <c r="S16" i="6"/>
  <c r="T16" i="6"/>
  <c r="U16" i="6"/>
  <c r="V16" i="6"/>
  <c r="X16" i="6"/>
  <c r="AM16" i="6"/>
  <c r="AE16" i="6"/>
  <c r="AA16" i="6"/>
  <c r="AB16" i="6"/>
  <c r="AC16" i="6"/>
  <c r="AD16" i="6"/>
  <c r="AF16" i="6"/>
  <c r="AG16" i="6"/>
  <c r="AH16" i="6"/>
  <c r="AI16" i="6"/>
  <c r="AJ16" i="6"/>
  <c r="AK16" i="6"/>
  <c r="AL16" i="6"/>
  <c r="AN16" i="6"/>
  <c r="BE16" i="6"/>
  <c r="AW16" i="6"/>
  <c r="AS16" i="6"/>
  <c r="AT16" i="6"/>
  <c r="AU16" i="6"/>
  <c r="AV16" i="6"/>
  <c r="AX16" i="6"/>
  <c r="AY16" i="6"/>
  <c r="AZ16" i="6"/>
  <c r="BA16" i="6"/>
  <c r="BB16" i="6"/>
  <c r="BC16" i="6"/>
  <c r="BD16" i="6"/>
  <c r="BF16" i="6"/>
  <c r="BU16" i="6"/>
  <c r="BM16" i="6"/>
  <c r="BI16" i="6"/>
  <c r="BJ16" i="6"/>
  <c r="BK16" i="6"/>
  <c r="BL16" i="6"/>
  <c r="BN16" i="6"/>
  <c r="BO16" i="6"/>
  <c r="BP16" i="6"/>
  <c r="BQ16" i="6"/>
  <c r="BR16" i="6"/>
  <c r="BS16" i="6"/>
  <c r="BT16" i="6"/>
  <c r="BV16" i="6"/>
  <c r="CK16" i="6"/>
  <c r="CC16" i="6"/>
  <c r="BY16" i="6"/>
  <c r="BZ16" i="6"/>
  <c r="CA16" i="6"/>
  <c r="CB16" i="6"/>
  <c r="CD16" i="6"/>
  <c r="CE16" i="6"/>
  <c r="CF16" i="6"/>
  <c r="CG16" i="6"/>
  <c r="CH16" i="6"/>
  <c r="CI16" i="6"/>
  <c r="CJ16" i="6"/>
  <c r="CL16" i="6"/>
  <c r="DA16" i="6"/>
  <c r="CS16" i="6"/>
  <c r="CO16" i="6"/>
  <c r="CP16" i="6"/>
  <c r="CQ16" i="6"/>
  <c r="CR16" i="6"/>
  <c r="CT16" i="6"/>
  <c r="CU16" i="6"/>
  <c r="CV16" i="6"/>
  <c r="CW16" i="6"/>
  <c r="CX16" i="6"/>
  <c r="CY16" i="6"/>
  <c r="CZ16" i="6"/>
  <c r="DB16" i="6"/>
  <c r="GC16" i="6"/>
  <c r="GD16" i="6"/>
  <c r="D16" i="6"/>
  <c r="Y16" i="6"/>
  <c r="EY16" i="6"/>
  <c r="AO16" i="6"/>
  <c r="EZ16" i="6"/>
  <c r="BG16" i="6"/>
  <c r="FA16" i="6"/>
  <c r="BW16" i="6"/>
  <c r="FB16" i="6"/>
  <c r="CM16" i="6"/>
  <c r="FC16" i="6"/>
  <c r="DC16" i="6"/>
  <c r="FD16" i="6"/>
  <c r="FF16" i="6"/>
  <c r="FG16" i="6"/>
  <c r="FH16" i="6"/>
  <c r="FI16" i="6"/>
  <c r="DI16" i="6"/>
  <c r="DL16" i="6"/>
  <c r="DM16" i="6"/>
  <c r="DN16" i="6"/>
  <c r="DO16" i="6"/>
  <c r="DP16" i="6"/>
  <c r="DQ16" i="6"/>
  <c r="DR16" i="6"/>
  <c r="DS16" i="6"/>
  <c r="DT16" i="6"/>
  <c r="DW16" i="6"/>
  <c r="DU16" i="6"/>
  <c r="DX16" i="6"/>
  <c r="DY16" i="6"/>
  <c r="EA16" i="6"/>
  <c r="EB16" i="6"/>
  <c r="EC16" i="6"/>
  <c r="ED16" i="6"/>
  <c r="EE16" i="6"/>
  <c r="EF16" i="6"/>
  <c r="EI16" i="6"/>
  <c r="EG16" i="6"/>
  <c r="EJ16" i="6"/>
  <c r="EK16" i="6"/>
  <c r="EM16" i="6"/>
  <c r="EN16" i="6"/>
  <c r="EO16" i="6"/>
  <c r="EP16" i="6"/>
  <c r="EQ16" i="6"/>
  <c r="ER16" i="6"/>
  <c r="ES16" i="6"/>
  <c r="ET16" i="6"/>
  <c r="EU16" i="6"/>
  <c r="EV16" i="6"/>
  <c r="EW16" i="6"/>
  <c r="EX16" i="6"/>
  <c r="FE16" i="6"/>
  <c r="FJ16" i="6"/>
  <c r="GB16" i="6"/>
  <c r="GJ16" i="6"/>
  <c r="GG16" i="6"/>
  <c r="GK16" i="6"/>
  <c r="GL16" i="6"/>
  <c r="R16" i="10"/>
  <c r="AB16" i="10"/>
  <c r="AC16" i="10"/>
  <c r="AD16" i="10"/>
  <c r="AE16" i="10"/>
  <c r="AF16" i="10"/>
  <c r="AG16" i="10"/>
  <c r="AH16" i="10"/>
  <c r="AI16" i="10"/>
  <c r="B17" i="6"/>
  <c r="H17" i="10"/>
  <c r="C17" i="6"/>
  <c r="I17" i="10"/>
  <c r="W17" i="6"/>
  <c r="O17" i="6"/>
  <c r="K17" i="6"/>
  <c r="L17" i="6"/>
  <c r="M17" i="6"/>
  <c r="N17" i="6"/>
  <c r="P17" i="6"/>
  <c r="Q17" i="6"/>
  <c r="R17" i="6"/>
  <c r="S17" i="6"/>
  <c r="T17" i="6"/>
  <c r="U17" i="6"/>
  <c r="V17" i="6"/>
  <c r="X17" i="6"/>
  <c r="AM17" i="6"/>
  <c r="AE17" i="6"/>
  <c r="AA17" i="6"/>
  <c r="AB17" i="6"/>
  <c r="AC17" i="6"/>
  <c r="AD17" i="6"/>
  <c r="AF17" i="6"/>
  <c r="AG17" i="6"/>
  <c r="AH17" i="6"/>
  <c r="AI17" i="6"/>
  <c r="AJ17" i="6"/>
  <c r="AK17" i="6"/>
  <c r="AL17" i="6"/>
  <c r="AN17" i="6"/>
  <c r="BE17" i="6"/>
  <c r="AW17" i="6"/>
  <c r="AS17" i="6"/>
  <c r="AT17" i="6"/>
  <c r="AU17" i="6"/>
  <c r="AV17" i="6"/>
  <c r="AX17" i="6"/>
  <c r="AY17" i="6"/>
  <c r="AZ17" i="6"/>
  <c r="BA17" i="6"/>
  <c r="BB17" i="6"/>
  <c r="BC17" i="6"/>
  <c r="BD17" i="6"/>
  <c r="BF17" i="6"/>
  <c r="BU17" i="6"/>
  <c r="BM17" i="6"/>
  <c r="BI17" i="6"/>
  <c r="BJ17" i="6"/>
  <c r="BK17" i="6"/>
  <c r="BL17" i="6"/>
  <c r="BN17" i="6"/>
  <c r="BO17" i="6"/>
  <c r="BP17" i="6"/>
  <c r="BQ17" i="6"/>
  <c r="BR17" i="6"/>
  <c r="BS17" i="6"/>
  <c r="BT17" i="6"/>
  <c r="BV17" i="6"/>
  <c r="CK17" i="6"/>
  <c r="CC17" i="6"/>
  <c r="BY17" i="6"/>
  <c r="BZ17" i="6"/>
  <c r="CA17" i="6"/>
  <c r="CB17" i="6"/>
  <c r="CD17" i="6"/>
  <c r="CE17" i="6"/>
  <c r="CF17" i="6"/>
  <c r="CG17" i="6"/>
  <c r="CH17" i="6"/>
  <c r="CI17" i="6"/>
  <c r="CJ17" i="6"/>
  <c r="CL17" i="6"/>
  <c r="DA17" i="6"/>
  <c r="CS17" i="6"/>
  <c r="CO17" i="6"/>
  <c r="CP17" i="6"/>
  <c r="CQ17" i="6"/>
  <c r="CR17" i="6"/>
  <c r="CT17" i="6"/>
  <c r="CU17" i="6"/>
  <c r="CV17" i="6"/>
  <c r="CW17" i="6"/>
  <c r="CX17" i="6"/>
  <c r="CY17" i="6"/>
  <c r="CZ17" i="6"/>
  <c r="DB17" i="6"/>
  <c r="GC17" i="6"/>
  <c r="GD17" i="6"/>
  <c r="D17" i="6"/>
  <c r="Y17" i="6"/>
  <c r="EY17" i="6"/>
  <c r="AO17" i="6"/>
  <c r="EZ17" i="6"/>
  <c r="BG17" i="6"/>
  <c r="FA17" i="6"/>
  <c r="BW17" i="6"/>
  <c r="FB17" i="6"/>
  <c r="CM17" i="6"/>
  <c r="FC17" i="6"/>
  <c r="DC17" i="6"/>
  <c r="FD17" i="6"/>
  <c r="FF17" i="6"/>
  <c r="FG17" i="6"/>
  <c r="FH17" i="6"/>
  <c r="FI17" i="6"/>
  <c r="DI17" i="6"/>
  <c r="DL17" i="6"/>
  <c r="DM17" i="6"/>
  <c r="DN17" i="6"/>
  <c r="DO17" i="6"/>
  <c r="DP17" i="6"/>
  <c r="DQ17" i="6"/>
  <c r="DR17" i="6"/>
  <c r="DS17" i="6"/>
  <c r="DT17" i="6"/>
  <c r="DW17" i="6"/>
  <c r="DU17" i="6"/>
  <c r="DX17" i="6"/>
  <c r="DY17" i="6"/>
  <c r="EA17" i="6"/>
  <c r="EB17" i="6"/>
  <c r="EC17" i="6"/>
  <c r="ED17" i="6"/>
  <c r="EE17" i="6"/>
  <c r="EF17" i="6"/>
  <c r="EI17" i="6"/>
  <c r="EG17" i="6"/>
  <c r="EJ17" i="6"/>
  <c r="EK17" i="6"/>
  <c r="EM17" i="6"/>
  <c r="EN17" i="6"/>
  <c r="EO17" i="6"/>
  <c r="EP17" i="6"/>
  <c r="EQ17" i="6"/>
  <c r="ER17" i="6"/>
  <c r="ES17" i="6"/>
  <c r="ET17" i="6"/>
  <c r="EU17" i="6"/>
  <c r="EV17" i="6"/>
  <c r="EW17" i="6"/>
  <c r="EX17" i="6"/>
  <c r="FE17" i="6"/>
  <c r="FJ17" i="6"/>
  <c r="GB17" i="6"/>
  <c r="GJ17" i="6"/>
  <c r="GG17" i="6"/>
  <c r="GK17" i="6"/>
  <c r="GL17" i="6"/>
  <c r="R17" i="10"/>
  <c r="X17" i="10"/>
  <c r="Y17" i="10"/>
  <c r="Z17" i="10"/>
  <c r="AA17" i="10"/>
  <c r="AB17" i="10"/>
  <c r="AC17" i="10"/>
  <c r="AD17" i="10"/>
  <c r="AE17" i="10"/>
  <c r="AF17" i="10"/>
  <c r="AG17" i="10"/>
  <c r="AH17" i="10"/>
  <c r="AI17" i="10"/>
  <c r="B7" i="6"/>
  <c r="H7" i="10"/>
  <c r="C7" i="6"/>
  <c r="I7" i="10"/>
  <c r="AI7" i="10"/>
  <c r="AH7" i="10"/>
  <c r="AG7" i="10"/>
  <c r="AF7" i="10"/>
  <c r="AE7" i="10"/>
  <c r="AD7" i="10"/>
  <c r="AC7" i="10"/>
  <c r="W7" i="6"/>
  <c r="O7" i="6"/>
  <c r="K7" i="6"/>
  <c r="L7" i="6"/>
  <c r="M7" i="6"/>
  <c r="N7" i="6"/>
  <c r="P7" i="6"/>
  <c r="Q7" i="6"/>
  <c r="R7" i="6"/>
  <c r="S7" i="6"/>
  <c r="T7" i="6"/>
  <c r="U7" i="6"/>
  <c r="V7" i="6"/>
  <c r="X7" i="6"/>
  <c r="AM7" i="6"/>
  <c r="AE7" i="6"/>
  <c r="AA7" i="6"/>
  <c r="AB7" i="6"/>
  <c r="AC7" i="6"/>
  <c r="AD7" i="6"/>
  <c r="AF7" i="6"/>
  <c r="AG7" i="6"/>
  <c r="AH7" i="6"/>
  <c r="AI7" i="6"/>
  <c r="AJ7" i="6"/>
  <c r="AK7" i="6"/>
  <c r="AL7" i="6"/>
  <c r="AN7" i="6"/>
  <c r="BE7" i="6"/>
  <c r="AW7" i="6"/>
  <c r="AS7" i="6"/>
  <c r="AT7" i="6"/>
  <c r="AU7" i="6"/>
  <c r="AV7" i="6"/>
  <c r="AX7" i="6"/>
  <c r="AY7" i="6"/>
  <c r="AZ7" i="6"/>
  <c r="BA7" i="6"/>
  <c r="BB7" i="6"/>
  <c r="BC7" i="6"/>
  <c r="BD7" i="6"/>
  <c r="BF7" i="6"/>
  <c r="BU7" i="6"/>
  <c r="BM7" i="6"/>
  <c r="BI7" i="6"/>
  <c r="BJ7" i="6"/>
  <c r="BK7" i="6"/>
  <c r="BL7" i="6"/>
  <c r="BN7" i="6"/>
  <c r="BO7" i="6"/>
  <c r="BP7" i="6"/>
  <c r="BQ7" i="6"/>
  <c r="BR7" i="6"/>
  <c r="BS7" i="6"/>
  <c r="BT7" i="6"/>
  <c r="BV7" i="6"/>
  <c r="CK7" i="6"/>
  <c r="CC7" i="6"/>
  <c r="BY7" i="6"/>
  <c r="BZ7" i="6"/>
  <c r="CA7" i="6"/>
  <c r="CB7" i="6"/>
  <c r="CD7" i="6"/>
  <c r="CE7" i="6"/>
  <c r="CF7" i="6"/>
  <c r="CG7" i="6"/>
  <c r="CH7" i="6"/>
  <c r="CI7" i="6"/>
  <c r="CJ7" i="6"/>
  <c r="CL7" i="6"/>
  <c r="DA7" i="6"/>
  <c r="CS7" i="6"/>
  <c r="CO7" i="6"/>
  <c r="CP7" i="6"/>
  <c r="CQ7" i="6"/>
  <c r="CR7" i="6"/>
  <c r="CT7" i="6"/>
  <c r="CU7" i="6"/>
  <c r="CV7" i="6"/>
  <c r="CW7" i="6"/>
  <c r="CX7" i="6"/>
  <c r="CY7" i="6"/>
  <c r="CZ7" i="6"/>
  <c r="DB7" i="6"/>
  <c r="GC7" i="6"/>
  <c r="GD7" i="6"/>
  <c r="D7" i="6"/>
  <c r="Y7" i="6"/>
  <c r="EY7" i="6"/>
  <c r="AO7" i="6"/>
  <c r="EZ7" i="6"/>
  <c r="BG7" i="6"/>
  <c r="FA7" i="6"/>
  <c r="BW7" i="6"/>
  <c r="FB7" i="6"/>
  <c r="CM7" i="6"/>
  <c r="FC7" i="6"/>
  <c r="DC7" i="6"/>
  <c r="FD7" i="6"/>
  <c r="FF7" i="6"/>
  <c r="GB7" i="6"/>
  <c r="GJ7" i="6"/>
  <c r="GG7" i="6"/>
  <c r="GL7" i="6"/>
  <c r="R7" i="10"/>
  <c r="AB7" i="10"/>
  <c r="AA7" i="10"/>
  <c r="Z7" i="10"/>
  <c r="Y7" i="10"/>
  <c r="X7" i="10"/>
  <c r="H8" i="6"/>
  <c r="W8" i="10"/>
  <c r="H9" i="6"/>
  <c r="W9" i="10"/>
  <c r="H10" i="6"/>
  <c r="W10" i="10"/>
  <c r="H11" i="6"/>
  <c r="W11" i="10"/>
  <c r="H12" i="6"/>
  <c r="W12" i="10"/>
  <c r="H13" i="6"/>
  <c r="W13" i="10"/>
  <c r="H14" i="6"/>
  <c r="W14" i="10"/>
  <c r="H15" i="6"/>
  <c r="W15" i="10"/>
  <c r="H16" i="6"/>
  <c r="W16" i="10"/>
  <c r="H17" i="6"/>
  <c r="W17" i="10"/>
  <c r="H18" i="6"/>
  <c r="W18" i="10"/>
  <c r="H19" i="6"/>
  <c r="W19" i="10"/>
  <c r="H20" i="6"/>
  <c r="W20" i="10"/>
  <c r="H21" i="6"/>
  <c r="W21" i="10"/>
  <c r="H22" i="6"/>
  <c r="W22" i="10"/>
  <c r="H23" i="6"/>
  <c r="W23" i="10"/>
  <c r="H24" i="6"/>
  <c r="W24" i="10"/>
  <c r="H25" i="6"/>
  <c r="W25" i="10"/>
  <c r="H26" i="6"/>
  <c r="W26" i="10"/>
  <c r="H27" i="6"/>
  <c r="W27" i="10"/>
  <c r="H28" i="6"/>
  <c r="W28" i="10"/>
  <c r="H29" i="6"/>
  <c r="W29" i="10"/>
  <c r="H30" i="6"/>
  <c r="W30" i="10"/>
  <c r="H31" i="6"/>
  <c r="W31" i="10"/>
  <c r="H32" i="6"/>
  <c r="W32" i="10"/>
  <c r="H33" i="6"/>
  <c r="W33" i="10"/>
  <c r="H34" i="6"/>
  <c r="W34" i="10"/>
  <c r="H35" i="6"/>
  <c r="W35" i="10"/>
  <c r="H36" i="6"/>
  <c r="W36" i="10"/>
  <c r="H37" i="6"/>
  <c r="W37" i="10"/>
  <c r="H38" i="6"/>
  <c r="W38" i="10"/>
  <c r="H39" i="6"/>
  <c r="W39" i="10"/>
  <c r="H40" i="6"/>
  <c r="W40" i="10"/>
  <c r="H41" i="6"/>
  <c r="W41" i="10"/>
  <c r="H42" i="6"/>
  <c r="W42" i="10"/>
  <c r="H43" i="6"/>
  <c r="W43" i="10"/>
  <c r="H44" i="6"/>
  <c r="W44" i="10"/>
  <c r="H45" i="6"/>
  <c r="W45" i="10"/>
  <c r="H46" i="6"/>
  <c r="W46" i="10"/>
  <c r="H47" i="6"/>
  <c r="W47" i="10"/>
  <c r="H48" i="6"/>
  <c r="W48" i="10"/>
  <c r="H49" i="6"/>
  <c r="W49" i="10"/>
  <c r="H50" i="6"/>
  <c r="W50" i="10"/>
  <c r="H51" i="6"/>
  <c r="W51" i="10"/>
  <c r="H52" i="6"/>
  <c r="W52" i="10"/>
  <c r="H53" i="6"/>
  <c r="W53" i="10"/>
  <c r="H54" i="6"/>
  <c r="W54" i="10"/>
  <c r="H55" i="6"/>
  <c r="W55" i="10"/>
  <c r="H56" i="6"/>
  <c r="W56" i="10"/>
  <c r="H57" i="6"/>
  <c r="W57" i="10"/>
  <c r="H58" i="6"/>
  <c r="W58" i="10"/>
  <c r="H59" i="6"/>
  <c r="W59" i="10"/>
  <c r="H60" i="6"/>
  <c r="W60" i="10"/>
  <c r="H61" i="6"/>
  <c r="W61" i="10"/>
  <c r="H62" i="6"/>
  <c r="W62" i="10"/>
  <c r="H63" i="6"/>
  <c r="W63" i="10"/>
  <c r="H64" i="6"/>
  <c r="W64" i="10"/>
  <c r="H65" i="6"/>
  <c r="W65" i="10"/>
  <c r="H66" i="6"/>
  <c r="W66" i="10"/>
  <c r="H67" i="6"/>
  <c r="W67" i="10"/>
  <c r="H68" i="6"/>
  <c r="W68" i="10"/>
  <c r="H69" i="6"/>
  <c r="W69" i="10"/>
  <c r="H70" i="6"/>
  <c r="W70" i="10"/>
  <c r="H71" i="6"/>
  <c r="W71" i="10"/>
  <c r="H72" i="6"/>
  <c r="W72" i="10"/>
  <c r="H73" i="6"/>
  <c r="W73" i="10"/>
  <c r="H74" i="6"/>
  <c r="W74" i="10"/>
  <c r="H75" i="6"/>
  <c r="W75" i="10"/>
  <c r="H76" i="6"/>
  <c r="W76" i="10"/>
  <c r="H77" i="6"/>
  <c r="W77" i="10"/>
  <c r="H78" i="6"/>
  <c r="W78" i="10"/>
  <c r="H79" i="6"/>
  <c r="W79" i="10"/>
  <c r="H80" i="6"/>
  <c r="W80" i="10"/>
  <c r="H81" i="6"/>
  <c r="W81" i="10"/>
  <c r="H82" i="6"/>
  <c r="W82" i="10"/>
  <c r="H83" i="6"/>
  <c r="W83" i="10"/>
  <c r="H84" i="6"/>
  <c r="W84" i="10"/>
  <c r="H85" i="6"/>
  <c r="W85" i="10"/>
  <c r="H86" i="6"/>
  <c r="W86" i="10"/>
  <c r="H87" i="6"/>
  <c r="W87" i="10"/>
  <c r="H88" i="6"/>
  <c r="W88" i="10"/>
  <c r="H89" i="6"/>
  <c r="W89" i="10"/>
  <c r="H90" i="6"/>
  <c r="W90" i="10"/>
  <c r="H91" i="6"/>
  <c r="W91" i="10"/>
  <c r="H92" i="6"/>
  <c r="W92" i="10"/>
  <c r="H93" i="6"/>
  <c r="W93" i="10"/>
  <c r="H94" i="6"/>
  <c r="W94" i="10"/>
  <c r="H95" i="6"/>
  <c r="W95" i="10"/>
  <c r="H96" i="6"/>
  <c r="W96" i="10"/>
  <c r="H97" i="6"/>
  <c r="W97" i="10"/>
  <c r="H98" i="6"/>
  <c r="W98" i="10"/>
  <c r="H99" i="6"/>
  <c r="W99" i="10"/>
  <c r="H100" i="6"/>
  <c r="W100" i="10"/>
  <c r="H101" i="6"/>
  <c r="W101" i="10"/>
  <c r="H102" i="6"/>
  <c r="W102" i="10"/>
  <c r="H103" i="6"/>
  <c r="W103" i="10"/>
  <c r="H104" i="6"/>
  <c r="W104" i="10"/>
  <c r="H105" i="6"/>
  <c r="W105" i="10"/>
  <c r="H106" i="6"/>
  <c r="W106" i="10"/>
  <c r="X110" i="10"/>
  <c r="X111" i="10"/>
  <c r="X112" i="10"/>
  <c r="X113" i="10"/>
  <c r="X114" i="10"/>
  <c r="X115" i="10"/>
  <c r="Y110" i="10"/>
  <c r="Y111" i="10"/>
  <c r="Y112" i="10"/>
  <c r="Y113" i="10"/>
  <c r="Y114" i="10"/>
  <c r="Y115" i="10"/>
  <c r="Z110" i="10"/>
  <c r="Z111" i="10"/>
  <c r="Z112" i="10"/>
  <c r="Z113" i="10"/>
  <c r="Z114" i="10"/>
  <c r="Z115" i="10"/>
  <c r="AA110" i="10"/>
  <c r="AA111" i="10"/>
  <c r="AA112" i="10"/>
  <c r="AA113" i="10"/>
  <c r="AA114" i="10"/>
  <c r="AA115" i="10"/>
  <c r="AB110" i="10"/>
  <c r="AB111" i="10"/>
  <c r="AB112" i="10"/>
  <c r="AB113" i="10"/>
  <c r="AB114" i="10"/>
  <c r="AB115" i="10"/>
  <c r="AC110" i="10"/>
  <c r="AC111" i="10"/>
  <c r="AC112" i="10"/>
  <c r="AC113" i="10"/>
  <c r="AC114" i="10"/>
  <c r="AC115" i="10"/>
  <c r="AD110" i="10"/>
  <c r="AD111" i="10"/>
  <c r="AD112" i="10"/>
  <c r="AD113" i="10"/>
  <c r="AD114" i="10"/>
  <c r="AD115" i="10"/>
  <c r="AE110" i="10"/>
  <c r="AE111" i="10"/>
  <c r="AE112" i="10"/>
  <c r="AE113" i="10"/>
  <c r="AE114" i="10"/>
  <c r="AE115" i="10"/>
  <c r="AF110" i="10"/>
  <c r="AF111" i="10"/>
  <c r="AF112" i="10"/>
  <c r="AF113" i="10"/>
  <c r="AF114" i="10"/>
  <c r="AF115" i="10"/>
  <c r="AG110" i="10"/>
  <c r="AG111" i="10"/>
  <c r="AG112" i="10"/>
  <c r="AG113" i="10"/>
  <c r="AG114" i="10"/>
  <c r="AG115" i="10"/>
  <c r="AH110" i="10"/>
  <c r="AH111" i="10"/>
  <c r="AH112" i="10"/>
  <c r="AH113" i="10"/>
  <c r="AH114" i="10"/>
  <c r="AH115" i="10"/>
  <c r="AI110" i="10"/>
  <c r="AI111" i="10"/>
  <c r="AI112" i="10"/>
  <c r="AI113" i="10"/>
  <c r="AI114" i="10"/>
  <c r="AI115" i="10"/>
  <c r="AJ115" i="10"/>
  <c r="GE8" i="6"/>
  <c r="DE9" i="6"/>
  <c r="DF9" i="6"/>
  <c r="DG9" i="6"/>
  <c r="DH9" i="6"/>
  <c r="DJ9" i="6"/>
  <c r="DZ9" i="6"/>
  <c r="EL9" i="6"/>
  <c r="GE9" i="6"/>
  <c r="DE10" i="6"/>
  <c r="DF10" i="6"/>
  <c r="DG10" i="6"/>
  <c r="DH10" i="6"/>
  <c r="DJ10" i="6"/>
  <c r="DZ10" i="6"/>
  <c r="EL10" i="6"/>
  <c r="GE10" i="6"/>
  <c r="DE11" i="6"/>
  <c r="DF11" i="6"/>
  <c r="DG11" i="6"/>
  <c r="DH11" i="6"/>
  <c r="DJ11" i="6"/>
  <c r="DZ11" i="6"/>
  <c r="EL11" i="6"/>
  <c r="GE11" i="6"/>
  <c r="DE12" i="6"/>
  <c r="DF12" i="6"/>
  <c r="DG12" i="6"/>
  <c r="DH12" i="6"/>
  <c r="DJ12" i="6"/>
  <c r="DZ12" i="6"/>
  <c r="EL12" i="6"/>
  <c r="GE12" i="6"/>
  <c r="DE13" i="6"/>
  <c r="DF13" i="6"/>
  <c r="DG13" i="6"/>
  <c r="DH13" i="6"/>
  <c r="DJ13" i="6"/>
  <c r="DZ13" i="6"/>
  <c r="EL13" i="6"/>
  <c r="GE13" i="6"/>
  <c r="DE14" i="6"/>
  <c r="DF14" i="6"/>
  <c r="DG14" i="6"/>
  <c r="DH14" i="6"/>
  <c r="DJ14" i="6"/>
  <c r="DZ14" i="6"/>
  <c r="EL14" i="6"/>
  <c r="GE14" i="6"/>
  <c r="DE15" i="6"/>
  <c r="DF15" i="6"/>
  <c r="DG15" i="6"/>
  <c r="DH15" i="6"/>
  <c r="DJ15" i="6"/>
  <c r="DZ15" i="6"/>
  <c r="EL15" i="6"/>
  <c r="GE15" i="6"/>
  <c r="DE16" i="6"/>
  <c r="DF16" i="6"/>
  <c r="DG16" i="6"/>
  <c r="DH16" i="6"/>
  <c r="DJ16" i="6"/>
  <c r="DZ16" i="6"/>
  <c r="EL16" i="6"/>
  <c r="GE16" i="6"/>
  <c r="DE17" i="6"/>
  <c r="DF17" i="6"/>
  <c r="DG17" i="6"/>
  <c r="DH17" i="6"/>
  <c r="DJ17" i="6"/>
  <c r="DZ17" i="6"/>
  <c r="EL17" i="6"/>
  <c r="GE17" i="6"/>
  <c r="DE18" i="6"/>
  <c r="DF18" i="6"/>
  <c r="DG18" i="6"/>
  <c r="DH18" i="6"/>
  <c r="DJ18" i="6"/>
  <c r="DZ18" i="6"/>
  <c r="EL18" i="6"/>
  <c r="GE18" i="6"/>
  <c r="DE19" i="6"/>
  <c r="DF19" i="6"/>
  <c r="DG19" i="6"/>
  <c r="DH19" i="6"/>
  <c r="DJ19" i="6"/>
  <c r="DZ19" i="6"/>
  <c r="EL19" i="6"/>
  <c r="GE19" i="6"/>
  <c r="DE20" i="6"/>
  <c r="DF20" i="6"/>
  <c r="DG20" i="6"/>
  <c r="DH20" i="6"/>
  <c r="DJ20" i="6"/>
  <c r="DZ20" i="6"/>
  <c r="EL20" i="6"/>
  <c r="GE20" i="6"/>
  <c r="DE21" i="6"/>
  <c r="DF21" i="6"/>
  <c r="DG21" i="6"/>
  <c r="DH21" i="6"/>
  <c r="DJ21" i="6"/>
  <c r="DZ21" i="6"/>
  <c r="EL21" i="6"/>
  <c r="GE21" i="6"/>
  <c r="DE22" i="6"/>
  <c r="DF22" i="6"/>
  <c r="DG22" i="6"/>
  <c r="DH22" i="6"/>
  <c r="DJ22" i="6"/>
  <c r="DZ22" i="6"/>
  <c r="EL22" i="6"/>
  <c r="GE22" i="6"/>
  <c r="DE23" i="6"/>
  <c r="DF23" i="6"/>
  <c r="DG23" i="6"/>
  <c r="DH23" i="6"/>
  <c r="DJ23" i="6"/>
  <c r="DZ23" i="6"/>
  <c r="EL23" i="6"/>
  <c r="GE23" i="6"/>
  <c r="DE24" i="6"/>
  <c r="DF24" i="6"/>
  <c r="DG24" i="6"/>
  <c r="DH24" i="6"/>
  <c r="DJ24" i="6"/>
  <c r="DZ24" i="6"/>
  <c r="EL24" i="6"/>
  <c r="GE24" i="6"/>
  <c r="DE25" i="6"/>
  <c r="DF25" i="6"/>
  <c r="DG25" i="6"/>
  <c r="DH25" i="6"/>
  <c r="DJ25" i="6"/>
  <c r="DZ25" i="6"/>
  <c r="EL25" i="6"/>
  <c r="GE25" i="6"/>
  <c r="DE26" i="6"/>
  <c r="DF26" i="6"/>
  <c r="DG26" i="6"/>
  <c r="DH26" i="6"/>
  <c r="DJ26" i="6"/>
  <c r="DZ26" i="6"/>
  <c r="EL26" i="6"/>
  <c r="GE26" i="6"/>
  <c r="DE27" i="6"/>
  <c r="DF27" i="6"/>
  <c r="DG27" i="6"/>
  <c r="DH27" i="6"/>
  <c r="DJ27" i="6"/>
  <c r="DZ27" i="6"/>
  <c r="EL27" i="6"/>
  <c r="GE27" i="6"/>
  <c r="DE28" i="6"/>
  <c r="DF28" i="6"/>
  <c r="DG28" i="6"/>
  <c r="DH28" i="6"/>
  <c r="DJ28" i="6"/>
  <c r="DZ28" i="6"/>
  <c r="EL28" i="6"/>
  <c r="GE28" i="6"/>
  <c r="DE29" i="6"/>
  <c r="DF29" i="6"/>
  <c r="DG29" i="6"/>
  <c r="DH29" i="6"/>
  <c r="DJ29" i="6"/>
  <c r="DZ29" i="6"/>
  <c r="EL29" i="6"/>
  <c r="GE29" i="6"/>
  <c r="GE30" i="6"/>
  <c r="GE31" i="6"/>
  <c r="DE32" i="6"/>
  <c r="DF32" i="6"/>
  <c r="DG32" i="6"/>
  <c r="DH32" i="6"/>
  <c r="DJ32" i="6"/>
  <c r="DZ32" i="6"/>
  <c r="EL32" i="6"/>
  <c r="GE32" i="6"/>
  <c r="DE33" i="6"/>
  <c r="DF33" i="6"/>
  <c r="DG33" i="6"/>
  <c r="DH33" i="6"/>
  <c r="DJ33" i="6"/>
  <c r="DZ33" i="6"/>
  <c r="EL33" i="6"/>
  <c r="GE33" i="6"/>
  <c r="DE34" i="6"/>
  <c r="DF34" i="6"/>
  <c r="DG34" i="6"/>
  <c r="DH34" i="6"/>
  <c r="DJ34" i="6"/>
  <c r="DZ34" i="6"/>
  <c r="EL34" i="6"/>
  <c r="GE34" i="6"/>
  <c r="D35" i="6"/>
  <c r="W35" i="6"/>
  <c r="Y35" i="6"/>
  <c r="EY35" i="6"/>
  <c r="AM35" i="6"/>
  <c r="AO35" i="6"/>
  <c r="EZ35" i="6"/>
  <c r="BE35" i="6"/>
  <c r="BG35" i="6"/>
  <c r="FA35" i="6"/>
  <c r="BU35" i="6"/>
  <c r="BW35" i="6"/>
  <c r="FB35" i="6"/>
  <c r="CK35" i="6"/>
  <c r="CM35" i="6"/>
  <c r="FC35" i="6"/>
  <c r="DA35" i="6"/>
  <c r="DC35" i="6"/>
  <c r="FD35" i="6"/>
  <c r="FF35" i="6"/>
  <c r="FG35" i="6"/>
  <c r="FH35" i="6"/>
  <c r="FI35" i="6"/>
  <c r="DI35" i="6"/>
  <c r="DL35" i="6"/>
  <c r="DM35" i="6"/>
  <c r="DN35" i="6"/>
  <c r="DO35" i="6"/>
  <c r="DP35" i="6"/>
  <c r="DQ35" i="6"/>
  <c r="DR35" i="6"/>
  <c r="DS35" i="6"/>
  <c r="DT35" i="6"/>
  <c r="DW35" i="6"/>
  <c r="DU35" i="6"/>
  <c r="DX35" i="6"/>
  <c r="DY35" i="6"/>
  <c r="EA35" i="6"/>
  <c r="EB35" i="6"/>
  <c r="EC35" i="6"/>
  <c r="ED35" i="6"/>
  <c r="EE35" i="6"/>
  <c r="EF35" i="6"/>
  <c r="EI35" i="6"/>
  <c r="EG35" i="6"/>
  <c r="EJ35" i="6"/>
  <c r="EK35" i="6"/>
  <c r="EM35" i="6"/>
  <c r="EN35" i="6"/>
  <c r="EO35" i="6"/>
  <c r="EP35" i="6"/>
  <c r="EQ35" i="6"/>
  <c r="ER35" i="6"/>
  <c r="ES35" i="6"/>
  <c r="ET35" i="6"/>
  <c r="EU35" i="6"/>
  <c r="EV35" i="6"/>
  <c r="EW35" i="6"/>
  <c r="EX35" i="6"/>
  <c r="FE35" i="6"/>
  <c r="FJ35" i="6"/>
  <c r="GB35" i="6"/>
  <c r="GE35" i="6"/>
  <c r="D36" i="6"/>
  <c r="W36" i="6"/>
  <c r="Y36" i="6"/>
  <c r="EY36" i="6"/>
  <c r="AM36" i="6"/>
  <c r="AO36" i="6"/>
  <c r="EZ36" i="6"/>
  <c r="BE36" i="6"/>
  <c r="BG36" i="6"/>
  <c r="FA36" i="6"/>
  <c r="BU36" i="6"/>
  <c r="BW36" i="6"/>
  <c r="FB36" i="6"/>
  <c r="CK36" i="6"/>
  <c r="CM36" i="6"/>
  <c r="FC36" i="6"/>
  <c r="DA36" i="6"/>
  <c r="DC36" i="6"/>
  <c r="FD36" i="6"/>
  <c r="FF36" i="6"/>
  <c r="FG36" i="6"/>
  <c r="FH36" i="6"/>
  <c r="FI36" i="6"/>
  <c r="DI36" i="6"/>
  <c r="DL36" i="6"/>
  <c r="DM36" i="6"/>
  <c r="DN36" i="6"/>
  <c r="DO36" i="6"/>
  <c r="DP36" i="6"/>
  <c r="DQ36" i="6"/>
  <c r="DR36" i="6"/>
  <c r="DS36" i="6"/>
  <c r="DT36" i="6"/>
  <c r="DW36" i="6"/>
  <c r="DU36" i="6"/>
  <c r="DX36" i="6"/>
  <c r="DY36" i="6"/>
  <c r="EA36" i="6"/>
  <c r="EB36" i="6"/>
  <c r="EC36" i="6"/>
  <c r="ED36" i="6"/>
  <c r="EE36" i="6"/>
  <c r="EF36" i="6"/>
  <c r="EI36" i="6"/>
  <c r="EG36" i="6"/>
  <c r="EJ36" i="6"/>
  <c r="EK36" i="6"/>
  <c r="EM36" i="6"/>
  <c r="EN36" i="6"/>
  <c r="EO36" i="6"/>
  <c r="EP36" i="6"/>
  <c r="EQ36" i="6"/>
  <c r="ER36" i="6"/>
  <c r="ES36" i="6"/>
  <c r="ET36" i="6"/>
  <c r="EU36" i="6"/>
  <c r="EV36" i="6"/>
  <c r="EW36" i="6"/>
  <c r="EX36" i="6"/>
  <c r="FE36" i="6"/>
  <c r="FJ36" i="6"/>
  <c r="GB36" i="6"/>
  <c r="GE36" i="6"/>
  <c r="D37" i="6"/>
  <c r="W37" i="6"/>
  <c r="Y37" i="6"/>
  <c r="EY37" i="6"/>
  <c r="AM37" i="6"/>
  <c r="AO37" i="6"/>
  <c r="EZ37" i="6"/>
  <c r="BE37" i="6"/>
  <c r="BG37" i="6"/>
  <c r="FA37" i="6"/>
  <c r="BU37" i="6"/>
  <c r="BW37" i="6"/>
  <c r="FB37" i="6"/>
  <c r="CK37" i="6"/>
  <c r="CM37" i="6"/>
  <c r="FC37" i="6"/>
  <c r="DA37" i="6"/>
  <c r="DC37" i="6"/>
  <c r="FD37" i="6"/>
  <c r="FF37" i="6"/>
  <c r="FG37" i="6"/>
  <c r="FH37" i="6"/>
  <c r="FI37" i="6"/>
  <c r="DI37" i="6"/>
  <c r="DL37" i="6"/>
  <c r="DM37" i="6"/>
  <c r="DN37" i="6"/>
  <c r="DO37" i="6"/>
  <c r="DP37" i="6"/>
  <c r="DQ37" i="6"/>
  <c r="DR37" i="6"/>
  <c r="DS37" i="6"/>
  <c r="DT37" i="6"/>
  <c r="DW37" i="6"/>
  <c r="DU37" i="6"/>
  <c r="DX37" i="6"/>
  <c r="DY37" i="6"/>
  <c r="EA37" i="6"/>
  <c r="EB37" i="6"/>
  <c r="EC37" i="6"/>
  <c r="ED37" i="6"/>
  <c r="EE37" i="6"/>
  <c r="EF37" i="6"/>
  <c r="EI37" i="6"/>
  <c r="EG37" i="6"/>
  <c r="EJ37" i="6"/>
  <c r="EK37" i="6"/>
  <c r="EM37" i="6"/>
  <c r="EN37" i="6"/>
  <c r="EO37" i="6"/>
  <c r="EP37" i="6"/>
  <c r="EQ37" i="6"/>
  <c r="ER37" i="6"/>
  <c r="ES37" i="6"/>
  <c r="ET37" i="6"/>
  <c r="EU37" i="6"/>
  <c r="EV37" i="6"/>
  <c r="EW37" i="6"/>
  <c r="EX37" i="6"/>
  <c r="FE37" i="6"/>
  <c r="FJ37" i="6"/>
  <c r="GB37" i="6"/>
  <c r="GE37" i="6"/>
  <c r="D38" i="6"/>
  <c r="W38" i="6"/>
  <c r="Y38" i="6"/>
  <c r="EY38" i="6"/>
  <c r="AM38" i="6"/>
  <c r="AO38" i="6"/>
  <c r="EZ38" i="6"/>
  <c r="BE38" i="6"/>
  <c r="BG38" i="6"/>
  <c r="FA38" i="6"/>
  <c r="BU38" i="6"/>
  <c r="BW38" i="6"/>
  <c r="FB38" i="6"/>
  <c r="CK38" i="6"/>
  <c r="CM38" i="6"/>
  <c r="FC38" i="6"/>
  <c r="DA38" i="6"/>
  <c r="DC38" i="6"/>
  <c r="FD38" i="6"/>
  <c r="FF38" i="6"/>
  <c r="FG38" i="6"/>
  <c r="FH38" i="6"/>
  <c r="FI38" i="6"/>
  <c r="DI38" i="6"/>
  <c r="DL38" i="6"/>
  <c r="DM38" i="6"/>
  <c r="DN38" i="6"/>
  <c r="DO38" i="6"/>
  <c r="DP38" i="6"/>
  <c r="DQ38" i="6"/>
  <c r="DR38" i="6"/>
  <c r="DS38" i="6"/>
  <c r="DT38" i="6"/>
  <c r="DW38" i="6"/>
  <c r="DU38" i="6"/>
  <c r="DX38" i="6"/>
  <c r="DY38" i="6"/>
  <c r="EA38" i="6"/>
  <c r="EB38" i="6"/>
  <c r="EC38" i="6"/>
  <c r="ED38" i="6"/>
  <c r="EE38" i="6"/>
  <c r="EF38" i="6"/>
  <c r="EI38" i="6"/>
  <c r="EG38" i="6"/>
  <c r="EJ38" i="6"/>
  <c r="EK38" i="6"/>
  <c r="EM38" i="6"/>
  <c r="EN38" i="6"/>
  <c r="EO38" i="6"/>
  <c r="EP38" i="6"/>
  <c r="EQ38" i="6"/>
  <c r="ER38" i="6"/>
  <c r="ES38" i="6"/>
  <c r="ET38" i="6"/>
  <c r="EU38" i="6"/>
  <c r="EV38" i="6"/>
  <c r="EW38" i="6"/>
  <c r="EX38" i="6"/>
  <c r="FE38" i="6"/>
  <c r="FJ38" i="6"/>
  <c r="GB38" i="6"/>
  <c r="GE38" i="6"/>
  <c r="D39" i="6"/>
  <c r="W39" i="6"/>
  <c r="Y39" i="6"/>
  <c r="EY39" i="6"/>
  <c r="AM39" i="6"/>
  <c r="AO39" i="6"/>
  <c r="EZ39" i="6"/>
  <c r="BE39" i="6"/>
  <c r="BG39" i="6"/>
  <c r="FA39" i="6"/>
  <c r="BU39" i="6"/>
  <c r="BW39" i="6"/>
  <c r="FB39" i="6"/>
  <c r="CK39" i="6"/>
  <c r="CM39" i="6"/>
  <c r="FC39" i="6"/>
  <c r="DA39" i="6"/>
  <c r="DC39" i="6"/>
  <c r="FD39" i="6"/>
  <c r="FF39" i="6"/>
  <c r="FG39" i="6"/>
  <c r="FH39" i="6"/>
  <c r="FI39" i="6"/>
  <c r="DI39" i="6"/>
  <c r="DL39" i="6"/>
  <c r="DM39" i="6"/>
  <c r="DN39" i="6"/>
  <c r="DO39" i="6"/>
  <c r="DP39" i="6"/>
  <c r="DQ39" i="6"/>
  <c r="DR39" i="6"/>
  <c r="DS39" i="6"/>
  <c r="DT39" i="6"/>
  <c r="DW39" i="6"/>
  <c r="DU39" i="6"/>
  <c r="DX39" i="6"/>
  <c r="DY39" i="6"/>
  <c r="EA39" i="6"/>
  <c r="EB39" i="6"/>
  <c r="EC39" i="6"/>
  <c r="ED39" i="6"/>
  <c r="EE39" i="6"/>
  <c r="EF39" i="6"/>
  <c r="EI39" i="6"/>
  <c r="EG39" i="6"/>
  <c r="EJ39" i="6"/>
  <c r="EK39" i="6"/>
  <c r="EM39" i="6"/>
  <c r="EN39" i="6"/>
  <c r="EO39" i="6"/>
  <c r="EP39" i="6"/>
  <c r="EQ39" i="6"/>
  <c r="ER39" i="6"/>
  <c r="ES39" i="6"/>
  <c r="ET39" i="6"/>
  <c r="EU39" i="6"/>
  <c r="EV39" i="6"/>
  <c r="EW39" i="6"/>
  <c r="EX39" i="6"/>
  <c r="FE39" i="6"/>
  <c r="FJ39" i="6"/>
  <c r="GB39" i="6"/>
  <c r="GE39" i="6"/>
  <c r="D40" i="6"/>
  <c r="W40" i="6"/>
  <c r="Y40" i="6"/>
  <c r="EY40" i="6"/>
  <c r="AM40" i="6"/>
  <c r="AO40" i="6"/>
  <c r="EZ40" i="6"/>
  <c r="BE40" i="6"/>
  <c r="BG40" i="6"/>
  <c r="FA40" i="6"/>
  <c r="BU40" i="6"/>
  <c r="BW40" i="6"/>
  <c r="FB40" i="6"/>
  <c r="CK40" i="6"/>
  <c r="CM40" i="6"/>
  <c r="FC40" i="6"/>
  <c r="DA40" i="6"/>
  <c r="DC40" i="6"/>
  <c r="FD40" i="6"/>
  <c r="FF40" i="6"/>
  <c r="FG40" i="6"/>
  <c r="FH40" i="6"/>
  <c r="FI40" i="6"/>
  <c r="DI40" i="6"/>
  <c r="DL40" i="6"/>
  <c r="DM40" i="6"/>
  <c r="DN40" i="6"/>
  <c r="DO40" i="6"/>
  <c r="DP40" i="6"/>
  <c r="DQ40" i="6"/>
  <c r="DR40" i="6"/>
  <c r="DS40" i="6"/>
  <c r="DT40" i="6"/>
  <c r="DW40" i="6"/>
  <c r="DU40" i="6"/>
  <c r="DX40" i="6"/>
  <c r="DY40" i="6"/>
  <c r="EA40" i="6"/>
  <c r="EB40" i="6"/>
  <c r="EC40" i="6"/>
  <c r="ED40" i="6"/>
  <c r="EE40" i="6"/>
  <c r="EF40" i="6"/>
  <c r="EI40" i="6"/>
  <c r="EG40" i="6"/>
  <c r="EJ40" i="6"/>
  <c r="EK40" i="6"/>
  <c r="EM40" i="6"/>
  <c r="EN40" i="6"/>
  <c r="EO40" i="6"/>
  <c r="EP40" i="6"/>
  <c r="EQ40" i="6"/>
  <c r="ER40" i="6"/>
  <c r="ES40" i="6"/>
  <c r="ET40" i="6"/>
  <c r="EU40" i="6"/>
  <c r="EV40" i="6"/>
  <c r="EW40" i="6"/>
  <c r="EX40" i="6"/>
  <c r="FE40" i="6"/>
  <c r="FJ40" i="6"/>
  <c r="GB40" i="6"/>
  <c r="GE40" i="6"/>
  <c r="D41" i="6"/>
  <c r="W41" i="6"/>
  <c r="Y41" i="6"/>
  <c r="EY41" i="6"/>
  <c r="AM41" i="6"/>
  <c r="AO41" i="6"/>
  <c r="EZ41" i="6"/>
  <c r="BE41" i="6"/>
  <c r="BG41" i="6"/>
  <c r="FA41" i="6"/>
  <c r="BU41" i="6"/>
  <c r="BW41" i="6"/>
  <c r="FB41" i="6"/>
  <c r="CK41" i="6"/>
  <c r="CM41" i="6"/>
  <c r="FC41" i="6"/>
  <c r="DA41" i="6"/>
  <c r="DC41" i="6"/>
  <c r="FD41" i="6"/>
  <c r="FF41" i="6"/>
  <c r="FG41" i="6"/>
  <c r="FH41" i="6"/>
  <c r="FI41" i="6"/>
  <c r="DI41" i="6"/>
  <c r="DL41" i="6"/>
  <c r="DM41" i="6"/>
  <c r="DN41" i="6"/>
  <c r="DO41" i="6"/>
  <c r="DP41" i="6"/>
  <c r="DQ41" i="6"/>
  <c r="DR41" i="6"/>
  <c r="DS41" i="6"/>
  <c r="DT41" i="6"/>
  <c r="DW41" i="6"/>
  <c r="DU41" i="6"/>
  <c r="DX41" i="6"/>
  <c r="DY41" i="6"/>
  <c r="EA41" i="6"/>
  <c r="EB41" i="6"/>
  <c r="EC41" i="6"/>
  <c r="ED41" i="6"/>
  <c r="EE41" i="6"/>
  <c r="EF41" i="6"/>
  <c r="EI41" i="6"/>
  <c r="EG41" i="6"/>
  <c r="EJ41" i="6"/>
  <c r="EK41" i="6"/>
  <c r="EM41" i="6"/>
  <c r="EN41" i="6"/>
  <c r="EO41" i="6"/>
  <c r="EP41" i="6"/>
  <c r="EQ41" i="6"/>
  <c r="ER41" i="6"/>
  <c r="ES41" i="6"/>
  <c r="ET41" i="6"/>
  <c r="EU41" i="6"/>
  <c r="EV41" i="6"/>
  <c r="EW41" i="6"/>
  <c r="EX41" i="6"/>
  <c r="FE41" i="6"/>
  <c r="FJ41" i="6"/>
  <c r="GB41" i="6"/>
  <c r="GE41" i="6"/>
  <c r="D42" i="6"/>
  <c r="W42" i="6"/>
  <c r="Y42" i="6"/>
  <c r="EY42" i="6"/>
  <c r="AM42" i="6"/>
  <c r="AO42" i="6"/>
  <c r="EZ42" i="6"/>
  <c r="BE42" i="6"/>
  <c r="BG42" i="6"/>
  <c r="FA42" i="6"/>
  <c r="BU42" i="6"/>
  <c r="BW42" i="6"/>
  <c r="FB42" i="6"/>
  <c r="CK42" i="6"/>
  <c r="CM42" i="6"/>
  <c r="FC42" i="6"/>
  <c r="DA42" i="6"/>
  <c r="DC42" i="6"/>
  <c r="FD42" i="6"/>
  <c r="FF42" i="6"/>
  <c r="FG42" i="6"/>
  <c r="FH42" i="6"/>
  <c r="FI42" i="6"/>
  <c r="DI42" i="6"/>
  <c r="DL42" i="6"/>
  <c r="DM42" i="6"/>
  <c r="DN42" i="6"/>
  <c r="DO42" i="6"/>
  <c r="DP42" i="6"/>
  <c r="DQ42" i="6"/>
  <c r="DR42" i="6"/>
  <c r="DS42" i="6"/>
  <c r="DT42" i="6"/>
  <c r="DW42" i="6"/>
  <c r="DU42" i="6"/>
  <c r="DX42" i="6"/>
  <c r="DY42" i="6"/>
  <c r="EA42" i="6"/>
  <c r="EB42" i="6"/>
  <c r="EC42" i="6"/>
  <c r="ED42" i="6"/>
  <c r="EE42" i="6"/>
  <c r="EF42" i="6"/>
  <c r="EI42" i="6"/>
  <c r="EG42" i="6"/>
  <c r="EJ42" i="6"/>
  <c r="EK42" i="6"/>
  <c r="EM42" i="6"/>
  <c r="EN42" i="6"/>
  <c r="EO42" i="6"/>
  <c r="EP42" i="6"/>
  <c r="EQ42" i="6"/>
  <c r="ER42" i="6"/>
  <c r="ES42" i="6"/>
  <c r="ET42" i="6"/>
  <c r="EU42" i="6"/>
  <c r="EV42" i="6"/>
  <c r="EW42" i="6"/>
  <c r="EX42" i="6"/>
  <c r="FE42" i="6"/>
  <c r="FJ42" i="6"/>
  <c r="GB42" i="6"/>
  <c r="GE42" i="6"/>
  <c r="D43" i="6"/>
  <c r="W43" i="6"/>
  <c r="Y43" i="6"/>
  <c r="EY43" i="6"/>
  <c r="AM43" i="6"/>
  <c r="AO43" i="6"/>
  <c r="EZ43" i="6"/>
  <c r="BE43" i="6"/>
  <c r="BG43" i="6"/>
  <c r="FA43" i="6"/>
  <c r="BU43" i="6"/>
  <c r="BW43" i="6"/>
  <c r="FB43" i="6"/>
  <c r="CK43" i="6"/>
  <c r="CM43" i="6"/>
  <c r="FC43" i="6"/>
  <c r="DA43" i="6"/>
  <c r="DC43" i="6"/>
  <c r="FD43" i="6"/>
  <c r="FF43" i="6"/>
  <c r="FG43" i="6"/>
  <c r="FH43" i="6"/>
  <c r="FI43" i="6"/>
  <c r="DI43" i="6"/>
  <c r="DL43" i="6"/>
  <c r="DM43" i="6"/>
  <c r="DN43" i="6"/>
  <c r="DO43" i="6"/>
  <c r="DP43" i="6"/>
  <c r="DQ43" i="6"/>
  <c r="DR43" i="6"/>
  <c r="DS43" i="6"/>
  <c r="DT43" i="6"/>
  <c r="DW43" i="6"/>
  <c r="DU43" i="6"/>
  <c r="DX43" i="6"/>
  <c r="DY43" i="6"/>
  <c r="EA43" i="6"/>
  <c r="EB43" i="6"/>
  <c r="EC43" i="6"/>
  <c r="ED43" i="6"/>
  <c r="EE43" i="6"/>
  <c r="EF43" i="6"/>
  <c r="EI43" i="6"/>
  <c r="EG43" i="6"/>
  <c r="EJ43" i="6"/>
  <c r="EK43" i="6"/>
  <c r="EM43" i="6"/>
  <c r="EN43" i="6"/>
  <c r="EO43" i="6"/>
  <c r="EP43" i="6"/>
  <c r="EQ43" i="6"/>
  <c r="ER43" i="6"/>
  <c r="ES43" i="6"/>
  <c r="ET43" i="6"/>
  <c r="EU43" i="6"/>
  <c r="EV43" i="6"/>
  <c r="EW43" i="6"/>
  <c r="EX43" i="6"/>
  <c r="FE43" i="6"/>
  <c r="FJ43" i="6"/>
  <c r="GB43" i="6"/>
  <c r="GE43" i="6"/>
  <c r="D44" i="6"/>
  <c r="W44" i="6"/>
  <c r="Y44" i="6"/>
  <c r="EY44" i="6"/>
  <c r="AM44" i="6"/>
  <c r="AO44" i="6"/>
  <c r="EZ44" i="6"/>
  <c r="BE44" i="6"/>
  <c r="BG44" i="6"/>
  <c r="FA44" i="6"/>
  <c r="BU44" i="6"/>
  <c r="BW44" i="6"/>
  <c r="FB44" i="6"/>
  <c r="CK44" i="6"/>
  <c r="CM44" i="6"/>
  <c r="FC44" i="6"/>
  <c r="DA44" i="6"/>
  <c r="DC44" i="6"/>
  <c r="FD44" i="6"/>
  <c r="FF44" i="6"/>
  <c r="FG44" i="6"/>
  <c r="FH44" i="6"/>
  <c r="FI44" i="6"/>
  <c r="DI44" i="6"/>
  <c r="DL44" i="6"/>
  <c r="DM44" i="6"/>
  <c r="DN44" i="6"/>
  <c r="DO44" i="6"/>
  <c r="DP44" i="6"/>
  <c r="DQ44" i="6"/>
  <c r="DR44" i="6"/>
  <c r="DS44" i="6"/>
  <c r="DT44" i="6"/>
  <c r="DW44" i="6"/>
  <c r="DU44" i="6"/>
  <c r="DX44" i="6"/>
  <c r="DY44" i="6"/>
  <c r="EA44" i="6"/>
  <c r="EB44" i="6"/>
  <c r="EC44" i="6"/>
  <c r="ED44" i="6"/>
  <c r="EE44" i="6"/>
  <c r="EF44" i="6"/>
  <c r="EI44" i="6"/>
  <c r="EG44" i="6"/>
  <c r="EJ44" i="6"/>
  <c r="EK44" i="6"/>
  <c r="EM44" i="6"/>
  <c r="EN44" i="6"/>
  <c r="EO44" i="6"/>
  <c r="EP44" i="6"/>
  <c r="EQ44" i="6"/>
  <c r="ER44" i="6"/>
  <c r="ES44" i="6"/>
  <c r="ET44" i="6"/>
  <c r="EU44" i="6"/>
  <c r="EV44" i="6"/>
  <c r="EW44" i="6"/>
  <c r="EX44" i="6"/>
  <c r="FE44" i="6"/>
  <c r="FJ44" i="6"/>
  <c r="GB44" i="6"/>
  <c r="GE44" i="6"/>
  <c r="D45" i="6"/>
  <c r="W45" i="6"/>
  <c r="Y45" i="6"/>
  <c r="EY45" i="6"/>
  <c r="AM45" i="6"/>
  <c r="AO45" i="6"/>
  <c r="EZ45" i="6"/>
  <c r="BE45" i="6"/>
  <c r="BG45" i="6"/>
  <c r="FA45" i="6"/>
  <c r="BU45" i="6"/>
  <c r="BW45" i="6"/>
  <c r="FB45" i="6"/>
  <c r="CK45" i="6"/>
  <c r="CM45" i="6"/>
  <c r="FC45" i="6"/>
  <c r="DA45" i="6"/>
  <c r="DC45" i="6"/>
  <c r="FD45" i="6"/>
  <c r="FF45" i="6"/>
  <c r="FG45" i="6"/>
  <c r="FH45" i="6"/>
  <c r="FI45" i="6"/>
  <c r="DI45" i="6"/>
  <c r="DL45" i="6"/>
  <c r="DM45" i="6"/>
  <c r="DN45" i="6"/>
  <c r="DO45" i="6"/>
  <c r="DP45" i="6"/>
  <c r="DQ45" i="6"/>
  <c r="DR45" i="6"/>
  <c r="DS45" i="6"/>
  <c r="DT45" i="6"/>
  <c r="DW45" i="6"/>
  <c r="DU45" i="6"/>
  <c r="DX45" i="6"/>
  <c r="DY45" i="6"/>
  <c r="EA45" i="6"/>
  <c r="EB45" i="6"/>
  <c r="EC45" i="6"/>
  <c r="ED45" i="6"/>
  <c r="EE45" i="6"/>
  <c r="EF45" i="6"/>
  <c r="EI45" i="6"/>
  <c r="EG45" i="6"/>
  <c r="EJ45" i="6"/>
  <c r="EK45" i="6"/>
  <c r="EM45" i="6"/>
  <c r="EN45" i="6"/>
  <c r="EO45" i="6"/>
  <c r="EP45" i="6"/>
  <c r="EQ45" i="6"/>
  <c r="ER45" i="6"/>
  <c r="ES45" i="6"/>
  <c r="ET45" i="6"/>
  <c r="EU45" i="6"/>
  <c r="EV45" i="6"/>
  <c r="EW45" i="6"/>
  <c r="EX45" i="6"/>
  <c r="FE45" i="6"/>
  <c r="FJ45" i="6"/>
  <c r="GB45" i="6"/>
  <c r="GE45" i="6"/>
  <c r="D46" i="6"/>
  <c r="W46" i="6"/>
  <c r="Y46" i="6"/>
  <c r="EY46" i="6"/>
  <c r="AM46" i="6"/>
  <c r="AO46" i="6"/>
  <c r="EZ46" i="6"/>
  <c r="BE46" i="6"/>
  <c r="BG46" i="6"/>
  <c r="FA46" i="6"/>
  <c r="BU46" i="6"/>
  <c r="BW46" i="6"/>
  <c r="FB46" i="6"/>
  <c r="CK46" i="6"/>
  <c r="CM46" i="6"/>
  <c r="FC46" i="6"/>
  <c r="DA46" i="6"/>
  <c r="DC46" i="6"/>
  <c r="FD46" i="6"/>
  <c r="FF46" i="6"/>
  <c r="FG46" i="6"/>
  <c r="FH46" i="6"/>
  <c r="FI46" i="6"/>
  <c r="DI46" i="6"/>
  <c r="DL46" i="6"/>
  <c r="DM46" i="6"/>
  <c r="DN46" i="6"/>
  <c r="DO46" i="6"/>
  <c r="DP46" i="6"/>
  <c r="DQ46" i="6"/>
  <c r="DR46" i="6"/>
  <c r="DS46" i="6"/>
  <c r="DT46" i="6"/>
  <c r="DW46" i="6"/>
  <c r="DU46" i="6"/>
  <c r="DX46" i="6"/>
  <c r="DY46" i="6"/>
  <c r="EA46" i="6"/>
  <c r="EB46" i="6"/>
  <c r="EC46" i="6"/>
  <c r="ED46" i="6"/>
  <c r="EE46" i="6"/>
  <c r="EF46" i="6"/>
  <c r="EI46" i="6"/>
  <c r="EG46" i="6"/>
  <c r="EJ46" i="6"/>
  <c r="EK46" i="6"/>
  <c r="EM46" i="6"/>
  <c r="EN46" i="6"/>
  <c r="EO46" i="6"/>
  <c r="EP46" i="6"/>
  <c r="EQ46" i="6"/>
  <c r="ER46" i="6"/>
  <c r="ES46" i="6"/>
  <c r="ET46" i="6"/>
  <c r="EU46" i="6"/>
  <c r="EV46" i="6"/>
  <c r="EW46" i="6"/>
  <c r="EX46" i="6"/>
  <c r="FE46" i="6"/>
  <c r="FJ46" i="6"/>
  <c r="GB46" i="6"/>
  <c r="GE46" i="6"/>
  <c r="D47" i="6"/>
  <c r="W47" i="6"/>
  <c r="Y47" i="6"/>
  <c r="EY47" i="6"/>
  <c r="AM47" i="6"/>
  <c r="AO47" i="6"/>
  <c r="EZ47" i="6"/>
  <c r="BE47" i="6"/>
  <c r="BG47" i="6"/>
  <c r="FA47" i="6"/>
  <c r="BU47" i="6"/>
  <c r="BW47" i="6"/>
  <c r="FB47" i="6"/>
  <c r="CK47" i="6"/>
  <c r="CM47" i="6"/>
  <c r="FC47" i="6"/>
  <c r="DA47" i="6"/>
  <c r="DC47" i="6"/>
  <c r="FD47" i="6"/>
  <c r="FF47" i="6"/>
  <c r="FG47" i="6"/>
  <c r="FH47" i="6"/>
  <c r="FI47" i="6"/>
  <c r="DI47" i="6"/>
  <c r="DL47" i="6"/>
  <c r="DM47" i="6"/>
  <c r="DN47" i="6"/>
  <c r="DO47" i="6"/>
  <c r="DP47" i="6"/>
  <c r="DQ47" i="6"/>
  <c r="DR47" i="6"/>
  <c r="DS47" i="6"/>
  <c r="DT47" i="6"/>
  <c r="DW47" i="6"/>
  <c r="DU47" i="6"/>
  <c r="DX47" i="6"/>
  <c r="DY47" i="6"/>
  <c r="EA47" i="6"/>
  <c r="EB47" i="6"/>
  <c r="EC47" i="6"/>
  <c r="ED47" i="6"/>
  <c r="EE47" i="6"/>
  <c r="EF47" i="6"/>
  <c r="EI47" i="6"/>
  <c r="EG47" i="6"/>
  <c r="EJ47" i="6"/>
  <c r="EK47" i="6"/>
  <c r="EM47" i="6"/>
  <c r="EN47" i="6"/>
  <c r="EO47" i="6"/>
  <c r="EP47" i="6"/>
  <c r="EQ47" i="6"/>
  <c r="ER47" i="6"/>
  <c r="ES47" i="6"/>
  <c r="ET47" i="6"/>
  <c r="EU47" i="6"/>
  <c r="EV47" i="6"/>
  <c r="EW47" i="6"/>
  <c r="EX47" i="6"/>
  <c r="FE47" i="6"/>
  <c r="FJ47" i="6"/>
  <c r="GB47" i="6"/>
  <c r="GE47" i="6"/>
  <c r="D48" i="6"/>
  <c r="W48" i="6"/>
  <c r="Y48" i="6"/>
  <c r="EY48" i="6"/>
  <c r="AM48" i="6"/>
  <c r="AO48" i="6"/>
  <c r="EZ48" i="6"/>
  <c r="BE48" i="6"/>
  <c r="BG48" i="6"/>
  <c r="FA48" i="6"/>
  <c r="BU48" i="6"/>
  <c r="BW48" i="6"/>
  <c r="FB48" i="6"/>
  <c r="CK48" i="6"/>
  <c r="CM48" i="6"/>
  <c r="FC48" i="6"/>
  <c r="DA48" i="6"/>
  <c r="DC48" i="6"/>
  <c r="FD48" i="6"/>
  <c r="FF48" i="6"/>
  <c r="FG48" i="6"/>
  <c r="FH48" i="6"/>
  <c r="FI48" i="6"/>
  <c r="DI48" i="6"/>
  <c r="DL48" i="6"/>
  <c r="DM48" i="6"/>
  <c r="DN48" i="6"/>
  <c r="DO48" i="6"/>
  <c r="DP48" i="6"/>
  <c r="DQ48" i="6"/>
  <c r="DR48" i="6"/>
  <c r="DS48" i="6"/>
  <c r="DT48" i="6"/>
  <c r="DW48" i="6"/>
  <c r="DU48" i="6"/>
  <c r="DX48" i="6"/>
  <c r="DY48" i="6"/>
  <c r="EA48" i="6"/>
  <c r="EB48" i="6"/>
  <c r="EC48" i="6"/>
  <c r="ED48" i="6"/>
  <c r="EE48" i="6"/>
  <c r="EF48" i="6"/>
  <c r="EI48" i="6"/>
  <c r="EG48" i="6"/>
  <c r="EJ48" i="6"/>
  <c r="EK48" i="6"/>
  <c r="EM48" i="6"/>
  <c r="EN48" i="6"/>
  <c r="EO48" i="6"/>
  <c r="EP48" i="6"/>
  <c r="EQ48" i="6"/>
  <c r="ER48" i="6"/>
  <c r="ES48" i="6"/>
  <c r="ET48" i="6"/>
  <c r="EU48" i="6"/>
  <c r="EV48" i="6"/>
  <c r="EW48" i="6"/>
  <c r="EX48" i="6"/>
  <c r="FE48" i="6"/>
  <c r="FJ48" i="6"/>
  <c r="GB48" i="6"/>
  <c r="GE48" i="6"/>
  <c r="D49" i="6"/>
  <c r="W49" i="6"/>
  <c r="Y49" i="6"/>
  <c r="EY49" i="6"/>
  <c r="AM49" i="6"/>
  <c r="AO49" i="6"/>
  <c r="EZ49" i="6"/>
  <c r="BE49" i="6"/>
  <c r="BG49" i="6"/>
  <c r="FA49" i="6"/>
  <c r="BU49" i="6"/>
  <c r="BW49" i="6"/>
  <c r="FB49" i="6"/>
  <c r="CK49" i="6"/>
  <c r="CM49" i="6"/>
  <c r="FC49" i="6"/>
  <c r="DA49" i="6"/>
  <c r="DC49" i="6"/>
  <c r="FD49" i="6"/>
  <c r="FF49" i="6"/>
  <c r="FG49" i="6"/>
  <c r="FH49" i="6"/>
  <c r="FI49" i="6"/>
  <c r="DI49" i="6"/>
  <c r="DL49" i="6"/>
  <c r="DM49" i="6"/>
  <c r="DN49" i="6"/>
  <c r="DO49" i="6"/>
  <c r="DP49" i="6"/>
  <c r="DQ49" i="6"/>
  <c r="DR49" i="6"/>
  <c r="DS49" i="6"/>
  <c r="DT49" i="6"/>
  <c r="DW49" i="6"/>
  <c r="DU49" i="6"/>
  <c r="DX49" i="6"/>
  <c r="DY49" i="6"/>
  <c r="EA49" i="6"/>
  <c r="EB49" i="6"/>
  <c r="EC49" i="6"/>
  <c r="ED49" i="6"/>
  <c r="EE49" i="6"/>
  <c r="EF49" i="6"/>
  <c r="EI49" i="6"/>
  <c r="EG49" i="6"/>
  <c r="EJ49" i="6"/>
  <c r="EK49" i="6"/>
  <c r="EM49" i="6"/>
  <c r="EN49" i="6"/>
  <c r="EO49" i="6"/>
  <c r="EP49" i="6"/>
  <c r="EQ49" i="6"/>
  <c r="ER49" i="6"/>
  <c r="ES49" i="6"/>
  <c r="ET49" i="6"/>
  <c r="EU49" i="6"/>
  <c r="EV49" i="6"/>
  <c r="EW49" i="6"/>
  <c r="EX49" i="6"/>
  <c r="FE49" i="6"/>
  <c r="FJ49" i="6"/>
  <c r="GB49" i="6"/>
  <c r="GE49" i="6"/>
  <c r="D50" i="6"/>
  <c r="W50" i="6"/>
  <c r="Y50" i="6"/>
  <c r="EY50" i="6"/>
  <c r="AM50" i="6"/>
  <c r="AO50" i="6"/>
  <c r="EZ50" i="6"/>
  <c r="BE50" i="6"/>
  <c r="BG50" i="6"/>
  <c r="FA50" i="6"/>
  <c r="BU50" i="6"/>
  <c r="BW50" i="6"/>
  <c r="FB50" i="6"/>
  <c r="CK50" i="6"/>
  <c r="CM50" i="6"/>
  <c r="FC50" i="6"/>
  <c r="DA50" i="6"/>
  <c r="DC50" i="6"/>
  <c r="FD50" i="6"/>
  <c r="FF50" i="6"/>
  <c r="FG50" i="6"/>
  <c r="FH50" i="6"/>
  <c r="FI50" i="6"/>
  <c r="DI50" i="6"/>
  <c r="DL50" i="6"/>
  <c r="DM50" i="6"/>
  <c r="DN50" i="6"/>
  <c r="DO50" i="6"/>
  <c r="DP50" i="6"/>
  <c r="DQ50" i="6"/>
  <c r="DR50" i="6"/>
  <c r="DS50" i="6"/>
  <c r="DT50" i="6"/>
  <c r="DW50" i="6"/>
  <c r="DU50" i="6"/>
  <c r="DX50" i="6"/>
  <c r="DY50" i="6"/>
  <c r="EA50" i="6"/>
  <c r="EB50" i="6"/>
  <c r="EC50" i="6"/>
  <c r="ED50" i="6"/>
  <c r="EE50" i="6"/>
  <c r="EF50" i="6"/>
  <c r="EI50" i="6"/>
  <c r="EG50" i="6"/>
  <c r="EJ50" i="6"/>
  <c r="EK50" i="6"/>
  <c r="EM50" i="6"/>
  <c r="EN50" i="6"/>
  <c r="EO50" i="6"/>
  <c r="EP50" i="6"/>
  <c r="EQ50" i="6"/>
  <c r="ER50" i="6"/>
  <c r="ES50" i="6"/>
  <c r="ET50" i="6"/>
  <c r="EU50" i="6"/>
  <c r="EV50" i="6"/>
  <c r="EW50" i="6"/>
  <c r="EX50" i="6"/>
  <c r="FE50" i="6"/>
  <c r="FJ50" i="6"/>
  <c r="GB50" i="6"/>
  <c r="GE50" i="6"/>
  <c r="D51" i="6"/>
  <c r="W51" i="6"/>
  <c r="Y51" i="6"/>
  <c r="EY51" i="6"/>
  <c r="AM51" i="6"/>
  <c r="AO51" i="6"/>
  <c r="EZ51" i="6"/>
  <c r="BE51" i="6"/>
  <c r="BG51" i="6"/>
  <c r="FA51" i="6"/>
  <c r="BU51" i="6"/>
  <c r="BW51" i="6"/>
  <c r="FB51" i="6"/>
  <c r="CK51" i="6"/>
  <c r="CM51" i="6"/>
  <c r="FC51" i="6"/>
  <c r="DA51" i="6"/>
  <c r="DC51" i="6"/>
  <c r="FD51" i="6"/>
  <c r="FF51" i="6"/>
  <c r="FG51" i="6"/>
  <c r="FH51" i="6"/>
  <c r="FI51" i="6"/>
  <c r="DI51" i="6"/>
  <c r="DL51" i="6"/>
  <c r="DM51" i="6"/>
  <c r="DN51" i="6"/>
  <c r="DO51" i="6"/>
  <c r="DP51" i="6"/>
  <c r="DQ51" i="6"/>
  <c r="DR51" i="6"/>
  <c r="DS51" i="6"/>
  <c r="DT51" i="6"/>
  <c r="DW51" i="6"/>
  <c r="DU51" i="6"/>
  <c r="DX51" i="6"/>
  <c r="DY51" i="6"/>
  <c r="EA51" i="6"/>
  <c r="EB51" i="6"/>
  <c r="EC51" i="6"/>
  <c r="ED51" i="6"/>
  <c r="EE51" i="6"/>
  <c r="EF51" i="6"/>
  <c r="EI51" i="6"/>
  <c r="EG51" i="6"/>
  <c r="EJ51" i="6"/>
  <c r="EK51" i="6"/>
  <c r="EM51" i="6"/>
  <c r="EN51" i="6"/>
  <c r="EO51" i="6"/>
  <c r="EP51" i="6"/>
  <c r="EQ51" i="6"/>
  <c r="ER51" i="6"/>
  <c r="ES51" i="6"/>
  <c r="ET51" i="6"/>
  <c r="EU51" i="6"/>
  <c r="EV51" i="6"/>
  <c r="EW51" i="6"/>
  <c r="EX51" i="6"/>
  <c r="FE51" i="6"/>
  <c r="FJ51" i="6"/>
  <c r="GB51" i="6"/>
  <c r="GE51" i="6"/>
  <c r="D52" i="6"/>
  <c r="W52" i="6"/>
  <c r="Y52" i="6"/>
  <c r="EY52" i="6"/>
  <c r="AM52" i="6"/>
  <c r="AO52" i="6"/>
  <c r="EZ52" i="6"/>
  <c r="BE52" i="6"/>
  <c r="BG52" i="6"/>
  <c r="FA52" i="6"/>
  <c r="BU52" i="6"/>
  <c r="BW52" i="6"/>
  <c r="FB52" i="6"/>
  <c r="CK52" i="6"/>
  <c r="CM52" i="6"/>
  <c r="FC52" i="6"/>
  <c r="DA52" i="6"/>
  <c r="DC52" i="6"/>
  <c r="FD52" i="6"/>
  <c r="FF52" i="6"/>
  <c r="FG52" i="6"/>
  <c r="FH52" i="6"/>
  <c r="FI52" i="6"/>
  <c r="DI52" i="6"/>
  <c r="DL52" i="6"/>
  <c r="DM52" i="6"/>
  <c r="DN52" i="6"/>
  <c r="DO52" i="6"/>
  <c r="DP52" i="6"/>
  <c r="DQ52" i="6"/>
  <c r="DR52" i="6"/>
  <c r="DS52" i="6"/>
  <c r="DT52" i="6"/>
  <c r="DW52" i="6"/>
  <c r="DU52" i="6"/>
  <c r="DX52" i="6"/>
  <c r="DY52" i="6"/>
  <c r="EA52" i="6"/>
  <c r="EB52" i="6"/>
  <c r="EC52" i="6"/>
  <c r="ED52" i="6"/>
  <c r="EE52" i="6"/>
  <c r="EF52" i="6"/>
  <c r="EI52" i="6"/>
  <c r="EG52" i="6"/>
  <c r="EJ52" i="6"/>
  <c r="EK52" i="6"/>
  <c r="EM52" i="6"/>
  <c r="EN52" i="6"/>
  <c r="EO52" i="6"/>
  <c r="EP52" i="6"/>
  <c r="EQ52" i="6"/>
  <c r="ER52" i="6"/>
  <c r="ES52" i="6"/>
  <c r="ET52" i="6"/>
  <c r="EU52" i="6"/>
  <c r="EV52" i="6"/>
  <c r="EW52" i="6"/>
  <c r="EX52" i="6"/>
  <c r="FE52" i="6"/>
  <c r="FJ52" i="6"/>
  <c r="GB52" i="6"/>
  <c r="GE52" i="6"/>
  <c r="D53" i="6"/>
  <c r="W53" i="6"/>
  <c r="Y53" i="6"/>
  <c r="EY53" i="6"/>
  <c r="AM53" i="6"/>
  <c r="AO53" i="6"/>
  <c r="EZ53" i="6"/>
  <c r="BE53" i="6"/>
  <c r="BG53" i="6"/>
  <c r="FA53" i="6"/>
  <c r="BU53" i="6"/>
  <c r="BW53" i="6"/>
  <c r="FB53" i="6"/>
  <c r="CK53" i="6"/>
  <c r="CM53" i="6"/>
  <c r="FC53" i="6"/>
  <c r="DA53" i="6"/>
  <c r="DC53" i="6"/>
  <c r="FD53" i="6"/>
  <c r="FF53" i="6"/>
  <c r="FG53" i="6"/>
  <c r="FH53" i="6"/>
  <c r="FI53" i="6"/>
  <c r="DI53" i="6"/>
  <c r="DL53" i="6"/>
  <c r="DM53" i="6"/>
  <c r="DN53" i="6"/>
  <c r="DO53" i="6"/>
  <c r="DP53" i="6"/>
  <c r="DQ53" i="6"/>
  <c r="DR53" i="6"/>
  <c r="DS53" i="6"/>
  <c r="DT53" i="6"/>
  <c r="DW53" i="6"/>
  <c r="DU53" i="6"/>
  <c r="DX53" i="6"/>
  <c r="DY53" i="6"/>
  <c r="EA53" i="6"/>
  <c r="EB53" i="6"/>
  <c r="EC53" i="6"/>
  <c r="ED53" i="6"/>
  <c r="EE53" i="6"/>
  <c r="EF53" i="6"/>
  <c r="EI53" i="6"/>
  <c r="EG53" i="6"/>
  <c r="EJ53" i="6"/>
  <c r="EK53" i="6"/>
  <c r="EM53" i="6"/>
  <c r="EN53" i="6"/>
  <c r="EO53" i="6"/>
  <c r="EP53" i="6"/>
  <c r="EQ53" i="6"/>
  <c r="ER53" i="6"/>
  <c r="ES53" i="6"/>
  <c r="ET53" i="6"/>
  <c r="EU53" i="6"/>
  <c r="EV53" i="6"/>
  <c r="EW53" i="6"/>
  <c r="EX53" i="6"/>
  <c r="FE53" i="6"/>
  <c r="FJ53" i="6"/>
  <c r="GB53" i="6"/>
  <c r="GE53" i="6"/>
  <c r="D54" i="6"/>
  <c r="W54" i="6"/>
  <c r="Y54" i="6"/>
  <c r="EY54" i="6"/>
  <c r="AM54" i="6"/>
  <c r="AO54" i="6"/>
  <c r="EZ54" i="6"/>
  <c r="BE54" i="6"/>
  <c r="BG54" i="6"/>
  <c r="FA54" i="6"/>
  <c r="BU54" i="6"/>
  <c r="BW54" i="6"/>
  <c r="FB54" i="6"/>
  <c r="CK54" i="6"/>
  <c r="CM54" i="6"/>
  <c r="FC54" i="6"/>
  <c r="DA54" i="6"/>
  <c r="DC54" i="6"/>
  <c r="FD54" i="6"/>
  <c r="FF54" i="6"/>
  <c r="FG54" i="6"/>
  <c r="FH54" i="6"/>
  <c r="FI54" i="6"/>
  <c r="DI54" i="6"/>
  <c r="DL54" i="6"/>
  <c r="DM54" i="6"/>
  <c r="DN54" i="6"/>
  <c r="DO54" i="6"/>
  <c r="DP54" i="6"/>
  <c r="DQ54" i="6"/>
  <c r="DR54" i="6"/>
  <c r="DS54" i="6"/>
  <c r="DT54" i="6"/>
  <c r="DW54" i="6"/>
  <c r="DU54" i="6"/>
  <c r="DX54" i="6"/>
  <c r="DY54" i="6"/>
  <c r="EA54" i="6"/>
  <c r="EB54" i="6"/>
  <c r="EC54" i="6"/>
  <c r="ED54" i="6"/>
  <c r="EE54" i="6"/>
  <c r="EF54" i="6"/>
  <c r="EI54" i="6"/>
  <c r="EG54" i="6"/>
  <c r="EJ54" i="6"/>
  <c r="EK54" i="6"/>
  <c r="EM54" i="6"/>
  <c r="EN54" i="6"/>
  <c r="EO54" i="6"/>
  <c r="EP54" i="6"/>
  <c r="EQ54" i="6"/>
  <c r="ER54" i="6"/>
  <c r="ES54" i="6"/>
  <c r="ET54" i="6"/>
  <c r="EU54" i="6"/>
  <c r="EV54" i="6"/>
  <c r="EW54" i="6"/>
  <c r="EX54" i="6"/>
  <c r="FE54" i="6"/>
  <c r="FJ54" i="6"/>
  <c r="GB54" i="6"/>
  <c r="GE54" i="6"/>
  <c r="D55" i="6"/>
  <c r="W55" i="6"/>
  <c r="Y55" i="6"/>
  <c r="EY55" i="6"/>
  <c r="AM55" i="6"/>
  <c r="AO55" i="6"/>
  <c r="EZ55" i="6"/>
  <c r="BE55" i="6"/>
  <c r="BG55" i="6"/>
  <c r="FA55" i="6"/>
  <c r="BU55" i="6"/>
  <c r="BW55" i="6"/>
  <c r="FB55" i="6"/>
  <c r="CK55" i="6"/>
  <c r="CM55" i="6"/>
  <c r="FC55" i="6"/>
  <c r="DA55" i="6"/>
  <c r="DC55" i="6"/>
  <c r="FD55" i="6"/>
  <c r="FF55" i="6"/>
  <c r="FG55" i="6"/>
  <c r="FH55" i="6"/>
  <c r="FI55" i="6"/>
  <c r="DI55" i="6"/>
  <c r="DL55" i="6"/>
  <c r="DM55" i="6"/>
  <c r="DN55" i="6"/>
  <c r="DO55" i="6"/>
  <c r="DP55" i="6"/>
  <c r="DQ55" i="6"/>
  <c r="DR55" i="6"/>
  <c r="DS55" i="6"/>
  <c r="DT55" i="6"/>
  <c r="DW55" i="6"/>
  <c r="DU55" i="6"/>
  <c r="DX55" i="6"/>
  <c r="DY55" i="6"/>
  <c r="EA55" i="6"/>
  <c r="EB55" i="6"/>
  <c r="EC55" i="6"/>
  <c r="ED55" i="6"/>
  <c r="EE55" i="6"/>
  <c r="EF55" i="6"/>
  <c r="EI55" i="6"/>
  <c r="EG55" i="6"/>
  <c r="EJ55" i="6"/>
  <c r="EK55" i="6"/>
  <c r="EM55" i="6"/>
  <c r="EN55" i="6"/>
  <c r="EO55" i="6"/>
  <c r="EP55" i="6"/>
  <c r="EQ55" i="6"/>
  <c r="ER55" i="6"/>
  <c r="ES55" i="6"/>
  <c r="ET55" i="6"/>
  <c r="EU55" i="6"/>
  <c r="EV55" i="6"/>
  <c r="EW55" i="6"/>
  <c r="EX55" i="6"/>
  <c r="FE55" i="6"/>
  <c r="FJ55" i="6"/>
  <c r="GB55" i="6"/>
  <c r="GE55" i="6"/>
  <c r="D56" i="6"/>
  <c r="W56" i="6"/>
  <c r="Y56" i="6"/>
  <c r="EY56" i="6"/>
  <c r="AM56" i="6"/>
  <c r="AO56" i="6"/>
  <c r="EZ56" i="6"/>
  <c r="BE56" i="6"/>
  <c r="BG56" i="6"/>
  <c r="FA56" i="6"/>
  <c r="BU56" i="6"/>
  <c r="BW56" i="6"/>
  <c r="FB56" i="6"/>
  <c r="CK56" i="6"/>
  <c r="CM56" i="6"/>
  <c r="FC56" i="6"/>
  <c r="DA56" i="6"/>
  <c r="DC56" i="6"/>
  <c r="FD56" i="6"/>
  <c r="FF56" i="6"/>
  <c r="FG56" i="6"/>
  <c r="FH56" i="6"/>
  <c r="FI56" i="6"/>
  <c r="DI56" i="6"/>
  <c r="DL56" i="6"/>
  <c r="DM56" i="6"/>
  <c r="DN56" i="6"/>
  <c r="DO56" i="6"/>
  <c r="DP56" i="6"/>
  <c r="DQ56" i="6"/>
  <c r="DR56" i="6"/>
  <c r="DS56" i="6"/>
  <c r="DT56" i="6"/>
  <c r="DW56" i="6"/>
  <c r="DU56" i="6"/>
  <c r="DX56" i="6"/>
  <c r="DY56" i="6"/>
  <c r="EA56" i="6"/>
  <c r="EB56" i="6"/>
  <c r="EC56" i="6"/>
  <c r="ED56" i="6"/>
  <c r="EE56" i="6"/>
  <c r="EF56" i="6"/>
  <c r="EI56" i="6"/>
  <c r="EG56" i="6"/>
  <c r="EJ56" i="6"/>
  <c r="EK56" i="6"/>
  <c r="EM56" i="6"/>
  <c r="EN56" i="6"/>
  <c r="EO56" i="6"/>
  <c r="EP56" i="6"/>
  <c r="EQ56" i="6"/>
  <c r="ER56" i="6"/>
  <c r="ES56" i="6"/>
  <c r="ET56" i="6"/>
  <c r="EU56" i="6"/>
  <c r="EV56" i="6"/>
  <c r="EW56" i="6"/>
  <c r="EX56" i="6"/>
  <c r="FE56" i="6"/>
  <c r="FJ56" i="6"/>
  <c r="GB56" i="6"/>
  <c r="GE56" i="6"/>
  <c r="D57" i="6"/>
  <c r="W57" i="6"/>
  <c r="Y57" i="6"/>
  <c r="EY57" i="6"/>
  <c r="AM57" i="6"/>
  <c r="AO57" i="6"/>
  <c r="EZ57" i="6"/>
  <c r="BE57" i="6"/>
  <c r="BG57" i="6"/>
  <c r="FA57" i="6"/>
  <c r="BU57" i="6"/>
  <c r="BW57" i="6"/>
  <c r="FB57" i="6"/>
  <c r="CK57" i="6"/>
  <c r="CM57" i="6"/>
  <c r="FC57" i="6"/>
  <c r="DA57" i="6"/>
  <c r="DC57" i="6"/>
  <c r="FD57" i="6"/>
  <c r="FF57" i="6"/>
  <c r="FG57" i="6"/>
  <c r="FH57" i="6"/>
  <c r="FI57" i="6"/>
  <c r="DI57" i="6"/>
  <c r="DL57" i="6"/>
  <c r="DM57" i="6"/>
  <c r="DN57" i="6"/>
  <c r="DO57" i="6"/>
  <c r="DP57" i="6"/>
  <c r="DQ57" i="6"/>
  <c r="DR57" i="6"/>
  <c r="DS57" i="6"/>
  <c r="DT57" i="6"/>
  <c r="DW57" i="6"/>
  <c r="DU57" i="6"/>
  <c r="DX57" i="6"/>
  <c r="DY57" i="6"/>
  <c r="EA57" i="6"/>
  <c r="EB57" i="6"/>
  <c r="EC57" i="6"/>
  <c r="ED57" i="6"/>
  <c r="EE57" i="6"/>
  <c r="EF57" i="6"/>
  <c r="EI57" i="6"/>
  <c r="EG57" i="6"/>
  <c r="EJ57" i="6"/>
  <c r="EK57" i="6"/>
  <c r="EM57" i="6"/>
  <c r="EN57" i="6"/>
  <c r="EO57" i="6"/>
  <c r="EP57" i="6"/>
  <c r="EQ57" i="6"/>
  <c r="ER57" i="6"/>
  <c r="ES57" i="6"/>
  <c r="ET57" i="6"/>
  <c r="EU57" i="6"/>
  <c r="EV57" i="6"/>
  <c r="EW57" i="6"/>
  <c r="EX57" i="6"/>
  <c r="FE57" i="6"/>
  <c r="FJ57" i="6"/>
  <c r="GB57" i="6"/>
  <c r="GE57" i="6"/>
  <c r="D58" i="6"/>
  <c r="W58" i="6"/>
  <c r="Y58" i="6"/>
  <c r="EY58" i="6"/>
  <c r="AM58" i="6"/>
  <c r="AO58" i="6"/>
  <c r="EZ58" i="6"/>
  <c r="BE58" i="6"/>
  <c r="BG58" i="6"/>
  <c r="FA58" i="6"/>
  <c r="BU58" i="6"/>
  <c r="BW58" i="6"/>
  <c r="FB58" i="6"/>
  <c r="CK58" i="6"/>
  <c r="CM58" i="6"/>
  <c r="FC58" i="6"/>
  <c r="DA58" i="6"/>
  <c r="DC58" i="6"/>
  <c r="FD58" i="6"/>
  <c r="FF58" i="6"/>
  <c r="FG58" i="6"/>
  <c r="FH58" i="6"/>
  <c r="FI58" i="6"/>
  <c r="DI58" i="6"/>
  <c r="DL58" i="6"/>
  <c r="DM58" i="6"/>
  <c r="DN58" i="6"/>
  <c r="DO58" i="6"/>
  <c r="DP58" i="6"/>
  <c r="DQ58" i="6"/>
  <c r="DR58" i="6"/>
  <c r="DS58" i="6"/>
  <c r="DT58" i="6"/>
  <c r="DW58" i="6"/>
  <c r="DU58" i="6"/>
  <c r="DX58" i="6"/>
  <c r="DY58" i="6"/>
  <c r="EA58" i="6"/>
  <c r="EB58" i="6"/>
  <c r="EC58" i="6"/>
  <c r="ED58" i="6"/>
  <c r="EE58" i="6"/>
  <c r="EF58" i="6"/>
  <c r="EI58" i="6"/>
  <c r="EG58" i="6"/>
  <c r="EJ58" i="6"/>
  <c r="EK58" i="6"/>
  <c r="EM58" i="6"/>
  <c r="EN58" i="6"/>
  <c r="EO58" i="6"/>
  <c r="EP58" i="6"/>
  <c r="EQ58" i="6"/>
  <c r="ER58" i="6"/>
  <c r="ES58" i="6"/>
  <c r="ET58" i="6"/>
  <c r="EU58" i="6"/>
  <c r="EV58" i="6"/>
  <c r="EW58" i="6"/>
  <c r="EX58" i="6"/>
  <c r="FE58" i="6"/>
  <c r="FJ58" i="6"/>
  <c r="GB58" i="6"/>
  <c r="GE58" i="6"/>
  <c r="D59" i="6"/>
  <c r="W59" i="6"/>
  <c r="Y59" i="6"/>
  <c r="EY59" i="6"/>
  <c r="AM59" i="6"/>
  <c r="AO59" i="6"/>
  <c r="EZ59" i="6"/>
  <c r="BE59" i="6"/>
  <c r="BG59" i="6"/>
  <c r="FA59" i="6"/>
  <c r="BU59" i="6"/>
  <c r="BW59" i="6"/>
  <c r="FB59" i="6"/>
  <c r="CK59" i="6"/>
  <c r="CM59" i="6"/>
  <c r="FC59" i="6"/>
  <c r="DA59" i="6"/>
  <c r="DC59" i="6"/>
  <c r="FD59" i="6"/>
  <c r="FF59" i="6"/>
  <c r="FG59" i="6"/>
  <c r="FH59" i="6"/>
  <c r="FI59" i="6"/>
  <c r="DI59" i="6"/>
  <c r="DL59" i="6"/>
  <c r="DM59" i="6"/>
  <c r="DN59" i="6"/>
  <c r="DO59" i="6"/>
  <c r="DP59" i="6"/>
  <c r="DQ59" i="6"/>
  <c r="DR59" i="6"/>
  <c r="DS59" i="6"/>
  <c r="DT59" i="6"/>
  <c r="DW59" i="6"/>
  <c r="DU59" i="6"/>
  <c r="DX59" i="6"/>
  <c r="DY59" i="6"/>
  <c r="EA59" i="6"/>
  <c r="EB59" i="6"/>
  <c r="EC59" i="6"/>
  <c r="ED59" i="6"/>
  <c r="EE59" i="6"/>
  <c r="EF59" i="6"/>
  <c r="EI59" i="6"/>
  <c r="EG59" i="6"/>
  <c r="EJ59" i="6"/>
  <c r="EK59" i="6"/>
  <c r="EM59" i="6"/>
  <c r="EN59" i="6"/>
  <c r="EO59" i="6"/>
  <c r="EP59" i="6"/>
  <c r="EQ59" i="6"/>
  <c r="ER59" i="6"/>
  <c r="ES59" i="6"/>
  <c r="ET59" i="6"/>
  <c r="EU59" i="6"/>
  <c r="EV59" i="6"/>
  <c r="EW59" i="6"/>
  <c r="EX59" i="6"/>
  <c r="FE59" i="6"/>
  <c r="FJ59" i="6"/>
  <c r="GB59" i="6"/>
  <c r="GE59" i="6"/>
  <c r="D60" i="6"/>
  <c r="W60" i="6"/>
  <c r="Y60" i="6"/>
  <c r="EY60" i="6"/>
  <c r="AM60" i="6"/>
  <c r="AO60" i="6"/>
  <c r="EZ60" i="6"/>
  <c r="BE60" i="6"/>
  <c r="BG60" i="6"/>
  <c r="FA60" i="6"/>
  <c r="BU60" i="6"/>
  <c r="BW60" i="6"/>
  <c r="FB60" i="6"/>
  <c r="CK60" i="6"/>
  <c r="CM60" i="6"/>
  <c r="FC60" i="6"/>
  <c r="DA60" i="6"/>
  <c r="DC60" i="6"/>
  <c r="FD60" i="6"/>
  <c r="FF60" i="6"/>
  <c r="FG60" i="6"/>
  <c r="FH60" i="6"/>
  <c r="FI60" i="6"/>
  <c r="DI60" i="6"/>
  <c r="DL60" i="6"/>
  <c r="DM60" i="6"/>
  <c r="DN60" i="6"/>
  <c r="DO60" i="6"/>
  <c r="DP60" i="6"/>
  <c r="DQ60" i="6"/>
  <c r="DR60" i="6"/>
  <c r="DS60" i="6"/>
  <c r="DT60" i="6"/>
  <c r="DW60" i="6"/>
  <c r="DU60" i="6"/>
  <c r="DX60" i="6"/>
  <c r="DY60" i="6"/>
  <c r="EA60" i="6"/>
  <c r="EB60" i="6"/>
  <c r="EC60" i="6"/>
  <c r="ED60" i="6"/>
  <c r="EE60" i="6"/>
  <c r="EF60" i="6"/>
  <c r="EI60" i="6"/>
  <c r="EG60" i="6"/>
  <c r="EJ60" i="6"/>
  <c r="EK60" i="6"/>
  <c r="EM60" i="6"/>
  <c r="EN60" i="6"/>
  <c r="EO60" i="6"/>
  <c r="EP60" i="6"/>
  <c r="EQ60" i="6"/>
  <c r="ER60" i="6"/>
  <c r="ES60" i="6"/>
  <c r="ET60" i="6"/>
  <c r="EU60" i="6"/>
  <c r="EV60" i="6"/>
  <c r="EW60" i="6"/>
  <c r="EX60" i="6"/>
  <c r="FE60" i="6"/>
  <c r="FJ60" i="6"/>
  <c r="GB60" i="6"/>
  <c r="GE60" i="6"/>
  <c r="D61" i="6"/>
  <c r="W61" i="6"/>
  <c r="Y61" i="6"/>
  <c r="EY61" i="6"/>
  <c r="AM61" i="6"/>
  <c r="AO61" i="6"/>
  <c r="EZ61" i="6"/>
  <c r="BE61" i="6"/>
  <c r="BG61" i="6"/>
  <c r="FA61" i="6"/>
  <c r="BU61" i="6"/>
  <c r="BW61" i="6"/>
  <c r="FB61" i="6"/>
  <c r="CK61" i="6"/>
  <c r="CM61" i="6"/>
  <c r="FC61" i="6"/>
  <c r="DA61" i="6"/>
  <c r="DC61" i="6"/>
  <c r="FD61" i="6"/>
  <c r="FF61" i="6"/>
  <c r="FG61" i="6"/>
  <c r="FH61" i="6"/>
  <c r="FI61" i="6"/>
  <c r="DI61" i="6"/>
  <c r="DL61" i="6"/>
  <c r="DM61" i="6"/>
  <c r="DN61" i="6"/>
  <c r="DO61" i="6"/>
  <c r="DP61" i="6"/>
  <c r="DQ61" i="6"/>
  <c r="DR61" i="6"/>
  <c r="DS61" i="6"/>
  <c r="DT61" i="6"/>
  <c r="DW61" i="6"/>
  <c r="DU61" i="6"/>
  <c r="DX61" i="6"/>
  <c r="DY61" i="6"/>
  <c r="EA61" i="6"/>
  <c r="EB61" i="6"/>
  <c r="EC61" i="6"/>
  <c r="ED61" i="6"/>
  <c r="EE61" i="6"/>
  <c r="EF61" i="6"/>
  <c r="EI61" i="6"/>
  <c r="EG61" i="6"/>
  <c r="EJ61" i="6"/>
  <c r="EK61" i="6"/>
  <c r="EM61" i="6"/>
  <c r="EN61" i="6"/>
  <c r="EO61" i="6"/>
  <c r="EP61" i="6"/>
  <c r="EQ61" i="6"/>
  <c r="ER61" i="6"/>
  <c r="ES61" i="6"/>
  <c r="ET61" i="6"/>
  <c r="EU61" i="6"/>
  <c r="EV61" i="6"/>
  <c r="EW61" i="6"/>
  <c r="EX61" i="6"/>
  <c r="FE61" i="6"/>
  <c r="FJ61" i="6"/>
  <c r="GB61" i="6"/>
  <c r="GE61" i="6"/>
  <c r="D62" i="6"/>
  <c r="W62" i="6"/>
  <c r="Y62" i="6"/>
  <c r="EY62" i="6"/>
  <c r="AM62" i="6"/>
  <c r="AO62" i="6"/>
  <c r="EZ62" i="6"/>
  <c r="BE62" i="6"/>
  <c r="BG62" i="6"/>
  <c r="FA62" i="6"/>
  <c r="BU62" i="6"/>
  <c r="BW62" i="6"/>
  <c r="FB62" i="6"/>
  <c r="CK62" i="6"/>
  <c r="CM62" i="6"/>
  <c r="FC62" i="6"/>
  <c r="DA62" i="6"/>
  <c r="DC62" i="6"/>
  <c r="FD62" i="6"/>
  <c r="FF62" i="6"/>
  <c r="FG62" i="6"/>
  <c r="FH62" i="6"/>
  <c r="FI62" i="6"/>
  <c r="DI62" i="6"/>
  <c r="DL62" i="6"/>
  <c r="DM62" i="6"/>
  <c r="DN62" i="6"/>
  <c r="DO62" i="6"/>
  <c r="DP62" i="6"/>
  <c r="DQ62" i="6"/>
  <c r="DR62" i="6"/>
  <c r="DS62" i="6"/>
  <c r="DT62" i="6"/>
  <c r="DW62" i="6"/>
  <c r="DU62" i="6"/>
  <c r="DX62" i="6"/>
  <c r="DY62" i="6"/>
  <c r="EA62" i="6"/>
  <c r="EB62" i="6"/>
  <c r="EC62" i="6"/>
  <c r="ED62" i="6"/>
  <c r="EE62" i="6"/>
  <c r="EF62" i="6"/>
  <c r="EI62" i="6"/>
  <c r="EG62" i="6"/>
  <c r="EJ62" i="6"/>
  <c r="EK62" i="6"/>
  <c r="EM62" i="6"/>
  <c r="EN62" i="6"/>
  <c r="EO62" i="6"/>
  <c r="EP62" i="6"/>
  <c r="EQ62" i="6"/>
  <c r="ER62" i="6"/>
  <c r="ES62" i="6"/>
  <c r="ET62" i="6"/>
  <c r="EU62" i="6"/>
  <c r="EV62" i="6"/>
  <c r="EW62" i="6"/>
  <c r="EX62" i="6"/>
  <c r="FE62" i="6"/>
  <c r="FJ62" i="6"/>
  <c r="GB62" i="6"/>
  <c r="GE62" i="6"/>
  <c r="D63" i="6"/>
  <c r="W63" i="6"/>
  <c r="Y63" i="6"/>
  <c r="EY63" i="6"/>
  <c r="AM63" i="6"/>
  <c r="AO63" i="6"/>
  <c r="EZ63" i="6"/>
  <c r="BE63" i="6"/>
  <c r="BG63" i="6"/>
  <c r="FA63" i="6"/>
  <c r="BU63" i="6"/>
  <c r="BW63" i="6"/>
  <c r="FB63" i="6"/>
  <c r="CK63" i="6"/>
  <c r="CM63" i="6"/>
  <c r="FC63" i="6"/>
  <c r="DA63" i="6"/>
  <c r="DC63" i="6"/>
  <c r="FD63" i="6"/>
  <c r="FF63" i="6"/>
  <c r="FG63" i="6"/>
  <c r="FH63" i="6"/>
  <c r="FI63" i="6"/>
  <c r="DI63" i="6"/>
  <c r="DL63" i="6"/>
  <c r="DM63" i="6"/>
  <c r="DN63" i="6"/>
  <c r="DO63" i="6"/>
  <c r="DP63" i="6"/>
  <c r="DQ63" i="6"/>
  <c r="DR63" i="6"/>
  <c r="DS63" i="6"/>
  <c r="DT63" i="6"/>
  <c r="DW63" i="6"/>
  <c r="DU63" i="6"/>
  <c r="DX63" i="6"/>
  <c r="DY63" i="6"/>
  <c r="EA63" i="6"/>
  <c r="EB63" i="6"/>
  <c r="EC63" i="6"/>
  <c r="ED63" i="6"/>
  <c r="EE63" i="6"/>
  <c r="EF63" i="6"/>
  <c r="EI63" i="6"/>
  <c r="EG63" i="6"/>
  <c r="EJ63" i="6"/>
  <c r="EK63" i="6"/>
  <c r="EM63" i="6"/>
  <c r="EN63" i="6"/>
  <c r="EO63" i="6"/>
  <c r="EP63" i="6"/>
  <c r="EQ63" i="6"/>
  <c r="ER63" i="6"/>
  <c r="ES63" i="6"/>
  <c r="ET63" i="6"/>
  <c r="EU63" i="6"/>
  <c r="EV63" i="6"/>
  <c r="EW63" i="6"/>
  <c r="EX63" i="6"/>
  <c r="FE63" i="6"/>
  <c r="FJ63" i="6"/>
  <c r="GB63" i="6"/>
  <c r="GE63" i="6"/>
  <c r="D64" i="6"/>
  <c r="W64" i="6"/>
  <c r="Y64" i="6"/>
  <c r="EY64" i="6"/>
  <c r="AM64" i="6"/>
  <c r="AO64" i="6"/>
  <c r="EZ64" i="6"/>
  <c r="BE64" i="6"/>
  <c r="BG64" i="6"/>
  <c r="FA64" i="6"/>
  <c r="BU64" i="6"/>
  <c r="BW64" i="6"/>
  <c r="FB64" i="6"/>
  <c r="CK64" i="6"/>
  <c r="CM64" i="6"/>
  <c r="FC64" i="6"/>
  <c r="DA64" i="6"/>
  <c r="DC64" i="6"/>
  <c r="FD64" i="6"/>
  <c r="FF64" i="6"/>
  <c r="FG64" i="6"/>
  <c r="FH64" i="6"/>
  <c r="FI64" i="6"/>
  <c r="DI64" i="6"/>
  <c r="DL64" i="6"/>
  <c r="DM64" i="6"/>
  <c r="DN64" i="6"/>
  <c r="DO64" i="6"/>
  <c r="DP64" i="6"/>
  <c r="DQ64" i="6"/>
  <c r="DR64" i="6"/>
  <c r="DS64" i="6"/>
  <c r="DT64" i="6"/>
  <c r="DW64" i="6"/>
  <c r="DU64" i="6"/>
  <c r="DX64" i="6"/>
  <c r="DY64" i="6"/>
  <c r="EA64" i="6"/>
  <c r="EB64" i="6"/>
  <c r="EC64" i="6"/>
  <c r="ED64" i="6"/>
  <c r="EE64" i="6"/>
  <c r="EF64" i="6"/>
  <c r="EI64" i="6"/>
  <c r="EG64" i="6"/>
  <c r="EJ64" i="6"/>
  <c r="EK64" i="6"/>
  <c r="EM64" i="6"/>
  <c r="EN64" i="6"/>
  <c r="EO64" i="6"/>
  <c r="EP64" i="6"/>
  <c r="EQ64" i="6"/>
  <c r="ER64" i="6"/>
  <c r="ES64" i="6"/>
  <c r="ET64" i="6"/>
  <c r="EU64" i="6"/>
  <c r="EV64" i="6"/>
  <c r="EW64" i="6"/>
  <c r="EX64" i="6"/>
  <c r="FE64" i="6"/>
  <c r="FJ64" i="6"/>
  <c r="GB64" i="6"/>
  <c r="GE64" i="6"/>
  <c r="D65" i="6"/>
  <c r="W65" i="6"/>
  <c r="Y65" i="6"/>
  <c r="EY65" i="6"/>
  <c r="AM65" i="6"/>
  <c r="AO65" i="6"/>
  <c r="EZ65" i="6"/>
  <c r="BE65" i="6"/>
  <c r="BG65" i="6"/>
  <c r="FA65" i="6"/>
  <c r="BU65" i="6"/>
  <c r="BW65" i="6"/>
  <c r="FB65" i="6"/>
  <c r="CK65" i="6"/>
  <c r="CM65" i="6"/>
  <c r="FC65" i="6"/>
  <c r="DA65" i="6"/>
  <c r="DC65" i="6"/>
  <c r="FD65" i="6"/>
  <c r="FF65" i="6"/>
  <c r="FG65" i="6"/>
  <c r="FH65" i="6"/>
  <c r="FI65" i="6"/>
  <c r="DI65" i="6"/>
  <c r="DL65" i="6"/>
  <c r="DM65" i="6"/>
  <c r="DN65" i="6"/>
  <c r="DO65" i="6"/>
  <c r="DP65" i="6"/>
  <c r="DQ65" i="6"/>
  <c r="DR65" i="6"/>
  <c r="DS65" i="6"/>
  <c r="DT65" i="6"/>
  <c r="DW65" i="6"/>
  <c r="DU65" i="6"/>
  <c r="DX65" i="6"/>
  <c r="DY65" i="6"/>
  <c r="EA65" i="6"/>
  <c r="EB65" i="6"/>
  <c r="EC65" i="6"/>
  <c r="ED65" i="6"/>
  <c r="EE65" i="6"/>
  <c r="EF65" i="6"/>
  <c r="EI65" i="6"/>
  <c r="EG65" i="6"/>
  <c r="EJ65" i="6"/>
  <c r="EK65" i="6"/>
  <c r="EM65" i="6"/>
  <c r="EN65" i="6"/>
  <c r="EO65" i="6"/>
  <c r="EP65" i="6"/>
  <c r="EQ65" i="6"/>
  <c r="ER65" i="6"/>
  <c r="ES65" i="6"/>
  <c r="ET65" i="6"/>
  <c r="EU65" i="6"/>
  <c r="EV65" i="6"/>
  <c r="EW65" i="6"/>
  <c r="EX65" i="6"/>
  <c r="FE65" i="6"/>
  <c r="FJ65" i="6"/>
  <c r="GB65" i="6"/>
  <c r="GE65" i="6"/>
  <c r="D66" i="6"/>
  <c r="W66" i="6"/>
  <c r="Y66" i="6"/>
  <c r="EY66" i="6"/>
  <c r="AM66" i="6"/>
  <c r="AO66" i="6"/>
  <c r="EZ66" i="6"/>
  <c r="BE66" i="6"/>
  <c r="BG66" i="6"/>
  <c r="FA66" i="6"/>
  <c r="BU66" i="6"/>
  <c r="BW66" i="6"/>
  <c r="FB66" i="6"/>
  <c r="CK66" i="6"/>
  <c r="CM66" i="6"/>
  <c r="FC66" i="6"/>
  <c r="DA66" i="6"/>
  <c r="DC66" i="6"/>
  <c r="FD66" i="6"/>
  <c r="FF66" i="6"/>
  <c r="FG66" i="6"/>
  <c r="FH66" i="6"/>
  <c r="FI66" i="6"/>
  <c r="DI66" i="6"/>
  <c r="DL66" i="6"/>
  <c r="DM66" i="6"/>
  <c r="DN66" i="6"/>
  <c r="DO66" i="6"/>
  <c r="DP66" i="6"/>
  <c r="DQ66" i="6"/>
  <c r="DR66" i="6"/>
  <c r="DS66" i="6"/>
  <c r="DT66" i="6"/>
  <c r="DW66" i="6"/>
  <c r="DU66" i="6"/>
  <c r="DX66" i="6"/>
  <c r="DY66" i="6"/>
  <c r="EA66" i="6"/>
  <c r="EB66" i="6"/>
  <c r="EC66" i="6"/>
  <c r="ED66" i="6"/>
  <c r="EE66" i="6"/>
  <c r="EF66" i="6"/>
  <c r="EI66" i="6"/>
  <c r="EG66" i="6"/>
  <c r="EJ66" i="6"/>
  <c r="EK66" i="6"/>
  <c r="EM66" i="6"/>
  <c r="EN66" i="6"/>
  <c r="EO66" i="6"/>
  <c r="EP66" i="6"/>
  <c r="EQ66" i="6"/>
  <c r="ER66" i="6"/>
  <c r="ES66" i="6"/>
  <c r="ET66" i="6"/>
  <c r="EU66" i="6"/>
  <c r="EV66" i="6"/>
  <c r="EW66" i="6"/>
  <c r="EX66" i="6"/>
  <c r="FE66" i="6"/>
  <c r="FJ66" i="6"/>
  <c r="GB66" i="6"/>
  <c r="GE66" i="6"/>
  <c r="D67" i="6"/>
  <c r="W67" i="6"/>
  <c r="Y67" i="6"/>
  <c r="EY67" i="6"/>
  <c r="AM67" i="6"/>
  <c r="AO67" i="6"/>
  <c r="EZ67" i="6"/>
  <c r="BE67" i="6"/>
  <c r="BG67" i="6"/>
  <c r="FA67" i="6"/>
  <c r="BU67" i="6"/>
  <c r="BW67" i="6"/>
  <c r="FB67" i="6"/>
  <c r="CK67" i="6"/>
  <c r="CM67" i="6"/>
  <c r="FC67" i="6"/>
  <c r="DA67" i="6"/>
  <c r="DC67" i="6"/>
  <c r="FD67" i="6"/>
  <c r="FF67" i="6"/>
  <c r="FG67" i="6"/>
  <c r="FH67" i="6"/>
  <c r="FI67" i="6"/>
  <c r="DI67" i="6"/>
  <c r="DL67" i="6"/>
  <c r="DM67" i="6"/>
  <c r="DN67" i="6"/>
  <c r="DO67" i="6"/>
  <c r="DP67" i="6"/>
  <c r="DQ67" i="6"/>
  <c r="DR67" i="6"/>
  <c r="DS67" i="6"/>
  <c r="DT67" i="6"/>
  <c r="DW67" i="6"/>
  <c r="DU67" i="6"/>
  <c r="DX67" i="6"/>
  <c r="DY67" i="6"/>
  <c r="EA67" i="6"/>
  <c r="EB67" i="6"/>
  <c r="EC67" i="6"/>
  <c r="ED67" i="6"/>
  <c r="EE67" i="6"/>
  <c r="EF67" i="6"/>
  <c r="EI67" i="6"/>
  <c r="EG67" i="6"/>
  <c r="EJ67" i="6"/>
  <c r="EK67" i="6"/>
  <c r="EM67" i="6"/>
  <c r="EN67" i="6"/>
  <c r="EO67" i="6"/>
  <c r="EP67" i="6"/>
  <c r="EQ67" i="6"/>
  <c r="ER67" i="6"/>
  <c r="ES67" i="6"/>
  <c r="ET67" i="6"/>
  <c r="EU67" i="6"/>
  <c r="EV67" i="6"/>
  <c r="EW67" i="6"/>
  <c r="EX67" i="6"/>
  <c r="FE67" i="6"/>
  <c r="FJ67" i="6"/>
  <c r="GB67" i="6"/>
  <c r="GE67" i="6"/>
  <c r="D68" i="6"/>
  <c r="W68" i="6"/>
  <c r="Y68" i="6"/>
  <c r="EY68" i="6"/>
  <c r="AM68" i="6"/>
  <c r="AO68" i="6"/>
  <c r="EZ68" i="6"/>
  <c r="BE68" i="6"/>
  <c r="BG68" i="6"/>
  <c r="FA68" i="6"/>
  <c r="BU68" i="6"/>
  <c r="BW68" i="6"/>
  <c r="FB68" i="6"/>
  <c r="CK68" i="6"/>
  <c r="CM68" i="6"/>
  <c r="FC68" i="6"/>
  <c r="DA68" i="6"/>
  <c r="DC68" i="6"/>
  <c r="FD68" i="6"/>
  <c r="FF68" i="6"/>
  <c r="FG68" i="6"/>
  <c r="FH68" i="6"/>
  <c r="FI68" i="6"/>
  <c r="DI68" i="6"/>
  <c r="DL68" i="6"/>
  <c r="DM68" i="6"/>
  <c r="DN68" i="6"/>
  <c r="DO68" i="6"/>
  <c r="DP68" i="6"/>
  <c r="DQ68" i="6"/>
  <c r="DR68" i="6"/>
  <c r="DS68" i="6"/>
  <c r="DT68" i="6"/>
  <c r="DW68" i="6"/>
  <c r="DU68" i="6"/>
  <c r="DX68" i="6"/>
  <c r="DY68" i="6"/>
  <c r="EA68" i="6"/>
  <c r="EB68" i="6"/>
  <c r="EC68" i="6"/>
  <c r="ED68" i="6"/>
  <c r="EE68" i="6"/>
  <c r="EF68" i="6"/>
  <c r="EI68" i="6"/>
  <c r="EG68" i="6"/>
  <c r="EJ68" i="6"/>
  <c r="EK68" i="6"/>
  <c r="EM68" i="6"/>
  <c r="EN68" i="6"/>
  <c r="EO68" i="6"/>
  <c r="EP68" i="6"/>
  <c r="EQ68" i="6"/>
  <c r="ER68" i="6"/>
  <c r="ES68" i="6"/>
  <c r="ET68" i="6"/>
  <c r="EU68" i="6"/>
  <c r="EV68" i="6"/>
  <c r="EW68" i="6"/>
  <c r="EX68" i="6"/>
  <c r="FE68" i="6"/>
  <c r="FJ68" i="6"/>
  <c r="GB68" i="6"/>
  <c r="GE68" i="6"/>
  <c r="D69" i="6"/>
  <c r="W69" i="6"/>
  <c r="Y69" i="6"/>
  <c r="EY69" i="6"/>
  <c r="AM69" i="6"/>
  <c r="AO69" i="6"/>
  <c r="EZ69" i="6"/>
  <c r="BE69" i="6"/>
  <c r="BG69" i="6"/>
  <c r="FA69" i="6"/>
  <c r="BU69" i="6"/>
  <c r="BW69" i="6"/>
  <c r="FB69" i="6"/>
  <c r="CK69" i="6"/>
  <c r="CM69" i="6"/>
  <c r="FC69" i="6"/>
  <c r="DA69" i="6"/>
  <c r="DC69" i="6"/>
  <c r="FD69" i="6"/>
  <c r="FF69" i="6"/>
  <c r="FG69" i="6"/>
  <c r="FH69" i="6"/>
  <c r="FI69" i="6"/>
  <c r="DI69" i="6"/>
  <c r="DL69" i="6"/>
  <c r="DM69" i="6"/>
  <c r="DN69" i="6"/>
  <c r="DO69" i="6"/>
  <c r="DP69" i="6"/>
  <c r="DQ69" i="6"/>
  <c r="DR69" i="6"/>
  <c r="DS69" i="6"/>
  <c r="DT69" i="6"/>
  <c r="DW69" i="6"/>
  <c r="DU69" i="6"/>
  <c r="DX69" i="6"/>
  <c r="DY69" i="6"/>
  <c r="EA69" i="6"/>
  <c r="EB69" i="6"/>
  <c r="EC69" i="6"/>
  <c r="ED69" i="6"/>
  <c r="EE69" i="6"/>
  <c r="EF69" i="6"/>
  <c r="EI69" i="6"/>
  <c r="EG69" i="6"/>
  <c r="EJ69" i="6"/>
  <c r="EK69" i="6"/>
  <c r="EM69" i="6"/>
  <c r="EN69" i="6"/>
  <c r="EO69" i="6"/>
  <c r="EP69" i="6"/>
  <c r="EQ69" i="6"/>
  <c r="ER69" i="6"/>
  <c r="ES69" i="6"/>
  <c r="ET69" i="6"/>
  <c r="EU69" i="6"/>
  <c r="EV69" i="6"/>
  <c r="EW69" i="6"/>
  <c r="EX69" i="6"/>
  <c r="FE69" i="6"/>
  <c r="FJ69" i="6"/>
  <c r="GB69" i="6"/>
  <c r="GE69" i="6"/>
  <c r="D70" i="6"/>
  <c r="W70" i="6"/>
  <c r="Y70" i="6"/>
  <c r="EY70" i="6"/>
  <c r="AM70" i="6"/>
  <c r="AO70" i="6"/>
  <c r="EZ70" i="6"/>
  <c r="BE70" i="6"/>
  <c r="BG70" i="6"/>
  <c r="FA70" i="6"/>
  <c r="BU70" i="6"/>
  <c r="BW70" i="6"/>
  <c r="FB70" i="6"/>
  <c r="CK70" i="6"/>
  <c r="CM70" i="6"/>
  <c r="FC70" i="6"/>
  <c r="DA70" i="6"/>
  <c r="DC70" i="6"/>
  <c r="FD70" i="6"/>
  <c r="FF70" i="6"/>
  <c r="FG70" i="6"/>
  <c r="FH70" i="6"/>
  <c r="FI70" i="6"/>
  <c r="DI70" i="6"/>
  <c r="DL70" i="6"/>
  <c r="DM70" i="6"/>
  <c r="DN70" i="6"/>
  <c r="DO70" i="6"/>
  <c r="DP70" i="6"/>
  <c r="DQ70" i="6"/>
  <c r="DR70" i="6"/>
  <c r="DS70" i="6"/>
  <c r="DT70" i="6"/>
  <c r="DW70" i="6"/>
  <c r="DU70" i="6"/>
  <c r="DX70" i="6"/>
  <c r="DY70" i="6"/>
  <c r="EA70" i="6"/>
  <c r="EB70" i="6"/>
  <c r="EC70" i="6"/>
  <c r="ED70" i="6"/>
  <c r="EE70" i="6"/>
  <c r="EF70" i="6"/>
  <c r="EI70" i="6"/>
  <c r="EG70" i="6"/>
  <c r="EJ70" i="6"/>
  <c r="EK70" i="6"/>
  <c r="EM70" i="6"/>
  <c r="EN70" i="6"/>
  <c r="EO70" i="6"/>
  <c r="EP70" i="6"/>
  <c r="EQ70" i="6"/>
  <c r="ER70" i="6"/>
  <c r="ES70" i="6"/>
  <c r="ET70" i="6"/>
  <c r="EU70" i="6"/>
  <c r="EV70" i="6"/>
  <c r="EW70" i="6"/>
  <c r="EX70" i="6"/>
  <c r="FE70" i="6"/>
  <c r="FJ70" i="6"/>
  <c r="GB70" i="6"/>
  <c r="GE70" i="6"/>
  <c r="D71" i="6"/>
  <c r="W71" i="6"/>
  <c r="Y71" i="6"/>
  <c r="EY71" i="6"/>
  <c r="AM71" i="6"/>
  <c r="AO71" i="6"/>
  <c r="EZ71" i="6"/>
  <c r="BE71" i="6"/>
  <c r="BG71" i="6"/>
  <c r="FA71" i="6"/>
  <c r="BU71" i="6"/>
  <c r="BW71" i="6"/>
  <c r="FB71" i="6"/>
  <c r="CK71" i="6"/>
  <c r="CM71" i="6"/>
  <c r="FC71" i="6"/>
  <c r="DA71" i="6"/>
  <c r="DC71" i="6"/>
  <c r="FD71" i="6"/>
  <c r="FF71" i="6"/>
  <c r="FG71" i="6"/>
  <c r="FH71" i="6"/>
  <c r="FI71" i="6"/>
  <c r="DI71" i="6"/>
  <c r="DL71" i="6"/>
  <c r="DM71" i="6"/>
  <c r="DN71" i="6"/>
  <c r="DO71" i="6"/>
  <c r="DP71" i="6"/>
  <c r="DQ71" i="6"/>
  <c r="DR71" i="6"/>
  <c r="DS71" i="6"/>
  <c r="DT71" i="6"/>
  <c r="DW71" i="6"/>
  <c r="DU71" i="6"/>
  <c r="DX71" i="6"/>
  <c r="DY71" i="6"/>
  <c r="EA71" i="6"/>
  <c r="EB71" i="6"/>
  <c r="EC71" i="6"/>
  <c r="ED71" i="6"/>
  <c r="EE71" i="6"/>
  <c r="EF71" i="6"/>
  <c r="EI71" i="6"/>
  <c r="EG71" i="6"/>
  <c r="EJ71" i="6"/>
  <c r="EK71" i="6"/>
  <c r="EM71" i="6"/>
  <c r="EN71" i="6"/>
  <c r="EO71" i="6"/>
  <c r="EP71" i="6"/>
  <c r="EQ71" i="6"/>
  <c r="ER71" i="6"/>
  <c r="ES71" i="6"/>
  <c r="ET71" i="6"/>
  <c r="EU71" i="6"/>
  <c r="EV71" i="6"/>
  <c r="EW71" i="6"/>
  <c r="EX71" i="6"/>
  <c r="FE71" i="6"/>
  <c r="FJ71" i="6"/>
  <c r="GB71" i="6"/>
  <c r="GE71" i="6"/>
  <c r="D72" i="6"/>
  <c r="W72" i="6"/>
  <c r="Y72" i="6"/>
  <c r="EY72" i="6"/>
  <c r="AM72" i="6"/>
  <c r="AO72" i="6"/>
  <c r="EZ72" i="6"/>
  <c r="BE72" i="6"/>
  <c r="BG72" i="6"/>
  <c r="FA72" i="6"/>
  <c r="BU72" i="6"/>
  <c r="BW72" i="6"/>
  <c r="FB72" i="6"/>
  <c r="CK72" i="6"/>
  <c r="CM72" i="6"/>
  <c r="FC72" i="6"/>
  <c r="DA72" i="6"/>
  <c r="DC72" i="6"/>
  <c r="FD72" i="6"/>
  <c r="FF72" i="6"/>
  <c r="FG72" i="6"/>
  <c r="FH72" i="6"/>
  <c r="FI72" i="6"/>
  <c r="DI72" i="6"/>
  <c r="DL72" i="6"/>
  <c r="DM72" i="6"/>
  <c r="DN72" i="6"/>
  <c r="DO72" i="6"/>
  <c r="DP72" i="6"/>
  <c r="DQ72" i="6"/>
  <c r="DR72" i="6"/>
  <c r="DS72" i="6"/>
  <c r="DT72" i="6"/>
  <c r="DW72" i="6"/>
  <c r="DU72" i="6"/>
  <c r="DX72" i="6"/>
  <c r="DY72" i="6"/>
  <c r="EA72" i="6"/>
  <c r="EB72" i="6"/>
  <c r="EC72" i="6"/>
  <c r="ED72" i="6"/>
  <c r="EE72" i="6"/>
  <c r="EF72" i="6"/>
  <c r="EI72" i="6"/>
  <c r="EG72" i="6"/>
  <c r="EJ72" i="6"/>
  <c r="EK72" i="6"/>
  <c r="EM72" i="6"/>
  <c r="EN72" i="6"/>
  <c r="EO72" i="6"/>
  <c r="EP72" i="6"/>
  <c r="EQ72" i="6"/>
  <c r="ER72" i="6"/>
  <c r="ES72" i="6"/>
  <c r="ET72" i="6"/>
  <c r="EU72" i="6"/>
  <c r="EV72" i="6"/>
  <c r="EW72" i="6"/>
  <c r="EX72" i="6"/>
  <c r="FE72" i="6"/>
  <c r="FJ72" i="6"/>
  <c r="GB72" i="6"/>
  <c r="GE72" i="6"/>
  <c r="D73" i="6"/>
  <c r="W73" i="6"/>
  <c r="Y73" i="6"/>
  <c r="EY73" i="6"/>
  <c r="AM73" i="6"/>
  <c r="AO73" i="6"/>
  <c r="EZ73" i="6"/>
  <c r="BE73" i="6"/>
  <c r="BG73" i="6"/>
  <c r="FA73" i="6"/>
  <c r="BU73" i="6"/>
  <c r="BW73" i="6"/>
  <c r="FB73" i="6"/>
  <c r="CK73" i="6"/>
  <c r="CM73" i="6"/>
  <c r="FC73" i="6"/>
  <c r="DA73" i="6"/>
  <c r="DC73" i="6"/>
  <c r="FD73" i="6"/>
  <c r="FF73" i="6"/>
  <c r="FG73" i="6"/>
  <c r="FH73" i="6"/>
  <c r="FI73" i="6"/>
  <c r="DI73" i="6"/>
  <c r="DL73" i="6"/>
  <c r="DM73" i="6"/>
  <c r="DN73" i="6"/>
  <c r="DO73" i="6"/>
  <c r="DP73" i="6"/>
  <c r="DQ73" i="6"/>
  <c r="DR73" i="6"/>
  <c r="DS73" i="6"/>
  <c r="DT73" i="6"/>
  <c r="DW73" i="6"/>
  <c r="DU73" i="6"/>
  <c r="DX73" i="6"/>
  <c r="DY73" i="6"/>
  <c r="EA73" i="6"/>
  <c r="EB73" i="6"/>
  <c r="EC73" i="6"/>
  <c r="ED73" i="6"/>
  <c r="EE73" i="6"/>
  <c r="EF73" i="6"/>
  <c r="EI73" i="6"/>
  <c r="EG73" i="6"/>
  <c r="EJ73" i="6"/>
  <c r="EK73" i="6"/>
  <c r="EM73" i="6"/>
  <c r="EN73" i="6"/>
  <c r="EO73" i="6"/>
  <c r="EP73" i="6"/>
  <c r="EQ73" i="6"/>
  <c r="ER73" i="6"/>
  <c r="ES73" i="6"/>
  <c r="ET73" i="6"/>
  <c r="EU73" i="6"/>
  <c r="EV73" i="6"/>
  <c r="EW73" i="6"/>
  <c r="EX73" i="6"/>
  <c r="FE73" i="6"/>
  <c r="FJ73" i="6"/>
  <c r="GB73" i="6"/>
  <c r="GE73" i="6"/>
  <c r="D74" i="6"/>
  <c r="W74" i="6"/>
  <c r="Y74" i="6"/>
  <c r="EY74" i="6"/>
  <c r="AM74" i="6"/>
  <c r="AO74" i="6"/>
  <c r="EZ74" i="6"/>
  <c r="BE74" i="6"/>
  <c r="BG74" i="6"/>
  <c r="FA74" i="6"/>
  <c r="BU74" i="6"/>
  <c r="BW74" i="6"/>
  <c r="FB74" i="6"/>
  <c r="CK74" i="6"/>
  <c r="CM74" i="6"/>
  <c r="FC74" i="6"/>
  <c r="DA74" i="6"/>
  <c r="DC74" i="6"/>
  <c r="FD74" i="6"/>
  <c r="FF74" i="6"/>
  <c r="FG74" i="6"/>
  <c r="FH74" i="6"/>
  <c r="FI74" i="6"/>
  <c r="DI74" i="6"/>
  <c r="DL74" i="6"/>
  <c r="DM74" i="6"/>
  <c r="DN74" i="6"/>
  <c r="DO74" i="6"/>
  <c r="DP74" i="6"/>
  <c r="DQ74" i="6"/>
  <c r="DR74" i="6"/>
  <c r="DS74" i="6"/>
  <c r="DT74" i="6"/>
  <c r="DW74" i="6"/>
  <c r="DU74" i="6"/>
  <c r="DX74" i="6"/>
  <c r="DY74" i="6"/>
  <c r="EA74" i="6"/>
  <c r="EB74" i="6"/>
  <c r="EC74" i="6"/>
  <c r="ED74" i="6"/>
  <c r="EE74" i="6"/>
  <c r="EF74" i="6"/>
  <c r="EI74" i="6"/>
  <c r="EG74" i="6"/>
  <c r="EJ74" i="6"/>
  <c r="EK74" i="6"/>
  <c r="EM74" i="6"/>
  <c r="EN74" i="6"/>
  <c r="EO74" i="6"/>
  <c r="EP74" i="6"/>
  <c r="EQ74" i="6"/>
  <c r="ER74" i="6"/>
  <c r="ES74" i="6"/>
  <c r="ET74" i="6"/>
  <c r="EU74" i="6"/>
  <c r="EV74" i="6"/>
  <c r="EW74" i="6"/>
  <c r="EX74" i="6"/>
  <c r="FE74" i="6"/>
  <c r="FJ74" i="6"/>
  <c r="GB74" i="6"/>
  <c r="GE74" i="6"/>
  <c r="D75" i="6"/>
  <c r="W75" i="6"/>
  <c r="Y75" i="6"/>
  <c r="EY75" i="6"/>
  <c r="AM75" i="6"/>
  <c r="AO75" i="6"/>
  <c r="EZ75" i="6"/>
  <c r="BE75" i="6"/>
  <c r="BG75" i="6"/>
  <c r="FA75" i="6"/>
  <c r="BU75" i="6"/>
  <c r="BW75" i="6"/>
  <c r="FB75" i="6"/>
  <c r="CK75" i="6"/>
  <c r="CM75" i="6"/>
  <c r="FC75" i="6"/>
  <c r="DA75" i="6"/>
  <c r="DC75" i="6"/>
  <c r="FD75" i="6"/>
  <c r="FF75" i="6"/>
  <c r="FG75" i="6"/>
  <c r="FH75" i="6"/>
  <c r="FI75" i="6"/>
  <c r="DI75" i="6"/>
  <c r="DL75" i="6"/>
  <c r="DM75" i="6"/>
  <c r="DN75" i="6"/>
  <c r="DO75" i="6"/>
  <c r="DP75" i="6"/>
  <c r="DQ75" i="6"/>
  <c r="DR75" i="6"/>
  <c r="DS75" i="6"/>
  <c r="DT75" i="6"/>
  <c r="DW75" i="6"/>
  <c r="DU75" i="6"/>
  <c r="DX75" i="6"/>
  <c r="DY75" i="6"/>
  <c r="EA75" i="6"/>
  <c r="EB75" i="6"/>
  <c r="EC75" i="6"/>
  <c r="ED75" i="6"/>
  <c r="EE75" i="6"/>
  <c r="EF75" i="6"/>
  <c r="EI75" i="6"/>
  <c r="EG75" i="6"/>
  <c r="EJ75" i="6"/>
  <c r="EK75" i="6"/>
  <c r="EM75" i="6"/>
  <c r="EN75" i="6"/>
  <c r="EO75" i="6"/>
  <c r="EP75" i="6"/>
  <c r="EQ75" i="6"/>
  <c r="ER75" i="6"/>
  <c r="ES75" i="6"/>
  <c r="ET75" i="6"/>
  <c r="EU75" i="6"/>
  <c r="EV75" i="6"/>
  <c r="EW75" i="6"/>
  <c r="EX75" i="6"/>
  <c r="FE75" i="6"/>
  <c r="FJ75" i="6"/>
  <c r="GB75" i="6"/>
  <c r="GE75" i="6"/>
  <c r="D76" i="6"/>
  <c r="W76" i="6"/>
  <c r="Y76" i="6"/>
  <c r="EY76" i="6"/>
  <c r="AM76" i="6"/>
  <c r="AO76" i="6"/>
  <c r="EZ76" i="6"/>
  <c r="BE76" i="6"/>
  <c r="BG76" i="6"/>
  <c r="FA76" i="6"/>
  <c r="BU76" i="6"/>
  <c r="BW76" i="6"/>
  <c r="FB76" i="6"/>
  <c r="CK76" i="6"/>
  <c r="CM76" i="6"/>
  <c r="FC76" i="6"/>
  <c r="DA76" i="6"/>
  <c r="DC76" i="6"/>
  <c r="FD76" i="6"/>
  <c r="FF76" i="6"/>
  <c r="FG76" i="6"/>
  <c r="FH76" i="6"/>
  <c r="FI76" i="6"/>
  <c r="DI76" i="6"/>
  <c r="DL76" i="6"/>
  <c r="DM76" i="6"/>
  <c r="DN76" i="6"/>
  <c r="DO76" i="6"/>
  <c r="DP76" i="6"/>
  <c r="DQ76" i="6"/>
  <c r="DR76" i="6"/>
  <c r="DS76" i="6"/>
  <c r="DT76" i="6"/>
  <c r="DW76" i="6"/>
  <c r="DU76" i="6"/>
  <c r="DX76" i="6"/>
  <c r="DY76" i="6"/>
  <c r="EA76" i="6"/>
  <c r="EB76" i="6"/>
  <c r="EC76" i="6"/>
  <c r="ED76" i="6"/>
  <c r="EE76" i="6"/>
  <c r="EF76" i="6"/>
  <c r="EI76" i="6"/>
  <c r="EG76" i="6"/>
  <c r="EJ76" i="6"/>
  <c r="EK76" i="6"/>
  <c r="EM76" i="6"/>
  <c r="EN76" i="6"/>
  <c r="EO76" i="6"/>
  <c r="EP76" i="6"/>
  <c r="EQ76" i="6"/>
  <c r="ER76" i="6"/>
  <c r="ES76" i="6"/>
  <c r="ET76" i="6"/>
  <c r="EU76" i="6"/>
  <c r="EV76" i="6"/>
  <c r="EW76" i="6"/>
  <c r="EX76" i="6"/>
  <c r="FE76" i="6"/>
  <c r="FJ76" i="6"/>
  <c r="GB76" i="6"/>
  <c r="GE76" i="6"/>
  <c r="D77" i="6"/>
  <c r="W77" i="6"/>
  <c r="Y77" i="6"/>
  <c r="EY77" i="6"/>
  <c r="AM77" i="6"/>
  <c r="AO77" i="6"/>
  <c r="EZ77" i="6"/>
  <c r="BE77" i="6"/>
  <c r="BG77" i="6"/>
  <c r="FA77" i="6"/>
  <c r="BU77" i="6"/>
  <c r="BW77" i="6"/>
  <c r="FB77" i="6"/>
  <c r="CK77" i="6"/>
  <c r="CM77" i="6"/>
  <c r="FC77" i="6"/>
  <c r="DA77" i="6"/>
  <c r="DC77" i="6"/>
  <c r="FD77" i="6"/>
  <c r="FF77" i="6"/>
  <c r="FG77" i="6"/>
  <c r="FH77" i="6"/>
  <c r="FI77" i="6"/>
  <c r="DI77" i="6"/>
  <c r="DL77" i="6"/>
  <c r="DM77" i="6"/>
  <c r="DN77" i="6"/>
  <c r="DO77" i="6"/>
  <c r="DP77" i="6"/>
  <c r="DQ77" i="6"/>
  <c r="DR77" i="6"/>
  <c r="DS77" i="6"/>
  <c r="DT77" i="6"/>
  <c r="DW77" i="6"/>
  <c r="DU77" i="6"/>
  <c r="DX77" i="6"/>
  <c r="DY77" i="6"/>
  <c r="EA77" i="6"/>
  <c r="EB77" i="6"/>
  <c r="EC77" i="6"/>
  <c r="ED77" i="6"/>
  <c r="EE77" i="6"/>
  <c r="EF77" i="6"/>
  <c r="EI77" i="6"/>
  <c r="EG77" i="6"/>
  <c r="EJ77" i="6"/>
  <c r="EK77" i="6"/>
  <c r="EM77" i="6"/>
  <c r="EN77" i="6"/>
  <c r="EO77" i="6"/>
  <c r="EP77" i="6"/>
  <c r="EQ77" i="6"/>
  <c r="ER77" i="6"/>
  <c r="ES77" i="6"/>
  <c r="ET77" i="6"/>
  <c r="EU77" i="6"/>
  <c r="EV77" i="6"/>
  <c r="EW77" i="6"/>
  <c r="EX77" i="6"/>
  <c r="FE77" i="6"/>
  <c r="FJ77" i="6"/>
  <c r="GB77" i="6"/>
  <c r="GE77" i="6"/>
  <c r="D78" i="6"/>
  <c r="W78" i="6"/>
  <c r="Y78" i="6"/>
  <c r="EY78" i="6"/>
  <c r="AM78" i="6"/>
  <c r="AO78" i="6"/>
  <c r="EZ78" i="6"/>
  <c r="BE78" i="6"/>
  <c r="BG78" i="6"/>
  <c r="FA78" i="6"/>
  <c r="BU78" i="6"/>
  <c r="BW78" i="6"/>
  <c r="FB78" i="6"/>
  <c r="CK78" i="6"/>
  <c r="CM78" i="6"/>
  <c r="FC78" i="6"/>
  <c r="DA78" i="6"/>
  <c r="DC78" i="6"/>
  <c r="FD78" i="6"/>
  <c r="FF78" i="6"/>
  <c r="FG78" i="6"/>
  <c r="FH78" i="6"/>
  <c r="FI78" i="6"/>
  <c r="DI78" i="6"/>
  <c r="DL78" i="6"/>
  <c r="DM78" i="6"/>
  <c r="DN78" i="6"/>
  <c r="DO78" i="6"/>
  <c r="DP78" i="6"/>
  <c r="DQ78" i="6"/>
  <c r="DR78" i="6"/>
  <c r="DS78" i="6"/>
  <c r="DT78" i="6"/>
  <c r="DW78" i="6"/>
  <c r="DU78" i="6"/>
  <c r="DX78" i="6"/>
  <c r="DY78" i="6"/>
  <c r="EA78" i="6"/>
  <c r="EB78" i="6"/>
  <c r="EC78" i="6"/>
  <c r="ED78" i="6"/>
  <c r="EE78" i="6"/>
  <c r="EF78" i="6"/>
  <c r="EI78" i="6"/>
  <c r="EG78" i="6"/>
  <c r="EJ78" i="6"/>
  <c r="EK78" i="6"/>
  <c r="EM78" i="6"/>
  <c r="EN78" i="6"/>
  <c r="EO78" i="6"/>
  <c r="EP78" i="6"/>
  <c r="EQ78" i="6"/>
  <c r="ER78" i="6"/>
  <c r="ES78" i="6"/>
  <c r="ET78" i="6"/>
  <c r="EU78" i="6"/>
  <c r="EV78" i="6"/>
  <c r="EW78" i="6"/>
  <c r="EX78" i="6"/>
  <c r="FE78" i="6"/>
  <c r="FJ78" i="6"/>
  <c r="GB78" i="6"/>
  <c r="GE78" i="6"/>
  <c r="D79" i="6"/>
  <c r="W79" i="6"/>
  <c r="Y79" i="6"/>
  <c r="EY79" i="6"/>
  <c r="AM79" i="6"/>
  <c r="AO79" i="6"/>
  <c r="EZ79" i="6"/>
  <c r="BE79" i="6"/>
  <c r="BG79" i="6"/>
  <c r="FA79" i="6"/>
  <c r="BU79" i="6"/>
  <c r="BW79" i="6"/>
  <c r="FB79" i="6"/>
  <c r="CK79" i="6"/>
  <c r="CM79" i="6"/>
  <c r="FC79" i="6"/>
  <c r="DA79" i="6"/>
  <c r="DC79" i="6"/>
  <c r="FD79" i="6"/>
  <c r="FF79" i="6"/>
  <c r="FG79" i="6"/>
  <c r="FH79" i="6"/>
  <c r="FI79" i="6"/>
  <c r="DI79" i="6"/>
  <c r="DL79" i="6"/>
  <c r="DM79" i="6"/>
  <c r="DN79" i="6"/>
  <c r="DO79" i="6"/>
  <c r="DP79" i="6"/>
  <c r="DQ79" i="6"/>
  <c r="DR79" i="6"/>
  <c r="DS79" i="6"/>
  <c r="DT79" i="6"/>
  <c r="DW79" i="6"/>
  <c r="DU79" i="6"/>
  <c r="DX79" i="6"/>
  <c r="DY79" i="6"/>
  <c r="EA79" i="6"/>
  <c r="EB79" i="6"/>
  <c r="EC79" i="6"/>
  <c r="ED79" i="6"/>
  <c r="EE79" i="6"/>
  <c r="EF79" i="6"/>
  <c r="EI79" i="6"/>
  <c r="EG79" i="6"/>
  <c r="EJ79" i="6"/>
  <c r="EK79" i="6"/>
  <c r="EM79" i="6"/>
  <c r="EN79" i="6"/>
  <c r="EO79" i="6"/>
  <c r="EP79" i="6"/>
  <c r="EQ79" i="6"/>
  <c r="ER79" i="6"/>
  <c r="ES79" i="6"/>
  <c r="ET79" i="6"/>
  <c r="EU79" i="6"/>
  <c r="EV79" i="6"/>
  <c r="EW79" i="6"/>
  <c r="EX79" i="6"/>
  <c r="FE79" i="6"/>
  <c r="FJ79" i="6"/>
  <c r="GB79" i="6"/>
  <c r="GE79" i="6"/>
  <c r="D80" i="6"/>
  <c r="W80" i="6"/>
  <c r="Y80" i="6"/>
  <c r="EY80" i="6"/>
  <c r="AM80" i="6"/>
  <c r="AO80" i="6"/>
  <c r="EZ80" i="6"/>
  <c r="BE80" i="6"/>
  <c r="BG80" i="6"/>
  <c r="FA80" i="6"/>
  <c r="BU80" i="6"/>
  <c r="BW80" i="6"/>
  <c r="FB80" i="6"/>
  <c r="CK80" i="6"/>
  <c r="CM80" i="6"/>
  <c r="FC80" i="6"/>
  <c r="DA80" i="6"/>
  <c r="DC80" i="6"/>
  <c r="FD80" i="6"/>
  <c r="FF80" i="6"/>
  <c r="FG80" i="6"/>
  <c r="FH80" i="6"/>
  <c r="FI80" i="6"/>
  <c r="DI80" i="6"/>
  <c r="DL80" i="6"/>
  <c r="DM80" i="6"/>
  <c r="DN80" i="6"/>
  <c r="DO80" i="6"/>
  <c r="DP80" i="6"/>
  <c r="DQ80" i="6"/>
  <c r="DR80" i="6"/>
  <c r="DS80" i="6"/>
  <c r="DT80" i="6"/>
  <c r="DW80" i="6"/>
  <c r="DU80" i="6"/>
  <c r="DX80" i="6"/>
  <c r="DY80" i="6"/>
  <c r="EA80" i="6"/>
  <c r="EB80" i="6"/>
  <c r="EC80" i="6"/>
  <c r="ED80" i="6"/>
  <c r="EE80" i="6"/>
  <c r="EF80" i="6"/>
  <c r="EI80" i="6"/>
  <c r="EG80" i="6"/>
  <c r="EJ80" i="6"/>
  <c r="EK80" i="6"/>
  <c r="EM80" i="6"/>
  <c r="EN80" i="6"/>
  <c r="EO80" i="6"/>
  <c r="EP80" i="6"/>
  <c r="EQ80" i="6"/>
  <c r="ER80" i="6"/>
  <c r="ES80" i="6"/>
  <c r="ET80" i="6"/>
  <c r="EU80" i="6"/>
  <c r="EV80" i="6"/>
  <c r="EW80" i="6"/>
  <c r="EX80" i="6"/>
  <c r="FE80" i="6"/>
  <c r="FJ80" i="6"/>
  <c r="GB80" i="6"/>
  <c r="GE80" i="6"/>
  <c r="D81" i="6"/>
  <c r="W81" i="6"/>
  <c r="Y81" i="6"/>
  <c r="EY81" i="6"/>
  <c r="AM81" i="6"/>
  <c r="AO81" i="6"/>
  <c r="EZ81" i="6"/>
  <c r="BE81" i="6"/>
  <c r="BG81" i="6"/>
  <c r="FA81" i="6"/>
  <c r="BU81" i="6"/>
  <c r="BW81" i="6"/>
  <c r="FB81" i="6"/>
  <c r="CK81" i="6"/>
  <c r="CM81" i="6"/>
  <c r="FC81" i="6"/>
  <c r="DA81" i="6"/>
  <c r="DC81" i="6"/>
  <c r="FD81" i="6"/>
  <c r="FF81" i="6"/>
  <c r="FG81" i="6"/>
  <c r="FH81" i="6"/>
  <c r="FI81" i="6"/>
  <c r="DI81" i="6"/>
  <c r="DL81" i="6"/>
  <c r="DM81" i="6"/>
  <c r="DN81" i="6"/>
  <c r="DO81" i="6"/>
  <c r="DP81" i="6"/>
  <c r="DQ81" i="6"/>
  <c r="DR81" i="6"/>
  <c r="DS81" i="6"/>
  <c r="DT81" i="6"/>
  <c r="DW81" i="6"/>
  <c r="DU81" i="6"/>
  <c r="DX81" i="6"/>
  <c r="DY81" i="6"/>
  <c r="EA81" i="6"/>
  <c r="EB81" i="6"/>
  <c r="EC81" i="6"/>
  <c r="ED81" i="6"/>
  <c r="EE81" i="6"/>
  <c r="EF81" i="6"/>
  <c r="EI81" i="6"/>
  <c r="EG81" i="6"/>
  <c r="EJ81" i="6"/>
  <c r="EK81" i="6"/>
  <c r="EM81" i="6"/>
  <c r="EN81" i="6"/>
  <c r="EO81" i="6"/>
  <c r="EP81" i="6"/>
  <c r="EQ81" i="6"/>
  <c r="ER81" i="6"/>
  <c r="ES81" i="6"/>
  <c r="ET81" i="6"/>
  <c r="EU81" i="6"/>
  <c r="EV81" i="6"/>
  <c r="EW81" i="6"/>
  <c r="EX81" i="6"/>
  <c r="FE81" i="6"/>
  <c r="FJ81" i="6"/>
  <c r="GB81" i="6"/>
  <c r="GE81" i="6"/>
  <c r="D82" i="6"/>
  <c r="W82" i="6"/>
  <c r="Y82" i="6"/>
  <c r="EY82" i="6"/>
  <c r="AM82" i="6"/>
  <c r="AO82" i="6"/>
  <c r="EZ82" i="6"/>
  <c r="BE82" i="6"/>
  <c r="BG82" i="6"/>
  <c r="FA82" i="6"/>
  <c r="BU82" i="6"/>
  <c r="BW82" i="6"/>
  <c r="FB82" i="6"/>
  <c r="CK82" i="6"/>
  <c r="CM82" i="6"/>
  <c r="FC82" i="6"/>
  <c r="DA82" i="6"/>
  <c r="DC82" i="6"/>
  <c r="FD82" i="6"/>
  <c r="FF82" i="6"/>
  <c r="FG82" i="6"/>
  <c r="FH82" i="6"/>
  <c r="FI82" i="6"/>
  <c r="DI82" i="6"/>
  <c r="DL82" i="6"/>
  <c r="DM82" i="6"/>
  <c r="DN82" i="6"/>
  <c r="DO82" i="6"/>
  <c r="DP82" i="6"/>
  <c r="DQ82" i="6"/>
  <c r="DR82" i="6"/>
  <c r="DS82" i="6"/>
  <c r="DT82" i="6"/>
  <c r="DW82" i="6"/>
  <c r="DU82" i="6"/>
  <c r="DX82" i="6"/>
  <c r="DY82" i="6"/>
  <c r="EA82" i="6"/>
  <c r="EB82" i="6"/>
  <c r="EC82" i="6"/>
  <c r="ED82" i="6"/>
  <c r="EE82" i="6"/>
  <c r="EF82" i="6"/>
  <c r="EI82" i="6"/>
  <c r="EG82" i="6"/>
  <c r="EJ82" i="6"/>
  <c r="EK82" i="6"/>
  <c r="EM82" i="6"/>
  <c r="EN82" i="6"/>
  <c r="EO82" i="6"/>
  <c r="EP82" i="6"/>
  <c r="EQ82" i="6"/>
  <c r="ER82" i="6"/>
  <c r="ES82" i="6"/>
  <c r="ET82" i="6"/>
  <c r="EU82" i="6"/>
  <c r="EV82" i="6"/>
  <c r="EW82" i="6"/>
  <c r="EX82" i="6"/>
  <c r="FE82" i="6"/>
  <c r="FJ82" i="6"/>
  <c r="GB82" i="6"/>
  <c r="GE82" i="6"/>
  <c r="D83" i="6"/>
  <c r="W83" i="6"/>
  <c r="Y83" i="6"/>
  <c r="EY83" i="6"/>
  <c r="AM83" i="6"/>
  <c r="AO83" i="6"/>
  <c r="EZ83" i="6"/>
  <c r="BE83" i="6"/>
  <c r="BG83" i="6"/>
  <c r="FA83" i="6"/>
  <c r="BU83" i="6"/>
  <c r="BW83" i="6"/>
  <c r="FB83" i="6"/>
  <c r="CK83" i="6"/>
  <c r="CM83" i="6"/>
  <c r="FC83" i="6"/>
  <c r="DA83" i="6"/>
  <c r="DC83" i="6"/>
  <c r="FD83" i="6"/>
  <c r="FF83" i="6"/>
  <c r="FG83" i="6"/>
  <c r="FH83" i="6"/>
  <c r="FI83" i="6"/>
  <c r="DI83" i="6"/>
  <c r="DL83" i="6"/>
  <c r="DM83" i="6"/>
  <c r="DN83" i="6"/>
  <c r="DO83" i="6"/>
  <c r="DP83" i="6"/>
  <c r="DQ83" i="6"/>
  <c r="DR83" i="6"/>
  <c r="DS83" i="6"/>
  <c r="DT83" i="6"/>
  <c r="DW83" i="6"/>
  <c r="DU83" i="6"/>
  <c r="DX83" i="6"/>
  <c r="DY83" i="6"/>
  <c r="EA83" i="6"/>
  <c r="EB83" i="6"/>
  <c r="EC83" i="6"/>
  <c r="ED83" i="6"/>
  <c r="EE83" i="6"/>
  <c r="EF83" i="6"/>
  <c r="EI83" i="6"/>
  <c r="EG83" i="6"/>
  <c r="EJ83" i="6"/>
  <c r="EK83" i="6"/>
  <c r="EM83" i="6"/>
  <c r="EN83" i="6"/>
  <c r="EO83" i="6"/>
  <c r="EP83" i="6"/>
  <c r="EQ83" i="6"/>
  <c r="ER83" i="6"/>
  <c r="ES83" i="6"/>
  <c r="ET83" i="6"/>
  <c r="EU83" i="6"/>
  <c r="EV83" i="6"/>
  <c r="EW83" i="6"/>
  <c r="EX83" i="6"/>
  <c r="FE83" i="6"/>
  <c r="FJ83" i="6"/>
  <c r="GB83" i="6"/>
  <c r="GE83" i="6"/>
  <c r="D84" i="6"/>
  <c r="W84" i="6"/>
  <c r="Y84" i="6"/>
  <c r="EY84" i="6"/>
  <c r="AM84" i="6"/>
  <c r="AO84" i="6"/>
  <c r="EZ84" i="6"/>
  <c r="BE84" i="6"/>
  <c r="BG84" i="6"/>
  <c r="FA84" i="6"/>
  <c r="BU84" i="6"/>
  <c r="BW84" i="6"/>
  <c r="FB84" i="6"/>
  <c r="CK84" i="6"/>
  <c r="CM84" i="6"/>
  <c r="FC84" i="6"/>
  <c r="DA84" i="6"/>
  <c r="DC84" i="6"/>
  <c r="FD84" i="6"/>
  <c r="FF84" i="6"/>
  <c r="FG84" i="6"/>
  <c r="FH84" i="6"/>
  <c r="FI84" i="6"/>
  <c r="DI84" i="6"/>
  <c r="DL84" i="6"/>
  <c r="DM84" i="6"/>
  <c r="DN84" i="6"/>
  <c r="DO84" i="6"/>
  <c r="DP84" i="6"/>
  <c r="DQ84" i="6"/>
  <c r="DR84" i="6"/>
  <c r="DS84" i="6"/>
  <c r="DT84" i="6"/>
  <c r="DW84" i="6"/>
  <c r="DU84" i="6"/>
  <c r="DX84" i="6"/>
  <c r="DY84" i="6"/>
  <c r="EA84" i="6"/>
  <c r="EB84" i="6"/>
  <c r="EC84" i="6"/>
  <c r="ED84" i="6"/>
  <c r="EE84" i="6"/>
  <c r="EF84" i="6"/>
  <c r="EI84" i="6"/>
  <c r="EG84" i="6"/>
  <c r="EJ84" i="6"/>
  <c r="EK84" i="6"/>
  <c r="EM84" i="6"/>
  <c r="EN84" i="6"/>
  <c r="EO84" i="6"/>
  <c r="EP84" i="6"/>
  <c r="EQ84" i="6"/>
  <c r="ER84" i="6"/>
  <c r="ES84" i="6"/>
  <c r="ET84" i="6"/>
  <c r="EU84" i="6"/>
  <c r="EV84" i="6"/>
  <c r="EW84" i="6"/>
  <c r="EX84" i="6"/>
  <c r="FE84" i="6"/>
  <c r="FJ84" i="6"/>
  <c r="GB84" i="6"/>
  <c r="GE84" i="6"/>
  <c r="D85" i="6"/>
  <c r="W85" i="6"/>
  <c r="Y85" i="6"/>
  <c r="EY85" i="6"/>
  <c r="AM85" i="6"/>
  <c r="AO85" i="6"/>
  <c r="EZ85" i="6"/>
  <c r="BE85" i="6"/>
  <c r="BG85" i="6"/>
  <c r="FA85" i="6"/>
  <c r="BU85" i="6"/>
  <c r="BW85" i="6"/>
  <c r="FB85" i="6"/>
  <c r="CK85" i="6"/>
  <c r="CM85" i="6"/>
  <c r="FC85" i="6"/>
  <c r="DA85" i="6"/>
  <c r="DC85" i="6"/>
  <c r="FD85" i="6"/>
  <c r="FF85" i="6"/>
  <c r="FG85" i="6"/>
  <c r="FH85" i="6"/>
  <c r="FI85" i="6"/>
  <c r="DI85" i="6"/>
  <c r="DL85" i="6"/>
  <c r="DM85" i="6"/>
  <c r="DN85" i="6"/>
  <c r="DO85" i="6"/>
  <c r="DP85" i="6"/>
  <c r="DQ85" i="6"/>
  <c r="DR85" i="6"/>
  <c r="DS85" i="6"/>
  <c r="DT85" i="6"/>
  <c r="DW85" i="6"/>
  <c r="DU85" i="6"/>
  <c r="DX85" i="6"/>
  <c r="DY85" i="6"/>
  <c r="EA85" i="6"/>
  <c r="EB85" i="6"/>
  <c r="EC85" i="6"/>
  <c r="ED85" i="6"/>
  <c r="EE85" i="6"/>
  <c r="EF85" i="6"/>
  <c r="EI85" i="6"/>
  <c r="EG85" i="6"/>
  <c r="EJ85" i="6"/>
  <c r="EK85" i="6"/>
  <c r="EM85" i="6"/>
  <c r="EN85" i="6"/>
  <c r="EO85" i="6"/>
  <c r="EP85" i="6"/>
  <c r="EQ85" i="6"/>
  <c r="ER85" i="6"/>
  <c r="ES85" i="6"/>
  <c r="ET85" i="6"/>
  <c r="EU85" i="6"/>
  <c r="EV85" i="6"/>
  <c r="EW85" i="6"/>
  <c r="EX85" i="6"/>
  <c r="FE85" i="6"/>
  <c r="FJ85" i="6"/>
  <c r="GB85" i="6"/>
  <c r="GE85" i="6"/>
  <c r="D86" i="6"/>
  <c r="W86" i="6"/>
  <c r="Y86" i="6"/>
  <c r="EY86" i="6"/>
  <c r="AM86" i="6"/>
  <c r="AO86" i="6"/>
  <c r="EZ86" i="6"/>
  <c r="BE86" i="6"/>
  <c r="BG86" i="6"/>
  <c r="FA86" i="6"/>
  <c r="BU86" i="6"/>
  <c r="BW86" i="6"/>
  <c r="FB86" i="6"/>
  <c r="CK86" i="6"/>
  <c r="CM86" i="6"/>
  <c r="FC86" i="6"/>
  <c r="DA86" i="6"/>
  <c r="DC86" i="6"/>
  <c r="FD86" i="6"/>
  <c r="FF86" i="6"/>
  <c r="FG86" i="6"/>
  <c r="FH86" i="6"/>
  <c r="FI86" i="6"/>
  <c r="DI86" i="6"/>
  <c r="DL86" i="6"/>
  <c r="DM86" i="6"/>
  <c r="DN86" i="6"/>
  <c r="DO86" i="6"/>
  <c r="DP86" i="6"/>
  <c r="DQ86" i="6"/>
  <c r="DR86" i="6"/>
  <c r="DS86" i="6"/>
  <c r="DT86" i="6"/>
  <c r="DW86" i="6"/>
  <c r="DU86" i="6"/>
  <c r="DX86" i="6"/>
  <c r="DY86" i="6"/>
  <c r="EA86" i="6"/>
  <c r="EB86" i="6"/>
  <c r="EC86" i="6"/>
  <c r="ED86" i="6"/>
  <c r="EE86" i="6"/>
  <c r="EF86" i="6"/>
  <c r="EI86" i="6"/>
  <c r="EG86" i="6"/>
  <c r="EJ86" i="6"/>
  <c r="EK86" i="6"/>
  <c r="EM86" i="6"/>
  <c r="EN86" i="6"/>
  <c r="EO86" i="6"/>
  <c r="EP86" i="6"/>
  <c r="EQ86" i="6"/>
  <c r="ER86" i="6"/>
  <c r="ES86" i="6"/>
  <c r="ET86" i="6"/>
  <c r="EU86" i="6"/>
  <c r="EV86" i="6"/>
  <c r="EW86" i="6"/>
  <c r="EX86" i="6"/>
  <c r="FE86" i="6"/>
  <c r="FJ86" i="6"/>
  <c r="GB86" i="6"/>
  <c r="GE86" i="6"/>
  <c r="D87" i="6"/>
  <c r="W87" i="6"/>
  <c r="Y87" i="6"/>
  <c r="EY87" i="6"/>
  <c r="AM87" i="6"/>
  <c r="AO87" i="6"/>
  <c r="EZ87" i="6"/>
  <c r="BE87" i="6"/>
  <c r="BG87" i="6"/>
  <c r="FA87" i="6"/>
  <c r="BU87" i="6"/>
  <c r="BW87" i="6"/>
  <c r="FB87" i="6"/>
  <c r="CK87" i="6"/>
  <c r="CM87" i="6"/>
  <c r="FC87" i="6"/>
  <c r="DA87" i="6"/>
  <c r="DC87" i="6"/>
  <c r="FD87" i="6"/>
  <c r="FF87" i="6"/>
  <c r="FG87" i="6"/>
  <c r="FH87" i="6"/>
  <c r="FI87" i="6"/>
  <c r="DI87" i="6"/>
  <c r="DL87" i="6"/>
  <c r="DM87" i="6"/>
  <c r="DN87" i="6"/>
  <c r="DO87" i="6"/>
  <c r="DP87" i="6"/>
  <c r="DQ87" i="6"/>
  <c r="DR87" i="6"/>
  <c r="DS87" i="6"/>
  <c r="DT87" i="6"/>
  <c r="DW87" i="6"/>
  <c r="DU87" i="6"/>
  <c r="DX87" i="6"/>
  <c r="DY87" i="6"/>
  <c r="EA87" i="6"/>
  <c r="EB87" i="6"/>
  <c r="EC87" i="6"/>
  <c r="ED87" i="6"/>
  <c r="EE87" i="6"/>
  <c r="EF87" i="6"/>
  <c r="EI87" i="6"/>
  <c r="EG87" i="6"/>
  <c r="EJ87" i="6"/>
  <c r="EK87" i="6"/>
  <c r="EM87" i="6"/>
  <c r="EN87" i="6"/>
  <c r="EO87" i="6"/>
  <c r="EP87" i="6"/>
  <c r="EQ87" i="6"/>
  <c r="ER87" i="6"/>
  <c r="ES87" i="6"/>
  <c r="ET87" i="6"/>
  <c r="EU87" i="6"/>
  <c r="EV87" i="6"/>
  <c r="EW87" i="6"/>
  <c r="EX87" i="6"/>
  <c r="FE87" i="6"/>
  <c r="FJ87" i="6"/>
  <c r="GB87" i="6"/>
  <c r="GE87" i="6"/>
  <c r="D88" i="6"/>
  <c r="W88" i="6"/>
  <c r="Y88" i="6"/>
  <c r="EY88" i="6"/>
  <c r="AM88" i="6"/>
  <c r="AO88" i="6"/>
  <c r="EZ88" i="6"/>
  <c r="BE88" i="6"/>
  <c r="BG88" i="6"/>
  <c r="FA88" i="6"/>
  <c r="BU88" i="6"/>
  <c r="BW88" i="6"/>
  <c r="FB88" i="6"/>
  <c r="CK88" i="6"/>
  <c r="CM88" i="6"/>
  <c r="FC88" i="6"/>
  <c r="DA88" i="6"/>
  <c r="DC88" i="6"/>
  <c r="FD88" i="6"/>
  <c r="FF88" i="6"/>
  <c r="FG88" i="6"/>
  <c r="FH88" i="6"/>
  <c r="FI88" i="6"/>
  <c r="DI88" i="6"/>
  <c r="DL88" i="6"/>
  <c r="DM88" i="6"/>
  <c r="DN88" i="6"/>
  <c r="DO88" i="6"/>
  <c r="DP88" i="6"/>
  <c r="DQ88" i="6"/>
  <c r="DR88" i="6"/>
  <c r="DS88" i="6"/>
  <c r="DT88" i="6"/>
  <c r="DW88" i="6"/>
  <c r="DU88" i="6"/>
  <c r="DX88" i="6"/>
  <c r="DY88" i="6"/>
  <c r="EA88" i="6"/>
  <c r="EB88" i="6"/>
  <c r="EC88" i="6"/>
  <c r="ED88" i="6"/>
  <c r="EE88" i="6"/>
  <c r="EF88" i="6"/>
  <c r="EI88" i="6"/>
  <c r="EG88" i="6"/>
  <c r="EJ88" i="6"/>
  <c r="EK88" i="6"/>
  <c r="EM88" i="6"/>
  <c r="EN88" i="6"/>
  <c r="EO88" i="6"/>
  <c r="EP88" i="6"/>
  <c r="EQ88" i="6"/>
  <c r="ER88" i="6"/>
  <c r="ES88" i="6"/>
  <c r="ET88" i="6"/>
  <c r="EU88" i="6"/>
  <c r="EV88" i="6"/>
  <c r="EW88" i="6"/>
  <c r="EX88" i="6"/>
  <c r="FE88" i="6"/>
  <c r="FJ88" i="6"/>
  <c r="GB88" i="6"/>
  <c r="GE88" i="6"/>
  <c r="D89" i="6"/>
  <c r="W89" i="6"/>
  <c r="Y89" i="6"/>
  <c r="EY89" i="6"/>
  <c r="AM89" i="6"/>
  <c r="AO89" i="6"/>
  <c r="EZ89" i="6"/>
  <c r="BE89" i="6"/>
  <c r="BG89" i="6"/>
  <c r="FA89" i="6"/>
  <c r="BU89" i="6"/>
  <c r="BW89" i="6"/>
  <c r="FB89" i="6"/>
  <c r="CK89" i="6"/>
  <c r="CM89" i="6"/>
  <c r="FC89" i="6"/>
  <c r="DA89" i="6"/>
  <c r="DC89" i="6"/>
  <c r="FD89" i="6"/>
  <c r="FF89" i="6"/>
  <c r="FG89" i="6"/>
  <c r="FH89" i="6"/>
  <c r="FI89" i="6"/>
  <c r="DI89" i="6"/>
  <c r="DL89" i="6"/>
  <c r="DM89" i="6"/>
  <c r="DN89" i="6"/>
  <c r="DO89" i="6"/>
  <c r="DP89" i="6"/>
  <c r="DQ89" i="6"/>
  <c r="DR89" i="6"/>
  <c r="DS89" i="6"/>
  <c r="DT89" i="6"/>
  <c r="DW89" i="6"/>
  <c r="DU89" i="6"/>
  <c r="DX89" i="6"/>
  <c r="DY89" i="6"/>
  <c r="EA89" i="6"/>
  <c r="EB89" i="6"/>
  <c r="EC89" i="6"/>
  <c r="ED89" i="6"/>
  <c r="EE89" i="6"/>
  <c r="EF89" i="6"/>
  <c r="EI89" i="6"/>
  <c r="EG89" i="6"/>
  <c r="EJ89" i="6"/>
  <c r="EK89" i="6"/>
  <c r="EM89" i="6"/>
  <c r="EN89" i="6"/>
  <c r="EO89" i="6"/>
  <c r="EP89" i="6"/>
  <c r="EQ89" i="6"/>
  <c r="ER89" i="6"/>
  <c r="ES89" i="6"/>
  <c r="ET89" i="6"/>
  <c r="EU89" i="6"/>
  <c r="EV89" i="6"/>
  <c r="EW89" i="6"/>
  <c r="EX89" i="6"/>
  <c r="FE89" i="6"/>
  <c r="FJ89" i="6"/>
  <c r="GB89" i="6"/>
  <c r="GE89" i="6"/>
  <c r="D90" i="6"/>
  <c r="W90" i="6"/>
  <c r="Y90" i="6"/>
  <c r="EY90" i="6"/>
  <c r="AM90" i="6"/>
  <c r="AO90" i="6"/>
  <c r="EZ90" i="6"/>
  <c r="BE90" i="6"/>
  <c r="BG90" i="6"/>
  <c r="FA90" i="6"/>
  <c r="BU90" i="6"/>
  <c r="BW90" i="6"/>
  <c r="FB90" i="6"/>
  <c r="CK90" i="6"/>
  <c r="CM90" i="6"/>
  <c r="FC90" i="6"/>
  <c r="DA90" i="6"/>
  <c r="DC90" i="6"/>
  <c r="FD90" i="6"/>
  <c r="FF90" i="6"/>
  <c r="FG90" i="6"/>
  <c r="FH90" i="6"/>
  <c r="FI90" i="6"/>
  <c r="DI90" i="6"/>
  <c r="DL90" i="6"/>
  <c r="DM90" i="6"/>
  <c r="DN90" i="6"/>
  <c r="DO90" i="6"/>
  <c r="DP90" i="6"/>
  <c r="DQ90" i="6"/>
  <c r="DR90" i="6"/>
  <c r="DS90" i="6"/>
  <c r="DT90" i="6"/>
  <c r="DW90" i="6"/>
  <c r="DU90" i="6"/>
  <c r="DX90" i="6"/>
  <c r="DY90" i="6"/>
  <c r="EA90" i="6"/>
  <c r="EB90" i="6"/>
  <c r="EC90" i="6"/>
  <c r="ED90" i="6"/>
  <c r="EE90" i="6"/>
  <c r="EF90" i="6"/>
  <c r="EI90" i="6"/>
  <c r="EG90" i="6"/>
  <c r="EJ90" i="6"/>
  <c r="EK90" i="6"/>
  <c r="EM90" i="6"/>
  <c r="EN90" i="6"/>
  <c r="EO90" i="6"/>
  <c r="EP90" i="6"/>
  <c r="EQ90" i="6"/>
  <c r="ER90" i="6"/>
  <c r="ES90" i="6"/>
  <c r="ET90" i="6"/>
  <c r="EU90" i="6"/>
  <c r="EV90" i="6"/>
  <c r="EW90" i="6"/>
  <c r="EX90" i="6"/>
  <c r="FE90" i="6"/>
  <c r="FJ90" i="6"/>
  <c r="GB90" i="6"/>
  <c r="GE90" i="6"/>
  <c r="D91" i="6"/>
  <c r="W91" i="6"/>
  <c r="Y91" i="6"/>
  <c r="EY91" i="6"/>
  <c r="AM91" i="6"/>
  <c r="AO91" i="6"/>
  <c r="EZ91" i="6"/>
  <c r="BE91" i="6"/>
  <c r="BG91" i="6"/>
  <c r="FA91" i="6"/>
  <c r="BU91" i="6"/>
  <c r="BW91" i="6"/>
  <c r="FB91" i="6"/>
  <c r="CK91" i="6"/>
  <c r="CM91" i="6"/>
  <c r="FC91" i="6"/>
  <c r="DA91" i="6"/>
  <c r="DC91" i="6"/>
  <c r="FD91" i="6"/>
  <c r="FF91" i="6"/>
  <c r="FG91" i="6"/>
  <c r="FH91" i="6"/>
  <c r="FI91" i="6"/>
  <c r="DI91" i="6"/>
  <c r="DL91" i="6"/>
  <c r="DM91" i="6"/>
  <c r="DN91" i="6"/>
  <c r="DO91" i="6"/>
  <c r="DP91" i="6"/>
  <c r="DQ91" i="6"/>
  <c r="DR91" i="6"/>
  <c r="DS91" i="6"/>
  <c r="DT91" i="6"/>
  <c r="DW91" i="6"/>
  <c r="DU91" i="6"/>
  <c r="DX91" i="6"/>
  <c r="DY91" i="6"/>
  <c r="EA91" i="6"/>
  <c r="EB91" i="6"/>
  <c r="EC91" i="6"/>
  <c r="ED91" i="6"/>
  <c r="EE91" i="6"/>
  <c r="EF91" i="6"/>
  <c r="EI91" i="6"/>
  <c r="EG91" i="6"/>
  <c r="EJ91" i="6"/>
  <c r="EK91" i="6"/>
  <c r="EM91" i="6"/>
  <c r="EN91" i="6"/>
  <c r="EO91" i="6"/>
  <c r="EP91" i="6"/>
  <c r="EQ91" i="6"/>
  <c r="ER91" i="6"/>
  <c r="ES91" i="6"/>
  <c r="ET91" i="6"/>
  <c r="EU91" i="6"/>
  <c r="EV91" i="6"/>
  <c r="EW91" i="6"/>
  <c r="EX91" i="6"/>
  <c r="FE91" i="6"/>
  <c r="FJ91" i="6"/>
  <c r="GB91" i="6"/>
  <c r="GE91" i="6"/>
  <c r="D92" i="6"/>
  <c r="W92" i="6"/>
  <c r="Y92" i="6"/>
  <c r="EY92" i="6"/>
  <c r="AM92" i="6"/>
  <c r="AO92" i="6"/>
  <c r="EZ92" i="6"/>
  <c r="BE92" i="6"/>
  <c r="BG92" i="6"/>
  <c r="FA92" i="6"/>
  <c r="BU92" i="6"/>
  <c r="BW92" i="6"/>
  <c r="FB92" i="6"/>
  <c r="CK92" i="6"/>
  <c r="CM92" i="6"/>
  <c r="FC92" i="6"/>
  <c r="DA92" i="6"/>
  <c r="DC92" i="6"/>
  <c r="FD92" i="6"/>
  <c r="FF92" i="6"/>
  <c r="FG92" i="6"/>
  <c r="FH92" i="6"/>
  <c r="FI92" i="6"/>
  <c r="DI92" i="6"/>
  <c r="DL92" i="6"/>
  <c r="DM92" i="6"/>
  <c r="DN92" i="6"/>
  <c r="DO92" i="6"/>
  <c r="DP92" i="6"/>
  <c r="DQ92" i="6"/>
  <c r="DR92" i="6"/>
  <c r="DS92" i="6"/>
  <c r="DT92" i="6"/>
  <c r="DW92" i="6"/>
  <c r="DU92" i="6"/>
  <c r="DX92" i="6"/>
  <c r="DY92" i="6"/>
  <c r="EA92" i="6"/>
  <c r="EB92" i="6"/>
  <c r="EC92" i="6"/>
  <c r="ED92" i="6"/>
  <c r="EE92" i="6"/>
  <c r="EF92" i="6"/>
  <c r="EI92" i="6"/>
  <c r="EG92" i="6"/>
  <c r="EJ92" i="6"/>
  <c r="EK92" i="6"/>
  <c r="EM92" i="6"/>
  <c r="EN92" i="6"/>
  <c r="EO92" i="6"/>
  <c r="EP92" i="6"/>
  <c r="EQ92" i="6"/>
  <c r="ER92" i="6"/>
  <c r="ES92" i="6"/>
  <c r="ET92" i="6"/>
  <c r="EU92" i="6"/>
  <c r="EV92" i="6"/>
  <c r="EW92" i="6"/>
  <c r="EX92" i="6"/>
  <c r="FE92" i="6"/>
  <c r="FJ92" i="6"/>
  <c r="GB92" i="6"/>
  <c r="GE92" i="6"/>
  <c r="D93" i="6"/>
  <c r="W93" i="6"/>
  <c r="Y93" i="6"/>
  <c r="EY93" i="6"/>
  <c r="AM93" i="6"/>
  <c r="AO93" i="6"/>
  <c r="EZ93" i="6"/>
  <c r="BE93" i="6"/>
  <c r="BG93" i="6"/>
  <c r="FA93" i="6"/>
  <c r="BU93" i="6"/>
  <c r="BW93" i="6"/>
  <c r="FB93" i="6"/>
  <c r="CK93" i="6"/>
  <c r="CM93" i="6"/>
  <c r="FC93" i="6"/>
  <c r="DA93" i="6"/>
  <c r="DC93" i="6"/>
  <c r="FD93" i="6"/>
  <c r="FF93" i="6"/>
  <c r="FG93" i="6"/>
  <c r="FH93" i="6"/>
  <c r="FI93" i="6"/>
  <c r="DI93" i="6"/>
  <c r="DL93" i="6"/>
  <c r="DM93" i="6"/>
  <c r="DN93" i="6"/>
  <c r="DO93" i="6"/>
  <c r="DP93" i="6"/>
  <c r="DQ93" i="6"/>
  <c r="DR93" i="6"/>
  <c r="DS93" i="6"/>
  <c r="DT93" i="6"/>
  <c r="DW93" i="6"/>
  <c r="DU93" i="6"/>
  <c r="DX93" i="6"/>
  <c r="DY93" i="6"/>
  <c r="EA93" i="6"/>
  <c r="EB93" i="6"/>
  <c r="EC93" i="6"/>
  <c r="ED93" i="6"/>
  <c r="EE93" i="6"/>
  <c r="EF93" i="6"/>
  <c r="EI93" i="6"/>
  <c r="EG93" i="6"/>
  <c r="EJ93" i="6"/>
  <c r="EK93" i="6"/>
  <c r="EM93" i="6"/>
  <c r="EN93" i="6"/>
  <c r="EO93" i="6"/>
  <c r="EP93" i="6"/>
  <c r="EQ93" i="6"/>
  <c r="ER93" i="6"/>
  <c r="ES93" i="6"/>
  <c r="ET93" i="6"/>
  <c r="EU93" i="6"/>
  <c r="EV93" i="6"/>
  <c r="EW93" i="6"/>
  <c r="EX93" i="6"/>
  <c r="FE93" i="6"/>
  <c r="FJ93" i="6"/>
  <c r="GB93" i="6"/>
  <c r="GE93" i="6"/>
  <c r="D94" i="6"/>
  <c r="W94" i="6"/>
  <c r="Y94" i="6"/>
  <c r="EY94" i="6"/>
  <c r="AM94" i="6"/>
  <c r="AO94" i="6"/>
  <c r="EZ94" i="6"/>
  <c r="BE94" i="6"/>
  <c r="BG94" i="6"/>
  <c r="FA94" i="6"/>
  <c r="BU94" i="6"/>
  <c r="BW94" i="6"/>
  <c r="FB94" i="6"/>
  <c r="CK94" i="6"/>
  <c r="CM94" i="6"/>
  <c r="FC94" i="6"/>
  <c r="DA94" i="6"/>
  <c r="DC94" i="6"/>
  <c r="FD94" i="6"/>
  <c r="FF94" i="6"/>
  <c r="FG94" i="6"/>
  <c r="FH94" i="6"/>
  <c r="FI94" i="6"/>
  <c r="DI94" i="6"/>
  <c r="DL94" i="6"/>
  <c r="DM94" i="6"/>
  <c r="DN94" i="6"/>
  <c r="DO94" i="6"/>
  <c r="DP94" i="6"/>
  <c r="DQ94" i="6"/>
  <c r="DR94" i="6"/>
  <c r="DS94" i="6"/>
  <c r="DT94" i="6"/>
  <c r="DW94" i="6"/>
  <c r="DU94" i="6"/>
  <c r="DX94" i="6"/>
  <c r="DY94" i="6"/>
  <c r="EA94" i="6"/>
  <c r="EB94" i="6"/>
  <c r="EC94" i="6"/>
  <c r="ED94" i="6"/>
  <c r="EE94" i="6"/>
  <c r="EF94" i="6"/>
  <c r="EI94" i="6"/>
  <c r="EG94" i="6"/>
  <c r="EJ94" i="6"/>
  <c r="EK94" i="6"/>
  <c r="EM94" i="6"/>
  <c r="EN94" i="6"/>
  <c r="EO94" i="6"/>
  <c r="EP94" i="6"/>
  <c r="EQ94" i="6"/>
  <c r="ER94" i="6"/>
  <c r="ES94" i="6"/>
  <c r="ET94" i="6"/>
  <c r="EU94" i="6"/>
  <c r="EV94" i="6"/>
  <c r="EW94" i="6"/>
  <c r="EX94" i="6"/>
  <c r="FE94" i="6"/>
  <c r="FJ94" i="6"/>
  <c r="GB94" i="6"/>
  <c r="GE94" i="6"/>
  <c r="D95" i="6"/>
  <c r="W95" i="6"/>
  <c r="Y95" i="6"/>
  <c r="EY95" i="6"/>
  <c r="AM95" i="6"/>
  <c r="AO95" i="6"/>
  <c r="EZ95" i="6"/>
  <c r="BE95" i="6"/>
  <c r="BG95" i="6"/>
  <c r="FA95" i="6"/>
  <c r="BU95" i="6"/>
  <c r="BW95" i="6"/>
  <c r="FB95" i="6"/>
  <c r="CK95" i="6"/>
  <c r="CM95" i="6"/>
  <c r="FC95" i="6"/>
  <c r="DA95" i="6"/>
  <c r="DC95" i="6"/>
  <c r="FD95" i="6"/>
  <c r="FF95" i="6"/>
  <c r="FG95" i="6"/>
  <c r="FH95" i="6"/>
  <c r="FI95" i="6"/>
  <c r="DI95" i="6"/>
  <c r="DL95" i="6"/>
  <c r="DM95" i="6"/>
  <c r="DN95" i="6"/>
  <c r="DO95" i="6"/>
  <c r="DP95" i="6"/>
  <c r="DQ95" i="6"/>
  <c r="DR95" i="6"/>
  <c r="DS95" i="6"/>
  <c r="DT95" i="6"/>
  <c r="DW95" i="6"/>
  <c r="DU95" i="6"/>
  <c r="DX95" i="6"/>
  <c r="DY95" i="6"/>
  <c r="EA95" i="6"/>
  <c r="EB95" i="6"/>
  <c r="EC95" i="6"/>
  <c r="ED95" i="6"/>
  <c r="EE95" i="6"/>
  <c r="EF95" i="6"/>
  <c r="EI95" i="6"/>
  <c r="EG95" i="6"/>
  <c r="EJ95" i="6"/>
  <c r="EK95" i="6"/>
  <c r="EM95" i="6"/>
  <c r="EN95" i="6"/>
  <c r="EO95" i="6"/>
  <c r="EP95" i="6"/>
  <c r="EQ95" i="6"/>
  <c r="ER95" i="6"/>
  <c r="ES95" i="6"/>
  <c r="ET95" i="6"/>
  <c r="EU95" i="6"/>
  <c r="EV95" i="6"/>
  <c r="EW95" i="6"/>
  <c r="EX95" i="6"/>
  <c r="FE95" i="6"/>
  <c r="FJ95" i="6"/>
  <c r="GB95" i="6"/>
  <c r="GE95" i="6"/>
  <c r="D96" i="6"/>
  <c r="W96" i="6"/>
  <c r="Y96" i="6"/>
  <c r="EY96" i="6"/>
  <c r="AM96" i="6"/>
  <c r="AO96" i="6"/>
  <c r="EZ96" i="6"/>
  <c r="BE96" i="6"/>
  <c r="BG96" i="6"/>
  <c r="FA96" i="6"/>
  <c r="BU96" i="6"/>
  <c r="BW96" i="6"/>
  <c r="FB96" i="6"/>
  <c r="CK96" i="6"/>
  <c r="CM96" i="6"/>
  <c r="FC96" i="6"/>
  <c r="DA96" i="6"/>
  <c r="DC96" i="6"/>
  <c r="FD96" i="6"/>
  <c r="FF96" i="6"/>
  <c r="FG96" i="6"/>
  <c r="FH96" i="6"/>
  <c r="FI96" i="6"/>
  <c r="DI96" i="6"/>
  <c r="DL96" i="6"/>
  <c r="DM96" i="6"/>
  <c r="DN96" i="6"/>
  <c r="DO96" i="6"/>
  <c r="DP96" i="6"/>
  <c r="DQ96" i="6"/>
  <c r="DR96" i="6"/>
  <c r="DS96" i="6"/>
  <c r="DT96" i="6"/>
  <c r="DW96" i="6"/>
  <c r="DU96" i="6"/>
  <c r="DX96" i="6"/>
  <c r="DY96" i="6"/>
  <c r="EA96" i="6"/>
  <c r="EB96" i="6"/>
  <c r="EC96" i="6"/>
  <c r="ED96" i="6"/>
  <c r="EE96" i="6"/>
  <c r="EF96" i="6"/>
  <c r="EI96" i="6"/>
  <c r="EG96" i="6"/>
  <c r="EJ96" i="6"/>
  <c r="EK96" i="6"/>
  <c r="EM96" i="6"/>
  <c r="EN96" i="6"/>
  <c r="EO96" i="6"/>
  <c r="EP96" i="6"/>
  <c r="EQ96" i="6"/>
  <c r="ER96" i="6"/>
  <c r="ES96" i="6"/>
  <c r="ET96" i="6"/>
  <c r="EU96" i="6"/>
  <c r="EV96" i="6"/>
  <c r="EW96" i="6"/>
  <c r="EX96" i="6"/>
  <c r="FE96" i="6"/>
  <c r="FJ96" i="6"/>
  <c r="GB96" i="6"/>
  <c r="GE96" i="6"/>
  <c r="D97" i="6"/>
  <c r="W97" i="6"/>
  <c r="Y97" i="6"/>
  <c r="EY97" i="6"/>
  <c r="AM97" i="6"/>
  <c r="AO97" i="6"/>
  <c r="EZ97" i="6"/>
  <c r="BE97" i="6"/>
  <c r="BG97" i="6"/>
  <c r="FA97" i="6"/>
  <c r="BU97" i="6"/>
  <c r="BW97" i="6"/>
  <c r="FB97" i="6"/>
  <c r="CK97" i="6"/>
  <c r="CM97" i="6"/>
  <c r="FC97" i="6"/>
  <c r="DA97" i="6"/>
  <c r="DC97" i="6"/>
  <c r="FD97" i="6"/>
  <c r="FF97" i="6"/>
  <c r="FG97" i="6"/>
  <c r="FH97" i="6"/>
  <c r="FI97" i="6"/>
  <c r="DI97" i="6"/>
  <c r="DL97" i="6"/>
  <c r="DM97" i="6"/>
  <c r="DN97" i="6"/>
  <c r="DO97" i="6"/>
  <c r="DP97" i="6"/>
  <c r="DQ97" i="6"/>
  <c r="DR97" i="6"/>
  <c r="DS97" i="6"/>
  <c r="DT97" i="6"/>
  <c r="DW97" i="6"/>
  <c r="DU97" i="6"/>
  <c r="DX97" i="6"/>
  <c r="DY97" i="6"/>
  <c r="EA97" i="6"/>
  <c r="EB97" i="6"/>
  <c r="EC97" i="6"/>
  <c r="ED97" i="6"/>
  <c r="EE97" i="6"/>
  <c r="EF97" i="6"/>
  <c r="EI97" i="6"/>
  <c r="EG97" i="6"/>
  <c r="EJ97" i="6"/>
  <c r="EK97" i="6"/>
  <c r="EM97" i="6"/>
  <c r="EN97" i="6"/>
  <c r="EO97" i="6"/>
  <c r="EP97" i="6"/>
  <c r="EQ97" i="6"/>
  <c r="ER97" i="6"/>
  <c r="ES97" i="6"/>
  <c r="ET97" i="6"/>
  <c r="EU97" i="6"/>
  <c r="EV97" i="6"/>
  <c r="EW97" i="6"/>
  <c r="EX97" i="6"/>
  <c r="FE97" i="6"/>
  <c r="FJ97" i="6"/>
  <c r="GB97" i="6"/>
  <c r="GE97" i="6"/>
  <c r="D98" i="6"/>
  <c r="W98" i="6"/>
  <c r="Y98" i="6"/>
  <c r="EY98" i="6"/>
  <c r="AM98" i="6"/>
  <c r="AO98" i="6"/>
  <c r="EZ98" i="6"/>
  <c r="BE98" i="6"/>
  <c r="BG98" i="6"/>
  <c r="FA98" i="6"/>
  <c r="BU98" i="6"/>
  <c r="BW98" i="6"/>
  <c r="FB98" i="6"/>
  <c r="CK98" i="6"/>
  <c r="CM98" i="6"/>
  <c r="FC98" i="6"/>
  <c r="DA98" i="6"/>
  <c r="DC98" i="6"/>
  <c r="FD98" i="6"/>
  <c r="FF98" i="6"/>
  <c r="FG98" i="6"/>
  <c r="FH98" i="6"/>
  <c r="FI98" i="6"/>
  <c r="DI98" i="6"/>
  <c r="DL98" i="6"/>
  <c r="DM98" i="6"/>
  <c r="DN98" i="6"/>
  <c r="DO98" i="6"/>
  <c r="DP98" i="6"/>
  <c r="DQ98" i="6"/>
  <c r="DR98" i="6"/>
  <c r="DS98" i="6"/>
  <c r="DT98" i="6"/>
  <c r="DW98" i="6"/>
  <c r="DU98" i="6"/>
  <c r="DX98" i="6"/>
  <c r="DY98" i="6"/>
  <c r="EA98" i="6"/>
  <c r="EB98" i="6"/>
  <c r="EC98" i="6"/>
  <c r="ED98" i="6"/>
  <c r="EE98" i="6"/>
  <c r="EF98" i="6"/>
  <c r="EI98" i="6"/>
  <c r="EG98" i="6"/>
  <c r="EJ98" i="6"/>
  <c r="EK98" i="6"/>
  <c r="EM98" i="6"/>
  <c r="EN98" i="6"/>
  <c r="EO98" i="6"/>
  <c r="EP98" i="6"/>
  <c r="EQ98" i="6"/>
  <c r="ER98" i="6"/>
  <c r="ES98" i="6"/>
  <c r="ET98" i="6"/>
  <c r="EU98" i="6"/>
  <c r="EV98" i="6"/>
  <c r="EW98" i="6"/>
  <c r="EX98" i="6"/>
  <c r="FE98" i="6"/>
  <c r="FJ98" i="6"/>
  <c r="GB98" i="6"/>
  <c r="GE98" i="6"/>
  <c r="D99" i="6"/>
  <c r="W99" i="6"/>
  <c r="Y99" i="6"/>
  <c r="EY99" i="6"/>
  <c r="AM99" i="6"/>
  <c r="AO99" i="6"/>
  <c r="EZ99" i="6"/>
  <c r="BE99" i="6"/>
  <c r="BG99" i="6"/>
  <c r="FA99" i="6"/>
  <c r="BU99" i="6"/>
  <c r="BW99" i="6"/>
  <c r="FB99" i="6"/>
  <c r="CK99" i="6"/>
  <c r="CM99" i="6"/>
  <c r="FC99" i="6"/>
  <c r="DA99" i="6"/>
  <c r="DC99" i="6"/>
  <c r="FD99" i="6"/>
  <c r="FF99" i="6"/>
  <c r="FG99" i="6"/>
  <c r="FH99" i="6"/>
  <c r="FI99" i="6"/>
  <c r="DI99" i="6"/>
  <c r="DL99" i="6"/>
  <c r="DM99" i="6"/>
  <c r="DN99" i="6"/>
  <c r="DO99" i="6"/>
  <c r="DP99" i="6"/>
  <c r="DQ99" i="6"/>
  <c r="DR99" i="6"/>
  <c r="DS99" i="6"/>
  <c r="DT99" i="6"/>
  <c r="DW99" i="6"/>
  <c r="DU99" i="6"/>
  <c r="DX99" i="6"/>
  <c r="DY99" i="6"/>
  <c r="EA99" i="6"/>
  <c r="EB99" i="6"/>
  <c r="EC99" i="6"/>
  <c r="ED99" i="6"/>
  <c r="EE99" i="6"/>
  <c r="EF99" i="6"/>
  <c r="EI99" i="6"/>
  <c r="EG99" i="6"/>
  <c r="EJ99" i="6"/>
  <c r="EK99" i="6"/>
  <c r="EM99" i="6"/>
  <c r="EN99" i="6"/>
  <c r="EO99" i="6"/>
  <c r="EP99" i="6"/>
  <c r="EQ99" i="6"/>
  <c r="ER99" i="6"/>
  <c r="ES99" i="6"/>
  <c r="ET99" i="6"/>
  <c r="EU99" i="6"/>
  <c r="EV99" i="6"/>
  <c r="EW99" i="6"/>
  <c r="EX99" i="6"/>
  <c r="FE99" i="6"/>
  <c r="FJ99" i="6"/>
  <c r="GB99" i="6"/>
  <c r="GE99" i="6"/>
  <c r="D100" i="6"/>
  <c r="W100" i="6"/>
  <c r="Y100" i="6"/>
  <c r="EY100" i="6"/>
  <c r="AM100" i="6"/>
  <c r="AO100" i="6"/>
  <c r="EZ100" i="6"/>
  <c r="BE100" i="6"/>
  <c r="BG100" i="6"/>
  <c r="FA100" i="6"/>
  <c r="BU100" i="6"/>
  <c r="BW100" i="6"/>
  <c r="FB100" i="6"/>
  <c r="CK100" i="6"/>
  <c r="CM100" i="6"/>
  <c r="FC100" i="6"/>
  <c r="DA100" i="6"/>
  <c r="DC100" i="6"/>
  <c r="FD100" i="6"/>
  <c r="FF100" i="6"/>
  <c r="FG100" i="6"/>
  <c r="FH100" i="6"/>
  <c r="FI100" i="6"/>
  <c r="DI100" i="6"/>
  <c r="DL100" i="6"/>
  <c r="DM100" i="6"/>
  <c r="DN100" i="6"/>
  <c r="DO100" i="6"/>
  <c r="DP100" i="6"/>
  <c r="DQ100" i="6"/>
  <c r="DR100" i="6"/>
  <c r="DS100" i="6"/>
  <c r="DT100" i="6"/>
  <c r="DW100" i="6"/>
  <c r="DU100" i="6"/>
  <c r="DX100" i="6"/>
  <c r="DY100" i="6"/>
  <c r="EA100" i="6"/>
  <c r="EB100" i="6"/>
  <c r="EC100" i="6"/>
  <c r="ED100" i="6"/>
  <c r="EE100" i="6"/>
  <c r="EF100" i="6"/>
  <c r="EI100" i="6"/>
  <c r="EG100" i="6"/>
  <c r="EJ100" i="6"/>
  <c r="EK100" i="6"/>
  <c r="EM100" i="6"/>
  <c r="EN100" i="6"/>
  <c r="EO100" i="6"/>
  <c r="EP100" i="6"/>
  <c r="EQ100" i="6"/>
  <c r="ER100" i="6"/>
  <c r="ES100" i="6"/>
  <c r="ET100" i="6"/>
  <c r="EU100" i="6"/>
  <c r="EV100" i="6"/>
  <c r="EW100" i="6"/>
  <c r="EX100" i="6"/>
  <c r="FE100" i="6"/>
  <c r="FJ100" i="6"/>
  <c r="GB100" i="6"/>
  <c r="GE100" i="6"/>
  <c r="D101" i="6"/>
  <c r="W101" i="6"/>
  <c r="Y101" i="6"/>
  <c r="EY101" i="6"/>
  <c r="AM101" i="6"/>
  <c r="AO101" i="6"/>
  <c r="EZ101" i="6"/>
  <c r="BE101" i="6"/>
  <c r="BG101" i="6"/>
  <c r="FA101" i="6"/>
  <c r="BU101" i="6"/>
  <c r="BW101" i="6"/>
  <c r="FB101" i="6"/>
  <c r="CK101" i="6"/>
  <c r="CM101" i="6"/>
  <c r="FC101" i="6"/>
  <c r="DA101" i="6"/>
  <c r="DC101" i="6"/>
  <c r="FD101" i="6"/>
  <c r="FF101" i="6"/>
  <c r="FG101" i="6"/>
  <c r="FH101" i="6"/>
  <c r="FI101" i="6"/>
  <c r="DI101" i="6"/>
  <c r="DL101" i="6"/>
  <c r="DM101" i="6"/>
  <c r="DN101" i="6"/>
  <c r="DO101" i="6"/>
  <c r="DP101" i="6"/>
  <c r="DQ101" i="6"/>
  <c r="DR101" i="6"/>
  <c r="DS101" i="6"/>
  <c r="DT101" i="6"/>
  <c r="DW101" i="6"/>
  <c r="DU101" i="6"/>
  <c r="DX101" i="6"/>
  <c r="DY101" i="6"/>
  <c r="EA101" i="6"/>
  <c r="EB101" i="6"/>
  <c r="EC101" i="6"/>
  <c r="ED101" i="6"/>
  <c r="EE101" i="6"/>
  <c r="EF101" i="6"/>
  <c r="EI101" i="6"/>
  <c r="EG101" i="6"/>
  <c r="EJ101" i="6"/>
  <c r="EK101" i="6"/>
  <c r="EM101" i="6"/>
  <c r="EN101" i="6"/>
  <c r="EO101" i="6"/>
  <c r="EP101" i="6"/>
  <c r="EQ101" i="6"/>
  <c r="ER101" i="6"/>
  <c r="ES101" i="6"/>
  <c r="ET101" i="6"/>
  <c r="EU101" i="6"/>
  <c r="EV101" i="6"/>
  <c r="EW101" i="6"/>
  <c r="EX101" i="6"/>
  <c r="FE101" i="6"/>
  <c r="FJ101" i="6"/>
  <c r="GB101" i="6"/>
  <c r="GE101" i="6"/>
  <c r="D102" i="6"/>
  <c r="W102" i="6"/>
  <c r="Y102" i="6"/>
  <c r="EY102" i="6"/>
  <c r="AM102" i="6"/>
  <c r="AO102" i="6"/>
  <c r="EZ102" i="6"/>
  <c r="BE102" i="6"/>
  <c r="BG102" i="6"/>
  <c r="FA102" i="6"/>
  <c r="BU102" i="6"/>
  <c r="BW102" i="6"/>
  <c r="FB102" i="6"/>
  <c r="CK102" i="6"/>
  <c r="CM102" i="6"/>
  <c r="FC102" i="6"/>
  <c r="DA102" i="6"/>
  <c r="DC102" i="6"/>
  <c r="FD102" i="6"/>
  <c r="FF102" i="6"/>
  <c r="FG102" i="6"/>
  <c r="FH102" i="6"/>
  <c r="FI102" i="6"/>
  <c r="DI102" i="6"/>
  <c r="DL102" i="6"/>
  <c r="DM102" i="6"/>
  <c r="DN102" i="6"/>
  <c r="DO102" i="6"/>
  <c r="DP102" i="6"/>
  <c r="DQ102" i="6"/>
  <c r="DR102" i="6"/>
  <c r="DS102" i="6"/>
  <c r="DT102" i="6"/>
  <c r="DW102" i="6"/>
  <c r="DU102" i="6"/>
  <c r="DX102" i="6"/>
  <c r="DY102" i="6"/>
  <c r="EA102" i="6"/>
  <c r="EB102" i="6"/>
  <c r="EC102" i="6"/>
  <c r="ED102" i="6"/>
  <c r="EE102" i="6"/>
  <c r="EF102" i="6"/>
  <c r="EI102" i="6"/>
  <c r="EG102" i="6"/>
  <c r="EJ102" i="6"/>
  <c r="EK102" i="6"/>
  <c r="EM102" i="6"/>
  <c r="EN102" i="6"/>
  <c r="EO102" i="6"/>
  <c r="EP102" i="6"/>
  <c r="EQ102" i="6"/>
  <c r="ER102" i="6"/>
  <c r="ES102" i="6"/>
  <c r="ET102" i="6"/>
  <c r="EU102" i="6"/>
  <c r="EV102" i="6"/>
  <c r="EW102" i="6"/>
  <c r="EX102" i="6"/>
  <c r="FE102" i="6"/>
  <c r="FJ102" i="6"/>
  <c r="GB102" i="6"/>
  <c r="GE102" i="6"/>
  <c r="D103" i="6"/>
  <c r="W103" i="6"/>
  <c r="Y103" i="6"/>
  <c r="EY103" i="6"/>
  <c r="AM103" i="6"/>
  <c r="AO103" i="6"/>
  <c r="EZ103" i="6"/>
  <c r="BE103" i="6"/>
  <c r="BG103" i="6"/>
  <c r="FA103" i="6"/>
  <c r="BU103" i="6"/>
  <c r="BW103" i="6"/>
  <c r="FB103" i="6"/>
  <c r="CK103" i="6"/>
  <c r="CM103" i="6"/>
  <c r="FC103" i="6"/>
  <c r="DA103" i="6"/>
  <c r="DC103" i="6"/>
  <c r="FD103" i="6"/>
  <c r="FF103" i="6"/>
  <c r="FG103" i="6"/>
  <c r="FH103" i="6"/>
  <c r="FI103" i="6"/>
  <c r="DI103" i="6"/>
  <c r="DL103" i="6"/>
  <c r="DM103" i="6"/>
  <c r="DN103" i="6"/>
  <c r="DO103" i="6"/>
  <c r="DP103" i="6"/>
  <c r="DQ103" i="6"/>
  <c r="DR103" i="6"/>
  <c r="DS103" i="6"/>
  <c r="DT103" i="6"/>
  <c r="DW103" i="6"/>
  <c r="DU103" i="6"/>
  <c r="DX103" i="6"/>
  <c r="DY103" i="6"/>
  <c r="EA103" i="6"/>
  <c r="EB103" i="6"/>
  <c r="EC103" i="6"/>
  <c r="ED103" i="6"/>
  <c r="EE103" i="6"/>
  <c r="EF103" i="6"/>
  <c r="EI103" i="6"/>
  <c r="EG103" i="6"/>
  <c r="EJ103" i="6"/>
  <c r="EK103" i="6"/>
  <c r="EM103" i="6"/>
  <c r="EN103" i="6"/>
  <c r="EO103" i="6"/>
  <c r="EP103" i="6"/>
  <c r="EQ103" i="6"/>
  <c r="ER103" i="6"/>
  <c r="ES103" i="6"/>
  <c r="ET103" i="6"/>
  <c r="EU103" i="6"/>
  <c r="EV103" i="6"/>
  <c r="EW103" i="6"/>
  <c r="EX103" i="6"/>
  <c r="FE103" i="6"/>
  <c r="FJ103" i="6"/>
  <c r="GB103" i="6"/>
  <c r="GE103" i="6"/>
  <c r="D104" i="6"/>
  <c r="W104" i="6"/>
  <c r="Y104" i="6"/>
  <c r="EY104" i="6"/>
  <c r="AM104" i="6"/>
  <c r="AO104" i="6"/>
  <c r="EZ104" i="6"/>
  <c r="BE104" i="6"/>
  <c r="BG104" i="6"/>
  <c r="FA104" i="6"/>
  <c r="BU104" i="6"/>
  <c r="BW104" i="6"/>
  <c r="FB104" i="6"/>
  <c r="CK104" i="6"/>
  <c r="CM104" i="6"/>
  <c r="FC104" i="6"/>
  <c r="DA104" i="6"/>
  <c r="DC104" i="6"/>
  <c r="FD104" i="6"/>
  <c r="FF104" i="6"/>
  <c r="FG104" i="6"/>
  <c r="FH104" i="6"/>
  <c r="FI104" i="6"/>
  <c r="DI104" i="6"/>
  <c r="DL104" i="6"/>
  <c r="DM104" i="6"/>
  <c r="DN104" i="6"/>
  <c r="DO104" i="6"/>
  <c r="DP104" i="6"/>
  <c r="DQ104" i="6"/>
  <c r="DR104" i="6"/>
  <c r="DS104" i="6"/>
  <c r="DT104" i="6"/>
  <c r="DW104" i="6"/>
  <c r="DU104" i="6"/>
  <c r="DX104" i="6"/>
  <c r="DY104" i="6"/>
  <c r="EA104" i="6"/>
  <c r="EB104" i="6"/>
  <c r="EC104" i="6"/>
  <c r="ED104" i="6"/>
  <c r="EE104" i="6"/>
  <c r="EF104" i="6"/>
  <c r="EI104" i="6"/>
  <c r="EG104" i="6"/>
  <c r="EJ104" i="6"/>
  <c r="EK104" i="6"/>
  <c r="EM104" i="6"/>
  <c r="EN104" i="6"/>
  <c r="EO104" i="6"/>
  <c r="EP104" i="6"/>
  <c r="EQ104" i="6"/>
  <c r="ER104" i="6"/>
  <c r="ES104" i="6"/>
  <c r="ET104" i="6"/>
  <c r="EU104" i="6"/>
  <c r="EV104" i="6"/>
  <c r="EW104" i="6"/>
  <c r="EX104" i="6"/>
  <c r="FE104" i="6"/>
  <c r="FJ104" i="6"/>
  <c r="GB104" i="6"/>
  <c r="GE104" i="6"/>
  <c r="D105" i="6"/>
  <c r="W105" i="6"/>
  <c r="Y105" i="6"/>
  <c r="EY105" i="6"/>
  <c r="AM105" i="6"/>
  <c r="AO105" i="6"/>
  <c r="EZ105" i="6"/>
  <c r="BE105" i="6"/>
  <c r="BG105" i="6"/>
  <c r="FA105" i="6"/>
  <c r="BU105" i="6"/>
  <c r="BW105" i="6"/>
  <c r="FB105" i="6"/>
  <c r="CK105" i="6"/>
  <c r="CM105" i="6"/>
  <c r="FC105" i="6"/>
  <c r="DA105" i="6"/>
  <c r="DC105" i="6"/>
  <c r="FD105" i="6"/>
  <c r="FF105" i="6"/>
  <c r="FG105" i="6"/>
  <c r="FH105" i="6"/>
  <c r="FI105" i="6"/>
  <c r="DI105" i="6"/>
  <c r="DL105" i="6"/>
  <c r="DM105" i="6"/>
  <c r="DN105" i="6"/>
  <c r="DO105" i="6"/>
  <c r="DP105" i="6"/>
  <c r="DQ105" i="6"/>
  <c r="DR105" i="6"/>
  <c r="DS105" i="6"/>
  <c r="DT105" i="6"/>
  <c r="DW105" i="6"/>
  <c r="DU105" i="6"/>
  <c r="DX105" i="6"/>
  <c r="DY105" i="6"/>
  <c r="EA105" i="6"/>
  <c r="EB105" i="6"/>
  <c r="EC105" i="6"/>
  <c r="ED105" i="6"/>
  <c r="EE105" i="6"/>
  <c r="EF105" i="6"/>
  <c r="EI105" i="6"/>
  <c r="EG105" i="6"/>
  <c r="EJ105" i="6"/>
  <c r="EK105" i="6"/>
  <c r="EM105" i="6"/>
  <c r="EN105" i="6"/>
  <c r="EO105" i="6"/>
  <c r="EP105" i="6"/>
  <c r="EQ105" i="6"/>
  <c r="ER105" i="6"/>
  <c r="ES105" i="6"/>
  <c r="ET105" i="6"/>
  <c r="EU105" i="6"/>
  <c r="EV105" i="6"/>
  <c r="EW105" i="6"/>
  <c r="EX105" i="6"/>
  <c r="FE105" i="6"/>
  <c r="FJ105" i="6"/>
  <c r="GB105" i="6"/>
  <c r="GE105" i="6"/>
  <c r="D106" i="6"/>
  <c r="W106" i="6"/>
  <c r="Y106" i="6"/>
  <c r="EY106" i="6"/>
  <c r="AM106" i="6"/>
  <c r="AO106" i="6"/>
  <c r="EZ106" i="6"/>
  <c r="BE106" i="6"/>
  <c r="BG106" i="6"/>
  <c r="FA106" i="6"/>
  <c r="BU106" i="6"/>
  <c r="BW106" i="6"/>
  <c r="FB106" i="6"/>
  <c r="CK106" i="6"/>
  <c r="CM106" i="6"/>
  <c r="FC106" i="6"/>
  <c r="DA106" i="6"/>
  <c r="DC106" i="6"/>
  <c r="FD106" i="6"/>
  <c r="FF106" i="6"/>
  <c r="FG106" i="6"/>
  <c r="FH106" i="6"/>
  <c r="FI106" i="6"/>
  <c r="DI106" i="6"/>
  <c r="DL106" i="6"/>
  <c r="DM106" i="6"/>
  <c r="DN106" i="6"/>
  <c r="DO106" i="6"/>
  <c r="DP106" i="6"/>
  <c r="DQ106" i="6"/>
  <c r="DR106" i="6"/>
  <c r="DS106" i="6"/>
  <c r="DT106" i="6"/>
  <c r="DW106" i="6"/>
  <c r="DU106" i="6"/>
  <c r="DX106" i="6"/>
  <c r="DY106" i="6"/>
  <c r="EA106" i="6"/>
  <c r="EB106" i="6"/>
  <c r="EC106" i="6"/>
  <c r="ED106" i="6"/>
  <c r="EE106" i="6"/>
  <c r="EF106" i="6"/>
  <c r="EI106" i="6"/>
  <c r="EG106" i="6"/>
  <c r="EJ106" i="6"/>
  <c r="EK106" i="6"/>
  <c r="EM106" i="6"/>
  <c r="EN106" i="6"/>
  <c r="EO106" i="6"/>
  <c r="EP106" i="6"/>
  <c r="EQ106" i="6"/>
  <c r="ER106" i="6"/>
  <c r="ES106" i="6"/>
  <c r="ET106" i="6"/>
  <c r="EU106" i="6"/>
  <c r="EV106" i="6"/>
  <c r="EW106" i="6"/>
  <c r="EX106" i="6"/>
  <c r="FE106" i="6"/>
  <c r="FJ106" i="6"/>
  <c r="GB106" i="6"/>
  <c r="GE106" i="6"/>
  <c r="FG7" i="6"/>
  <c r="FH7" i="6"/>
  <c r="FI7" i="6"/>
  <c r="DI7" i="6"/>
  <c r="DE7" i="6"/>
  <c r="DF7" i="6"/>
  <c r="DG7" i="6"/>
  <c r="DH7" i="6"/>
  <c r="DJ7" i="6"/>
  <c r="DL7" i="6"/>
  <c r="DM7" i="6"/>
  <c r="DN7" i="6"/>
  <c r="DO7" i="6"/>
  <c r="DP7" i="6"/>
  <c r="DQ7" i="6"/>
  <c r="DR7" i="6"/>
  <c r="DS7" i="6"/>
  <c r="DT7" i="6"/>
  <c r="DW7" i="6"/>
  <c r="DU7" i="6"/>
  <c r="DX7" i="6"/>
  <c r="DY7" i="6"/>
  <c r="DZ7" i="6"/>
  <c r="EA7" i="6"/>
  <c r="EB7" i="6"/>
  <c r="EC7" i="6"/>
  <c r="ED7" i="6"/>
  <c r="EE7" i="6"/>
  <c r="EF7" i="6"/>
  <c r="EI7" i="6"/>
  <c r="EG7" i="6"/>
  <c r="EJ7" i="6"/>
  <c r="EK7" i="6"/>
  <c r="EL7" i="6"/>
  <c r="EM7" i="6"/>
  <c r="EN7" i="6"/>
  <c r="EO7" i="6"/>
  <c r="EP7" i="6"/>
  <c r="EQ7" i="6"/>
  <c r="ER7" i="6"/>
  <c r="ES7" i="6"/>
  <c r="ET7" i="6"/>
  <c r="EU7" i="6"/>
  <c r="EV7" i="6"/>
  <c r="EW7" i="6"/>
  <c r="EX7" i="6"/>
  <c r="FE7" i="6"/>
  <c r="FJ7" i="6"/>
  <c r="GE7" i="6"/>
  <c r="GF106" i="6"/>
  <c r="GF105" i="6"/>
  <c r="GF104" i="6"/>
  <c r="GF103" i="6"/>
  <c r="GF102" i="6"/>
  <c r="GF101" i="6"/>
  <c r="GF100" i="6"/>
  <c r="GF99" i="6"/>
  <c r="GF98" i="6"/>
  <c r="GF97" i="6"/>
  <c r="GF96" i="6"/>
  <c r="GF95" i="6"/>
  <c r="GF94" i="6"/>
  <c r="GF93" i="6"/>
  <c r="GF92" i="6"/>
  <c r="GF91" i="6"/>
  <c r="GF90" i="6"/>
  <c r="GF89" i="6"/>
  <c r="GF88" i="6"/>
  <c r="GF87" i="6"/>
  <c r="GF86" i="6"/>
  <c r="GF85" i="6"/>
  <c r="GF84" i="6"/>
  <c r="GF83" i="6"/>
  <c r="GF82" i="6"/>
  <c r="GF81" i="6"/>
  <c r="GF80" i="6"/>
  <c r="GF79" i="6"/>
  <c r="GF78" i="6"/>
  <c r="GF77" i="6"/>
  <c r="GF76" i="6"/>
  <c r="GF75" i="6"/>
  <c r="GF74" i="6"/>
  <c r="GF73" i="6"/>
  <c r="GF72" i="6"/>
  <c r="GF71" i="6"/>
  <c r="GF70" i="6"/>
  <c r="GF69" i="6"/>
  <c r="GF68" i="6"/>
  <c r="GF67" i="6"/>
  <c r="GF66" i="6"/>
  <c r="GF65" i="6"/>
  <c r="GF64" i="6"/>
  <c r="GF63" i="6"/>
  <c r="GF62" i="6"/>
  <c r="GF61" i="6"/>
  <c r="GF60" i="6"/>
  <c r="GF59" i="6"/>
  <c r="GF58" i="6"/>
  <c r="GF57" i="6"/>
  <c r="GF56" i="6"/>
  <c r="GF55" i="6"/>
  <c r="GF54" i="6"/>
  <c r="GF53" i="6"/>
  <c r="GF52" i="6"/>
  <c r="GF51" i="6"/>
  <c r="GF50" i="6"/>
  <c r="GF49" i="6"/>
  <c r="GF48" i="6"/>
  <c r="GF47" i="6"/>
  <c r="GF46" i="6"/>
  <c r="GF45" i="6"/>
  <c r="GF44" i="6"/>
  <c r="GF43" i="6"/>
  <c r="GF42" i="6"/>
  <c r="GF41" i="6"/>
  <c r="GF40" i="6"/>
  <c r="GF39" i="6"/>
  <c r="GF38" i="6"/>
  <c r="GF37" i="6"/>
  <c r="GF36" i="6"/>
  <c r="GF35" i="6"/>
  <c r="GF34" i="6"/>
  <c r="GF33" i="6"/>
  <c r="GF32" i="6"/>
  <c r="GF31" i="6"/>
  <c r="GF30" i="6"/>
  <c r="GF29" i="6"/>
  <c r="GF28" i="6"/>
  <c r="GF27" i="6"/>
  <c r="GF26" i="6"/>
  <c r="GF25" i="6"/>
  <c r="GF24" i="6"/>
  <c r="GF23" i="6"/>
  <c r="GF22" i="6"/>
  <c r="GF21" i="6"/>
  <c r="GF20" i="6"/>
  <c r="GF19" i="6"/>
  <c r="GF18" i="6"/>
  <c r="GF17" i="6"/>
  <c r="GF16" i="6"/>
  <c r="GF15" i="6"/>
  <c r="GF14" i="6"/>
  <c r="GF13" i="6"/>
  <c r="GF12" i="6"/>
  <c r="GF11" i="6"/>
  <c r="GF10" i="6"/>
  <c r="GF9" i="6"/>
  <c r="GF8" i="6"/>
  <c r="GF7" i="6"/>
  <c r="CZ107" i="21"/>
  <c r="CX107" i="21"/>
  <c r="CV107" i="21"/>
  <c r="CT107" i="21"/>
  <c r="CR107" i="21"/>
  <c r="CP107" i="21"/>
  <c r="CN107" i="21"/>
  <c r="CL107" i="21"/>
  <c r="CJ107" i="21"/>
  <c r="EG5" i="6"/>
  <c r="GK103" i="6"/>
  <c r="GK104" i="6"/>
  <c r="GK105" i="6"/>
  <c r="GK106" i="6"/>
  <c r="GK91" i="6"/>
  <c r="GK92" i="6"/>
  <c r="GK93" i="6"/>
  <c r="GK94" i="6"/>
  <c r="GK95" i="6"/>
  <c r="GK96" i="6"/>
  <c r="GK97" i="6"/>
  <c r="GK98" i="6"/>
  <c r="GK99" i="6"/>
  <c r="GK100" i="6"/>
  <c r="GK101" i="6"/>
  <c r="GK102" i="6"/>
  <c r="GK63" i="6"/>
  <c r="GK64" i="6"/>
  <c r="GK65" i="6"/>
  <c r="GK66" i="6"/>
  <c r="GK67" i="6"/>
  <c r="GK68" i="6"/>
  <c r="GK69" i="6"/>
  <c r="GK70" i="6"/>
  <c r="GK71" i="6"/>
  <c r="GK72" i="6"/>
  <c r="GK73" i="6"/>
  <c r="GK74" i="6"/>
  <c r="GK75" i="6"/>
  <c r="GK76" i="6"/>
  <c r="GK77" i="6"/>
  <c r="GK78" i="6"/>
  <c r="GK79" i="6"/>
  <c r="GK80" i="6"/>
  <c r="GK81" i="6"/>
  <c r="GK82" i="6"/>
  <c r="GK83" i="6"/>
  <c r="GK84" i="6"/>
  <c r="GK85" i="6"/>
  <c r="GK86" i="6"/>
  <c r="GK87" i="6"/>
  <c r="GK88" i="6"/>
  <c r="GK89" i="6"/>
  <c r="GK90" i="6"/>
  <c r="GK55" i="6"/>
  <c r="GK56" i="6"/>
  <c r="GK57" i="6"/>
  <c r="GK58" i="6"/>
  <c r="GK59" i="6"/>
  <c r="GK60" i="6"/>
  <c r="GK61" i="6"/>
  <c r="GK62" i="6"/>
  <c r="GK40" i="6"/>
  <c r="GK41" i="6"/>
  <c r="GK42" i="6"/>
  <c r="GK43" i="6"/>
  <c r="GK44" i="6"/>
  <c r="GK45" i="6"/>
  <c r="GK46" i="6"/>
  <c r="GK47" i="6"/>
  <c r="GK48" i="6"/>
  <c r="GK49" i="6"/>
  <c r="GK50" i="6"/>
  <c r="GK51" i="6"/>
  <c r="GK52" i="6"/>
  <c r="GK53" i="6"/>
  <c r="GK54" i="6"/>
  <c r="GK35" i="6"/>
  <c r="GK36" i="6"/>
  <c r="GK37" i="6"/>
  <c r="GK38" i="6"/>
  <c r="GK39" i="6"/>
  <c r="GK7" i="6"/>
  <c r="A8" i="6"/>
  <c r="F8" i="6"/>
  <c r="G8" i="6"/>
  <c r="I8" i="6"/>
  <c r="J8" i="6"/>
  <c r="AQ8" i="6"/>
  <c r="FQ8" i="6"/>
  <c r="AR8" i="6"/>
  <c r="FP8" i="6"/>
  <c r="A9" i="6"/>
  <c r="F9" i="6"/>
  <c r="G9" i="6"/>
  <c r="I9" i="6"/>
  <c r="J9" i="6"/>
  <c r="AQ9" i="6"/>
  <c r="FQ9" i="6"/>
  <c r="AR9" i="6"/>
  <c r="FP9" i="6"/>
  <c r="A10" i="6"/>
  <c r="F10" i="6"/>
  <c r="G10" i="6"/>
  <c r="I10" i="6"/>
  <c r="J10" i="6"/>
  <c r="AQ10" i="6"/>
  <c r="FQ10" i="6"/>
  <c r="AR10" i="6"/>
  <c r="FP10" i="6"/>
  <c r="A11" i="6"/>
  <c r="F11" i="6"/>
  <c r="G11" i="6"/>
  <c r="I11" i="6"/>
  <c r="J11" i="6"/>
  <c r="AQ11" i="6"/>
  <c r="FP11" i="6"/>
  <c r="AR11" i="6"/>
  <c r="A12" i="6"/>
  <c r="F12" i="6"/>
  <c r="G12" i="6"/>
  <c r="I12" i="6"/>
  <c r="J12" i="6"/>
  <c r="AQ12" i="6"/>
  <c r="FQ12" i="6"/>
  <c r="AR12" i="6"/>
  <c r="FP12" i="6"/>
  <c r="A13" i="6"/>
  <c r="F13" i="6"/>
  <c r="G13" i="6"/>
  <c r="I13" i="6"/>
  <c r="J13" i="6"/>
  <c r="AQ13" i="6"/>
  <c r="FQ13" i="6"/>
  <c r="AR13" i="6"/>
  <c r="FP13" i="6"/>
  <c r="A14" i="6"/>
  <c r="F14" i="6"/>
  <c r="G14" i="6"/>
  <c r="I14" i="6"/>
  <c r="J14" i="6"/>
  <c r="AQ14" i="6"/>
  <c r="FQ14" i="6"/>
  <c r="AR14" i="6"/>
  <c r="FR14" i="6"/>
  <c r="A15" i="6"/>
  <c r="F15" i="6"/>
  <c r="G15" i="6"/>
  <c r="I15" i="6"/>
  <c r="J15" i="6"/>
  <c r="AQ15" i="6"/>
  <c r="FQ15" i="6"/>
  <c r="AR15" i="6"/>
  <c r="FP15" i="6"/>
  <c r="A16" i="6"/>
  <c r="F16" i="6"/>
  <c r="G16" i="6"/>
  <c r="I16" i="6"/>
  <c r="J16" i="6"/>
  <c r="AQ16" i="6"/>
  <c r="FQ16" i="6"/>
  <c r="AR16" i="6"/>
  <c r="FR16" i="6"/>
  <c r="A17" i="6"/>
  <c r="F17" i="6"/>
  <c r="G17" i="6"/>
  <c r="I17" i="6"/>
  <c r="J17" i="6"/>
  <c r="AQ17" i="6"/>
  <c r="FP17" i="6"/>
  <c r="AR17" i="6"/>
  <c r="FQ17" i="6"/>
  <c r="A18" i="6"/>
  <c r="F18" i="6"/>
  <c r="G18" i="6"/>
  <c r="I18" i="6"/>
  <c r="J18" i="6"/>
  <c r="AQ18" i="6"/>
  <c r="FQ18" i="6"/>
  <c r="AR18" i="6"/>
  <c r="A19" i="6"/>
  <c r="F19" i="6"/>
  <c r="G19" i="6"/>
  <c r="I19" i="6"/>
  <c r="J19" i="6"/>
  <c r="AQ19" i="6"/>
  <c r="FP19" i="6"/>
  <c r="AR19" i="6"/>
  <c r="FQ19" i="6"/>
  <c r="A20" i="6"/>
  <c r="F20" i="6"/>
  <c r="G20" i="6"/>
  <c r="I20" i="6"/>
  <c r="J20" i="6"/>
  <c r="AQ20" i="6"/>
  <c r="FP20" i="6"/>
  <c r="AR20" i="6"/>
  <c r="FS20" i="6"/>
  <c r="A21" i="6"/>
  <c r="F21" i="6"/>
  <c r="G21" i="6"/>
  <c r="I21" i="6"/>
  <c r="J21" i="6"/>
  <c r="AQ21" i="6"/>
  <c r="AR21" i="6"/>
  <c r="FQ21" i="6"/>
  <c r="A22" i="6"/>
  <c r="F22" i="6"/>
  <c r="G22" i="6"/>
  <c r="I22" i="6"/>
  <c r="J22" i="6"/>
  <c r="AQ22" i="6"/>
  <c r="AR22" i="6"/>
  <c r="FQ22" i="6"/>
  <c r="A23" i="6"/>
  <c r="F23" i="6"/>
  <c r="G23" i="6"/>
  <c r="I23" i="6"/>
  <c r="J23" i="6"/>
  <c r="AQ23" i="6"/>
  <c r="FQ23" i="6"/>
  <c r="AR23" i="6"/>
  <c r="FP23" i="6"/>
  <c r="A24" i="6"/>
  <c r="F24" i="6"/>
  <c r="G24" i="6"/>
  <c r="I24" i="6"/>
  <c r="J24" i="6"/>
  <c r="AQ24" i="6"/>
  <c r="FP24" i="6"/>
  <c r="AR24" i="6"/>
  <c r="FS24" i="6"/>
  <c r="A25" i="6"/>
  <c r="F25" i="6"/>
  <c r="G25" i="6"/>
  <c r="I25" i="6"/>
  <c r="J25" i="6"/>
  <c r="AQ25" i="6"/>
  <c r="FQ25" i="6"/>
  <c r="AR25" i="6"/>
  <c r="FP25" i="6"/>
  <c r="A26" i="6"/>
  <c r="F26" i="6"/>
  <c r="G26" i="6"/>
  <c r="I26" i="6"/>
  <c r="J26" i="6"/>
  <c r="AQ26" i="6"/>
  <c r="FQ26" i="6"/>
  <c r="AR26" i="6"/>
  <c r="A27" i="6"/>
  <c r="F27" i="6"/>
  <c r="G27" i="6"/>
  <c r="I27" i="6"/>
  <c r="J27" i="6"/>
  <c r="AQ27" i="6"/>
  <c r="FP27" i="6"/>
  <c r="AR27" i="6"/>
  <c r="FQ27" i="6"/>
  <c r="A28" i="6"/>
  <c r="F28" i="6"/>
  <c r="G28" i="6"/>
  <c r="I28" i="6"/>
  <c r="J28" i="6"/>
  <c r="AQ28" i="6"/>
  <c r="FS28" i="6"/>
  <c r="AR28" i="6"/>
  <c r="FQ28" i="6"/>
  <c r="A29" i="6"/>
  <c r="F29" i="6"/>
  <c r="G29" i="6"/>
  <c r="I29" i="6"/>
  <c r="J29" i="6"/>
  <c r="AQ29" i="6"/>
  <c r="FS29" i="6"/>
  <c r="AR29" i="6"/>
  <c r="A30" i="6"/>
  <c r="F30" i="6"/>
  <c r="G30" i="6"/>
  <c r="I30" i="6"/>
  <c r="J30" i="6"/>
  <c r="AQ30" i="6"/>
  <c r="FP30" i="6"/>
  <c r="AR30" i="6"/>
  <c r="FS30" i="6"/>
  <c r="A31" i="6"/>
  <c r="F31" i="6"/>
  <c r="G31" i="6"/>
  <c r="I31" i="6"/>
  <c r="J31" i="6"/>
  <c r="AQ31" i="6"/>
  <c r="FP31" i="6"/>
  <c r="AR31" i="6"/>
  <c r="FQ31" i="6"/>
  <c r="A32" i="6"/>
  <c r="F32" i="6"/>
  <c r="G32" i="6"/>
  <c r="I32" i="6"/>
  <c r="J32" i="6"/>
  <c r="AQ32" i="6"/>
  <c r="FQ32" i="6"/>
  <c r="AR32" i="6"/>
  <c r="FR32" i="6"/>
  <c r="A33" i="6"/>
  <c r="F33" i="6"/>
  <c r="G33" i="6"/>
  <c r="I33" i="6"/>
  <c r="J33" i="6"/>
  <c r="AQ33" i="6"/>
  <c r="FP33" i="6"/>
  <c r="AR33" i="6"/>
  <c r="FQ33" i="6"/>
  <c r="A34" i="6"/>
  <c r="F34" i="6"/>
  <c r="G34" i="6"/>
  <c r="I34" i="6"/>
  <c r="J34" i="6"/>
  <c r="AQ34" i="6"/>
  <c r="FQ34" i="6"/>
  <c r="AR34" i="6"/>
  <c r="A35" i="6"/>
  <c r="F35" i="6"/>
  <c r="G35" i="6"/>
  <c r="I35" i="6"/>
  <c r="J35" i="6"/>
  <c r="K35" i="6"/>
  <c r="L35" i="6"/>
  <c r="M35" i="6"/>
  <c r="O35" i="6"/>
  <c r="V35" i="6"/>
  <c r="S35" i="6"/>
  <c r="T35" i="6"/>
  <c r="U35" i="6"/>
  <c r="AA35" i="6"/>
  <c r="AB35" i="6"/>
  <c r="AC35" i="6"/>
  <c r="AE35" i="6"/>
  <c r="AI35" i="6"/>
  <c r="AJ35" i="6"/>
  <c r="AK35" i="6"/>
  <c r="AQ35" i="6"/>
  <c r="FP35" i="6"/>
  <c r="AR35" i="6"/>
  <c r="AS35" i="6"/>
  <c r="AT35" i="6"/>
  <c r="AU35" i="6"/>
  <c r="AW35" i="6"/>
  <c r="BD35" i="6"/>
  <c r="BA35" i="6"/>
  <c r="BB35" i="6"/>
  <c r="BC35" i="6"/>
  <c r="BI35" i="6"/>
  <c r="BJ35" i="6"/>
  <c r="BK35" i="6"/>
  <c r="BM35" i="6"/>
  <c r="BQ35" i="6"/>
  <c r="BR35" i="6"/>
  <c r="BS35" i="6"/>
  <c r="BY35" i="6"/>
  <c r="BZ35" i="6"/>
  <c r="CA35" i="6"/>
  <c r="CC35" i="6"/>
  <c r="CJ35" i="6"/>
  <c r="CG35" i="6"/>
  <c r="CH35" i="6"/>
  <c r="CI35" i="6"/>
  <c r="CO35" i="6"/>
  <c r="CP35" i="6"/>
  <c r="CQ35" i="6"/>
  <c r="CS35" i="6"/>
  <c r="CW35" i="6"/>
  <c r="CX35" i="6"/>
  <c r="CY35" i="6"/>
  <c r="DE35" i="6"/>
  <c r="DF35" i="6"/>
  <c r="DG35" i="6"/>
  <c r="A36" i="6"/>
  <c r="F36" i="6"/>
  <c r="G36" i="6"/>
  <c r="I36" i="6"/>
  <c r="J36" i="6"/>
  <c r="K36" i="6"/>
  <c r="L36" i="6"/>
  <c r="M36" i="6"/>
  <c r="O36" i="6"/>
  <c r="S36" i="6"/>
  <c r="T36" i="6"/>
  <c r="U36" i="6"/>
  <c r="AA36" i="6"/>
  <c r="AB36" i="6"/>
  <c r="AC36" i="6"/>
  <c r="AE36" i="6"/>
  <c r="AI36" i="6"/>
  <c r="AJ36" i="6"/>
  <c r="AK36" i="6"/>
  <c r="AQ36" i="6"/>
  <c r="FQ36" i="6"/>
  <c r="AR36" i="6"/>
  <c r="AS36" i="6"/>
  <c r="AT36" i="6"/>
  <c r="AU36" i="6"/>
  <c r="AW36" i="6"/>
  <c r="BA36" i="6"/>
  <c r="BB36" i="6"/>
  <c r="BC36" i="6"/>
  <c r="BI36" i="6"/>
  <c r="BJ36" i="6"/>
  <c r="BK36" i="6"/>
  <c r="BM36" i="6"/>
  <c r="BQ36" i="6"/>
  <c r="BR36" i="6"/>
  <c r="BS36" i="6"/>
  <c r="BY36" i="6"/>
  <c r="BZ36" i="6"/>
  <c r="CA36" i="6"/>
  <c r="CC36" i="6"/>
  <c r="CG36" i="6"/>
  <c r="CH36" i="6"/>
  <c r="CI36" i="6"/>
  <c r="CO36" i="6"/>
  <c r="CP36" i="6"/>
  <c r="CQ36" i="6"/>
  <c r="CS36" i="6"/>
  <c r="CW36" i="6"/>
  <c r="CX36" i="6"/>
  <c r="CY36" i="6"/>
  <c r="DE36" i="6"/>
  <c r="DF36" i="6"/>
  <c r="DG36" i="6"/>
  <c r="FR36" i="6"/>
  <c r="A37" i="6"/>
  <c r="F37" i="6"/>
  <c r="G37" i="6"/>
  <c r="I37" i="6"/>
  <c r="J37" i="6"/>
  <c r="K37" i="6"/>
  <c r="L37" i="6"/>
  <c r="M37" i="6"/>
  <c r="O37" i="6"/>
  <c r="V37" i="6"/>
  <c r="S37" i="6"/>
  <c r="T37" i="6"/>
  <c r="U37" i="6"/>
  <c r="AA37" i="6"/>
  <c r="AB37" i="6"/>
  <c r="AC37" i="6"/>
  <c r="AE37" i="6"/>
  <c r="AI37" i="6"/>
  <c r="AJ37" i="6"/>
  <c r="AK37" i="6"/>
  <c r="AQ37" i="6"/>
  <c r="FP37" i="6"/>
  <c r="AR37" i="6"/>
  <c r="AS37" i="6"/>
  <c r="AT37" i="6"/>
  <c r="AU37" i="6"/>
  <c r="AW37" i="6"/>
  <c r="BD37" i="6"/>
  <c r="BA37" i="6"/>
  <c r="BB37" i="6"/>
  <c r="BC37" i="6"/>
  <c r="BI37" i="6"/>
  <c r="BJ37" i="6"/>
  <c r="BK37" i="6"/>
  <c r="BM37" i="6"/>
  <c r="BQ37" i="6"/>
  <c r="BR37" i="6"/>
  <c r="BS37" i="6"/>
  <c r="BY37" i="6"/>
  <c r="BZ37" i="6"/>
  <c r="CA37" i="6"/>
  <c r="CC37" i="6"/>
  <c r="CJ37" i="6"/>
  <c r="CG37" i="6"/>
  <c r="CH37" i="6"/>
  <c r="CI37" i="6"/>
  <c r="CO37" i="6"/>
  <c r="CP37" i="6"/>
  <c r="CQ37" i="6"/>
  <c r="CS37" i="6"/>
  <c r="CW37" i="6"/>
  <c r="CX37" i="6"/>
  <c r="CY37" i="6"/>
  <c r="DE37" i="6"/>
  <c r="DF37" i="6"/>
  <c r="DG37" i="6"/>
  <c r="A38" i="6"/>
  <c r="F38" i="6"/>
  <c r="G38" i="6"/>
  <c r="I38" i="6"/>
  <c r="J38" i="6"/>
  <c r="K38" i="6"/>
  <c r="L38" i="6"/>
  <c r="M38" i="6"/>
  <c r="O38" i="6"/>
  <c r="S38" i="6"/>
  <c r="T38" i="6"/>
  <c r="U38" i="6"/>
  <c r="AA38" i="6"/>
  <c r="AB38" i="6"/>
  <c r="AC38" i="6"/>
  <c r="AE38" i="6"/>
  <c r="AI38" i="6"/>
  <c r="AJ38" i="6"/>
  <c r="AK38" i="6"/>
  <c r="AQ38" i="6"/>
  <c r="FQ38" i="6"/>
  <c r="AR38" i="6"/>
  <c r="AS38" i="6"/>
  <c r="AT38" i="6"/>
  <c r="AU38" i="6"/>
  <c r="AW38" i="6"/>
  <c r="BA38" i="6"/>
  <c r="BB38" i="6"/>
  <c r="BC38" i="6"/>
  <c r="BI38" i="6"/>
  <c r="BJ38" i="6"/>
  <c r="BK38" i="6"/>
  <c r="BM38" i="6"/>
  <c r="BQ38" i="6"/>
  <c r="BR38" i="6"/>
  <c r="BS38" i="6"/>
  <c r="BY38" i="6"/>
  <c r="BZ38" i="6"/>
  <c r="CA38" i="6"/>
  <c r="CC38" i="6"/>
  <c r="CG38" i="6"/>
  <c r="CH38" i="6"/>
  <c r="CI38" i="6"/>
  <c r="CO38" i="6"/>
  <c r="CP38" i="6"/>
  <c r="CQ38" i="6"/>
  <c r="CS38" i="6"/>
  <c r="CW38" i="6"/>
  <c r="CX38" i="6"/>
  <c r="CY38" i="6"/>
  <c r="DE38" i="6"/>
  <c r="DF38" i="6"/>
  <c r="DG38" i="6"/>
  <c r="A39" i="6"/>
  <c r="F39" i="6"/>
  <c r="G39" i="6"/>
  <c r="I39" i="6"/>
  <c r="J39" i="6"/>
  <c r="K39" i="6"/>
  <c r="L39" i="6"/>
  <c r="M39" i="6"/>
  <c r="O39" i="6"/>
  <c r="V39" i="6"/>
  <c r="S39" i="6"/>
  <c r="T39" i="6"/>
  <c r="U39" i="6"/>
  <c r="AA39" i="6"/>
  <c r="AB39" i="6"/>
  <c r="AC39" i="6"/>
  <c r="AE39" i="6"/>
  <c r="AI39" i="6"/>
  <c r="AJ39" i="6"/>
  <c r="AK39" i="6"/>
  <c r="AQ39" i="6"/>
  <c r="FP39" i="6"/>
  <c r="AR39" i="6"/>
  <c r="AS39" i="6"/>
  <c r="AT39" i="6"/>
  <c r="AU39" i="6"/>
  <c r="AW39" i="6"/>
  <c r="BD39" i="6"/>
  <c r="BA39" i="6"/>
  <c r="BB39" i="6"/>
  <c r="BC39" i="6"/>
  <c r="BI39" i="6"/>
  <c r="BJ39" i="6"/>
  <c r="BK39" i="6"/>
  <c r="BM39" i="6"/>
  <c r="BQ39" i="6"/>
  <c r="BR39" i="6"/>
  <c r="BS39" i="6"/>
  <c r="BY39" i="6"/>
  <c r="BZ39" i="6"/>
  <c r="CA39" i="6"/>
  <c r="CC39" i="6"/>
  <c r="CJ39" i="6"/>
  <c r="CG39" i="6"/>
  <c r="CH39" i="6"/>
  <c r="CI39" i="6"/>
  <c r="CO39" i="6"/>
  <c r="CP39" i="6"/>
  <c r="CQ39" i="6"/>
  <c r="CS39" i="6"/>
  <c r="CW39" i="6"/>
  <c r="CX39" i="6"/>
  <c r="CY39" i="6"/>
  <c r="DE39" i="6"/>
  <c r="DF39" i="6"/>
  <c r="DG39" i="6"/>
  <c r="FQ39" i="6"/>
  <c r="A40" i="6"/>
  <c r="F40" i="6"/>
  <c r="G40" i="6"/>
  <c r="I40" i="6"/>
  <c r="J40" i="6"/>
  <c r="K40" i="6"/>
  <c r="L40" i="6"/>
  <c r="M40" i="6"/>
  <c r="O40" i="6"/>
  <c r="S40" i="6"/>
  <c r="T40" i="6"/>
  <c r="U40" i="6"/>
  <c r="AA40" i="6"/>
  <c r="AB40" i="6"/>
  <c r="AC40" i="6"/>
  <c r="AE40" i="6"/>
  <c r="AI40" i="6"/>
  <c r="AJ40" i="6"/>
  <c r="AK40" i="6"/>
  <c r="AQ40" i="6"/>
  <c r="FP40" i="6"/>
  <c r="AR40" i="6"/>
  <c r="AS40" i="6"/>
  <c r="AT40" i="6"/>
  <c r="AU40" i="6"/>
  <c r="AW40" i="6"/>
  <c r="BA40" i="6"/>
  <c r="BB40" i="6"/>
  <c r="BC40" i="6"/>
  <c r="BI40" i="6"/>
  <c r="BJ40" i="6"/>
  <c r="BK40" i="6"/>
  <c r="BM40" i="6"/>
  <c r="BQ40" i="6"/>
  <c r="BR40" i="6"/>
  <c r="BS40" i="6"/>
  <c r="BY40" i="6"/>
  <c r="BZ40" i="6"/>
  <c r="CA40" i="6"/>
  <c r="CC40" i="6"/>
  <c r="CG40" i="6"/>
  <c r="CH40" i="6"/>
  <c r="CI40" i="6"/>
  <c r="CO40" i="6"/>
  <c r="CP40" i="6"/>
  <c r="CQ40" i="6"/>
  <c r="CS40" i="6"/>
  <c r="CW40" i="6"/>
  <c r="CX40" i="6"/>
  <c r="CY40" i="6"/>
  <c r="DE40" i="6"/>
  <c r="DF40" i="6"/>
  <c r="DG40" i="6"/>
  <c r="FS40" i="6"/>
  <c r="A41" i="6"/>
  <c r="F41" i="6"/>
  <c r="G41" i="6"/>
  <c r="I41" i="6"/>
  <c r="J41" i="6"/>
  <c r="K41" i="6"/>
  <c r="L41" i="6"/>
  <c r="M41" i="6"/>
  <c r="O41" i="6"/>
  <c r="S41" i="6"/>
  <c r="T41" i="6"/>
  <c r="U41" i="6"/>
  <c r="AA41" i="6"/>
  <c r="AB41" i="6"/>
  <c r="AC41" i="6"/>
  <c r="AE41" i="6"/>
  <c r="AI41" i="6"/>
  <c r="AJ41" i="6"/>
  <c r="AK41" i="6"/>
  <c r="AQ41" i="6"/>
  <c r="AR41" i="6"/>
  <c r="AS41" i="6"/>
  <c r="AT41" i="6"/>
  <c r="AU41" i="6"/>
  <c r="AW41" i="6"/>
  <c r="BA41" i="6"/>
  <c r="BB41" i="6"/>
  <c r="BC41" i="6"/>
  <c r="BI41" i="6"/>
  <c r="BJ41" i="6"/>
  <c r="BK41" i="6"/>
  <c r="BM41" i="6"/>
  <c r="BQ41" i="6"/>
  <c r="BR41" i="6"/>
  <c r="BS41" i="6"/>
  <c r="BY41" i="6"/>
  <c r="BZ41" i="6"/>
  <c r="CA41" i="6"/>
  <c r="CC41" i="6"/>
  <c r="CG41" i="6"/>
  <c r="CH41" i="6"/>
  <c r="CI41" i="6"/>
  <c r="CO41" i="6"/>
  <c r="CP41" i="6"/>
  <c r="CQ41" i="6"/>
  <c r="CS41" i="6"/>
  <c r="CW41" i="6"/>
  <c r="CX41" i="6"/>
  <c r="CY41" i="6"/>
  <c r="DE41" i="6"/>
  <c r="DF41" i="6"/>
  <c r="DG41" i="6"/>
  <c r="FQ41" i="6"/>
  <c r="A42" i="6"/>
  <c r="F42" i="6"/>
  <c r="G42" i="6"/>
  <c r="I42" i="6"/>
  <c r="J42" i="6"/>
  <c r="K42" i="6"/>
  <c r="L42" i="6"/>
  <c r="M42" i="6"/>
  <c r="O42" i="6"/>
  <c r="V42" i="6"/>
  <c r="S42" i="6"/>
  <c r="T42" i="6"/>
  <c r="U42" i="6"/>
  <c r="X42" i="6"/>
  <c r="AA42" i="6"/>
  <c r="AB42" i="6"/>
  <c r="AC42" i="6"/>
  <c r="AE42" i="6"/>
  <c r="AL42" i="6"/>
  <c r="AI42" i="6"/>
  <c r="AJ42" i="6"/>
  <c r="AK42" i="6"/>
  <c r="AN42" i="6"/>
  <c r="AQ42" i="6"/>
  <c r="FQ42" i="6"/>
  <c r="AR42" i="6"/>
  <c r="AS42" i="6"/>
  <c r="AT42" i="6"/>
  <c r="AU42" i="6"/>
  <c r="AW42" i="6"/>
  <c r="BD42" i="6"/>
  <c r="BA42" i="6"/>
  <c r="BB42" i="6"/>
  <c r="BC42" i="6"/>
  <c r="BF42" i="6"/>
  <c r="BI42" i="6"/>
  <c r="BJ42" i="6"/>
  <c r="BK42" i="6"/>
  <c r="BM42" i="6"/>
  <c r="BT42" i="6"/>
  <c r="BQ42" i="6"/>
  <c r="BR42" i="6"/>
  <c r="BS42" i="6"/>
  <c r="BV42" i="6"/>
  <c r="BY42" i="6"/>
  <c r="BZ42" i="6"/>
  <c r="CA42" i="6"/>
  <c r="CC42" i="6"/>
  <c r="CJ42" i="6"/>
  <c r="CG42" i="6"/>
  <c r="CH42" i="6"/>
  <c r="CI42" i="6"/>
  <c r="CL42" i="6"/>
  <c r="CO42" i="6"/>
  <c r="CP42" i="6"/>
  <c r="CQ42" i="6"/>
  <c r="CS42" i="6"/>
  <c r="CZ42" i="6"/>
  <c r="CW42" i="6"/>
  <c r="CX42" i="6"/>
  <c r="CY42" i="6"/>
  <c r="DB42" i="6"/>
  <c r="DE42" i="6"/>
  <c r="DF42" i="6"/>
  <c r="DG42" i="6"/>
  <c r="FP42" i="6"/>
  <c r="A43" i="6"/>
  <c r="F43" i="6"/>
  <c r="G43" i="6"/>
  <c r="I43" i="6"/>
  <c r="J43" i="6"/>
  <c r="K43" i="6"/>
  <c r="L43" i="6"/>
  <c r="M43" i="6"/>
  <c r="O43" i="6"/>
  <c r="S43" i="6"/>
  <c r="T43" i="6"/>
  <c r="U43" i="6"/>
  <c r="AA43" i="6"/>
  <c r="AB43" i="6"/>
  <c r="AC43" i="6"/>
  <c r="AE43" i="6"/>
  <c r="AI43" i="6"/>
  <c r="AJ43" i="6"/>
  <c r="AK43" i="6"/>
  <c r="AQ43" i="6"/>
  <c r="FQ43" i="6"/>
  <c r="AR43" i="6"/>
  <c r="AS43" i="6"/>
  <c r="AT43" i="6"/>
  <c r="AU43" i="6"/>
  <c r="AW43" i="6"/>
  <c r="BA43" i="6"/>
  <c r="BB43" i="6"/>
  <c r="BC43" i="6"/>
  <c r="BI43" i="6"/>
  <c r="BJ43" i="6"/>
  <c r="BK43" i="6"/>
  <c r="BM43" i="6"/>
  <c r="BQ43" i="6"/>
  <c r="BR43" i="6"/>
  <c r="BS43" i="6"/>
  <c r="BY43" i="6"/>
  <c r="BZ43" i="6"/>
  <c r="CA43" i="6"/>
  <c r="CC43" i="6"/>
  <c r="CG43" i="6"/>
  <c r="CH43" i="6"/>
  <c r="CI43" i="6"/>
  <c r="CO43" i="6"/>
  <c r="CP43" i="6"/>
  <c r="CQ43" i="6"/>
  <c r="CS43" i="6"/>
  <c r="CW43" i="6"/>
  <c r="CX43" i="6"/>
  <c r="CY43" i="6"/>
  <c r="DE43" i="6"/>
  <c r="DF43" i="6"/>
  <c r="DG43" i="6"/>
  <c r="FS43" i="6"/>
  <c r="A44" i="6"/>
  <c r="F44" i="6"/>
  <c r="G44" i="6"/>
  <c r="I44" i="6"/>
  <c r="J44" i="6"/>
  <c r="K44" i="6"/>
  <c r="L44" i="6"/>
  <c r="M44" i="6"/>
  <c r="O44" i="6"/>
  <c r="S44" i="6"/>
  <c r="T44" i="6"/>
  <c r="U44" i="6"/>
  <c r="AA44" i="6"/>
  <c r="AB44" i="6"/>
  <c r="AC44" i="6"/>
  <c r="AE44" i="6"/>
  <c r="AL44" i="6"/>
  <c r="AI44" i="6"/>
  <c r="AJ44" i="6"/>
  <c r="AK44" i="6"/>
  <c r="AQ44" i="6"/>
  <c r="FP44" i="6"/>
  <c r="AR44" i="6"/>
  <c r="AS44" i="6"/>
  <c r="AT44" i="6"/>
  <c r="AU44" i="6"/>
  <c r="AW44" i="6"/>
  <c r="BA44" i="6"/>
  <c r="BB44" i="6"/>
  <c r="BC44" i="6"/>
  <c r="BI44" i="6"/>
  <c r="BJ44" i="6"/>
  <c r="BK44" i="6"/>
  <c r="BM44" i="6"/>
  <c r="BT44" i="6"/>
  <c r="BQ44" i="6"/>
  <c r="BR44" i="6"/>
  <c r="BS44" i="6"/>
  <c r="BY44" i="6"/>
  <c r="BZ44" i="6"/>
  <c r="CA44" i="6"/>
  <c r="CC44" i="6"/>
  <c r="CG44" i="6"/>
  <c r="CH44" i="6"/>
  <c r="CI44" i="6"/>
  <c r="CO44" i="6"/>
  <c r="CP44" i="6"/>
  <c r="CQ44" i="6"/>
  <c r="CS44" i="6"/>
  <c r="CZ44" i="6"/>
  <c r="CW44" i="6"/>
  <c r="CX44" i="6"/>
  <c r="CY44" i="6"/>
  <c r="DE44" i="6"/>
  <c r="DF44" i="6"/>
  <c r="DG44" i="6"/>
  <c r="A45" i="6"/>
  <c r="F45" i="6"/>
  <c r="G45" i="6"/>
  <c r="I45" i="6"/>
  <c r="J45" i="6"/>
  <c r="K45" i="6"/>
  <c r="L45" i="6"/>
  <c r="M45" i="6"/>
  <c r="O45" i="6"/>
  <c r="S45" i="6"/>
  <c r="T45" i="6"/>
  <c r="U45" i="6"/>
  <c r="AA45" i="6"/>
  <c r="AB45" i="6"/>
  <c r="AC45" i="6"/>
  <c r="AE45" i="6"/>
  <c r="AI45" i="6"/>
  <c r="AJ45" i="6"/>
  <c r="AK45" i="6"/>
  <c r="AQ45" i="6"/>
  <c r="FP45" i="6"/>
  <c r="AR45" i="6"/>
  <c r="AS45" i="6"/>
  <c r="AT45" i="6"/>
  <c r="AU45" i="6"/>
  <c r="AW45" i="6"/>
  <c r="BA45" i="6"/>
  <c r="BB45" i="6"/>
  <c r="BC45" i="6"/>
  <c r="BI45" i="6"/>
  <c r="BJ45" i="6"/>
  <c r="BK45" i="6"/>
  <c r="BM45" i="6"/>
  <c r="BQ45" i="6"/>
  <c r="BR45" i="6"/>
  <c r="BS45" i="6"/>
  <c r="BY45" i="6"/>
  <c r="BZ45" i="6"/>
  <c r="CA45" i="6"/>
  <c r="CC45" i="6"/>
  <c r="CG45" i="6"/>
  <c r="CH45" i="6"/>
  <c r="CI45" i="6"/>
  <c r="CO45" i="6"/>
  <c r="CP45" i="6"/>
  <c r="CQ45" i="6"/>
  <c r="CS45" i="6"/>
  <c r="CW45" i="6"/>
  <c r="CX45" i="6"/>
  <c r="CY45" i="6"/>
  <c r="DE45" i="6"/>
  <c r="DF45" i="6"/>
  <c r="DG45" i="6"/>
  <c r="FQ45" i="6"/>
  <c r="A46" i="6"/>
  <c r="F46" i="6"/>
  <c r="G46" i="6"/>
  <c r="I46" i="6"/>
  <c r="J46" i="6"/>
  <c r="K46" i="6"/>
  <c r="L46" i="6"/>
  <c r="M46" i="6"/>
  <c r="O46" i="6"/>
  <c r="V46" i="6"/>
  <c r="S46" i="6"/>
  <c r="T46" i="6"/>
  <c r="U46" i="6"/>
  <c r="AA46" i="6"/>
  <c r="AB46" i="6"/>
  <c r="AC46" i="6"/>
  <c r="AE46" i="6"/>
  <c r="AI46" i="6"/>
  <c r="AJ46" i="6"/>
  <c r="AK46" i="6"/>
  <c r="AQ46" i="6"/>
  <c r="FP46" i="6"/>
  <c r="AR46" i="6"/>
  <c r="AS46" i="6"/>
  <c r="AT46" i="6"/>
  <c r="AU46" i="6"/>
  <c r="AW46" i="6"/>
  <c r="BD46" i="6"/>
  <c r="BA46" i="6"/>
  <c r="BB46" i="6"/>
  <c r="BC46" i="6"/>
  <c r="BI46" i="6"/>
  <c r="BJ46" i="6"/>
  <c r="BK46" i="6"/>
  <c r="BM46" i="6"/>
  <c r="BQ46" i="6"/>
  <c r="BR46" i="6"/>
  <c r="BS46" i="6"/>
  <c r="BY46" i="6"/>
  <c r="BZ46" i="6"/>
  <c r="CA46" i="6"/>
  <c r="CC46" i="6"/>
  <c r="CJ46" i="6"/>
  <c r="CG46" i="6"/>
  <c r="CH46" i="6"/>
  <c r="CI46" i="6"/>
  <c r="CO46" i="6"/>
  <c r="CP46" i="6"/>
  <c r="CQ46" i="6"/>
  <c r="CS46" i="6"/>
  <c r="CW46" i="6"/>
  <c r="CX46" i="6"/>
  <c r="CY46" i="6"/>
  <c r="DE46" i="6"/>
  <c r="DF46" i="6"/>
  <c r="DG46" i="6"/>
  <c r="FQ46" i="6"/>
  <c r="A47" i="6"/>
  <c r="F47" i="6"/>
  <c r="G47" i="6"/>
  <c r="I47" i="6"/>
  <c r="J47" i="6"/>
  <c r="K47" i="6"/>
  <c r="L47" i="6"/>
  <c r="M47" i="6"/>
  <c r="O47" i="6"/>
  <c r="S47" i="6"/>
  <c r="T47" i="6"/>
  <c r="U47" i="6"/>
  <c r="AA47" i="6"/>
  <c r="AB47" i="6"/>
  <c r="AC47" i="6"/>
  <c r="AE47" i="6"/>
  <c r="AI47" i="6"/>
  <c r="AJ47" i="6"/>
  <c r="AK47" i="6"/>
  <c r="AQ47" i="6"/>
  <c r="FP47" i="6"/>
  <c r="AR47" i="6"/>
  <c r="AS47" i="6"/>
  <c r="AT47" i="6"/>
  <c r="AU47" i="6"/>
  <c r="AW47" i="6"/>
  <c r="BA47" i="6"/>
  <c r="BB47" i="6"/>
  <c r="BC47" i="6"/>
  <c r="BI47" i="6"/>
  <c r="BJ47" i="6"/>
  <c r="BK47" i="6"/>
  <c r="BM47" i="6"/>
  <c r="BQ47" i="6"/>
  <c r="BR47" i="6"/>
  <c r="BS47" i="6"/>
  <c r="BY47" i="6"/>
  <c r="BZ47" i="6"/>
  <c r="CA47" i="6"/>
  <c r="CC47" i="6"/>
  <c r="CG47" i="6"/>
  <c r="CH47" i="6"/>
  <c r="CI47" i="6"/>
  <c r="CO47" i="6"/>
  <c r="CP47" i="6"/>
  <c r="CQ47" i="6"/>
  <c r="CS47" i="6"/>
  <c r="CW47" i="6"/>
  <c r="CX47" i="6"/>
  <c r="CY47" i="6"/>
  <c r="DE47" i="6"/>
  <c r="DF47" i="6"/>
  <c r="DG47" i="6"/>
  <c r="FS47" i="6"/>
  <c r="A48" i="6"/>
  <c r="F48" i="6"/>
  <c r="G48" i="6"/>
  <c r="I48" i="6"/>
  <c r="J48" i="6"/>
  <c r="K48" i="6"/>
  <c r="L48" i="6"/>
  <c r="M48" i="6"/>
  <c r="O48" i="6"/>
  <c r="V48" i="6"/>
  <c r="S48" i="6"/>
  <c r="T48" i="6"/>
  <c r="U48" i="6"/>
  <c r="AA48" i="6"/>
  <c r="AB48" i="6"/>
  <c r="AC48" i="6"/>
  <c r="AE48" i="6"/>
  <c r="AI48" i="6"/>
  <c r="AJ48" i="6"/>
  <c r="AK48" i="6"/>
  <c r="AQ48" i="6"/>
  <c r="FP48" i="6"/>
  <c r="AR48" i="6"/>
  <c r="AS48" i="6"/>
  <c r="AT48" i="6"/>
  <c r="AU48" i="6"/>
  <c r="AW48" i="6"/>
  <c r="BD48" i="6"/>
  <c r="BA48" i="6"/>
  <c r="BB48" i="6"/>
  <c r="BC48" i="6"/>
  <c r="BI48" i="6"/>
  <c r="BJ48" i="6"/>
  <c r="BK48" i="6"/>
  <c r="BM48" i="6"/>
  <c r="BQ48" i="6"/>
  <c r="BR48" i="6"/>
  <c r="BS48" i="6"/>
  <c r="BY48" i="6"/>
  <c r="BZ48" i="6"/>
  <c r="CA48" i="6"/>
  <c r="CC48" i="6"/>
  <c r="CJ48" i="6"/>
  <c r="CG48" i="6"/>
  <c r="CH48" i="6"/>
  <c r="CI48" i="6"/>
  <c r="CO48" i="6"/>
  <c r="CP48" i="6"/>
  <c r="CQ48" i="6"/>
  <c r="CS48" i="6"/>
  <c r="CW48" i="6"/>
  <c r="CX48" i="6"/>
  <c r="CY48" i="6"/>
  <c r="DE48" i="6"/>
  <c r="DF48" i="6"/>
  <c r="DG48" i="6"/>
  <c r="FQ48" i="6"/>
  <c r="A49" i="6"/>
  <c r="F49" i="6"/>
  <c r="G49" i="6"/>
  <c r="I49" i="6"/>
  <c r="J49" i="6"/>
  <c r="K49" i="6"/>
  <c r="L49" i="6"/>
  <c r="M49" i="6"/>
  <c r="O49" i="6"/>
  <c r="S49" i="6"/>
  <c r="T49" i="6"/>
  <c r="U49" i="6"/>
  <c r="AA49" i="6"/>
  <c r="AB49" i="6"/>
  <c r="AC49" i="6"/>
  <c r="AE49" i="6"/>
  <c r="AI49" i="6"/>
  <c r="AJ49" i="6"/>
  <c r="AK49" i="6"/>
  <c r="AQ49" i="6"/>
  <c r="FP49" i="6"/>
  <c r="AR49" i="6"/>
  <c r="AS49" i="6"/>
  <c r="AT49" i="6"/>
  <c r="AU49" i="6"/>
  <c r="AW49" i="6"/>
  <c r="BA49" i="6"/>
  <c r="BB49" i="6"/>
  <c r="BC49" i="6"/>
  <c r="BI49" i="6"/>
  <c r="BJ49" i="6"/>
  <c r="BK49" i="6"/>
  <c r="BM49" i="6"/>
  <c r="BQ49" i="6"/>
  <c r="BR49" i="6"/>
  <c r="BS49" i="6"/>
  <c r="BY49" i="6"/>
  <c r="BZ49" i="6"/>
  <c r="CA49" i="6"/>
  <c r="CC49" i="6"/>
  <c r="CG49" i="6"/>
  <c r="CH49" i="6"/>
  <c r="CI49" i="6"/>
  <c r="CO49" i="6"/>
  <c r="CP49" i="6"/>
  <c r="CQ49" i="6"/>
  <c r="CS49" i="6"/>
  <c r="CW49" i="6"/>
  <c r="CX49" i="6"/>
  <c r="CY49" i="6"/>
  <c r="DE49" i="6"/>
  <c r="DF49" i="6"/>
  <c r="DG49" i="6"/>
  <c r="FQ49" i="6"/>
  <c r="A50" i="6"/>
  <c r="F50" i="6"/>
  <c r="G50" i="6"/>
  <c r="I50" i="6"/>
  <c r="J50" i="6"/>
  <c r="K50" i="6"/>
  <c r="L50" i="6"/>
  <c r="M50" i="6"/>
  <c r="O50" i="6"/>
  <c r="V50" i="6"/>
  <c r="S50" i="6"/>
  <c r="T50" i="6"/>
  <c r="U50" i="6"/>
  <c r="AA50" i="6"/>
  <c r="AB50" i="6"/>
  <c r="AC50" i="6"/>
  <c r="AE50" i="6"/>
  <c r="AI50" i="6"/>
  <c r="AJ50" i="6"/>
  <c r="AK50" i="6"/>
  <c r="AQ50" i="6"/>
  <c r="FP50" i="6"/>
  <c r="AR50" i="6"/>
  <c r="AS50" i="6"/>
  <c r="AT50" i="6"/>
  <c r="AU50" i="6"/>
  <c r="AW50" i="6"/>
  <c r="BD50" i="6"/>
  <c r="BA50" i="6"/>
  <c r="BB50" i="6"/>
  <c r="BC50" i="6"/>
  <c r="BI50" i="6"/>
  <c r="BJ50" i="6"/>
  <c r="BK50" i="6"/>
  <c r="BM50" i="6"/>
  <c r="BQ50" i="6"/>
  <c r="BR50" i="6"/>
  <c r="BS50" i="6"/>
  <c r="BY50" i="6"/>
  <c r="BZ50" i="6"/>
  <c r="CA50" i="6"/>
  <c r="CC50" i="6"/>
  <c r="CJ50" i="6"/>
  <c r="CG50" i="6"/>
  <c r="CH50" i="6"/>
  <c r="CI50" i="6"/>
  <c r="CO50" i="6"/>
  <c r="CP50" i="6"/>
  <c r="CQ50" i="6"/>
  <c r="CS50" i="6"/>
  <c r="CW50" i="6"/>
  <c r="CX50" i="6"/>
  <c r="CY50" i="6"/>
  <c r="DE50" i="6"/>
  <c r="DF50" i="6"/>
  <c r="DG50" i="6"/>
  <c r="A51" i="6"/>
  <c r="F51" i="6"/>
  <c r="G51" i="6"/>
  <c r="I51" i="6"/>
  <c r="J51" i="6"/>
  <c r="K51" i="6"/>
  <c r="L51" i="6"/>
  <c r="M51" i="6"/>
  <c r="O51" i="6"/>
  <c r="S51" i="6"/>
  <c r="T51" i="6"/>
  <c r="U51" i="6"/>
  <c r="AA51" i="6"/>
  <c r="AB51" i="6"/>
  <c r="AC51" i="6"/>
  <c r="AE51" i="6"/>
  <c r="AI51" i="6"/>
  <c r="AJ51" i="6"/>
  <c r="AK51" i="6"/>
  <c r="AQ51" i="6"/>
  <c r="FP51" i="6"/>
  <c r="AR51" i="6"/>
  <c r="AS51" i="6"/>
  <c r="AT51" i="6"/>
  <c r="AU51" i="6"/>
  <c r="AW51" i="6"/>
  <c r="BA51" i="6"/>
  <c r="BB51" i="6"/>
  <c r="BC51" i="6"/>
  <c r="BI51" i="6"/>
  <c r="BJ51" i="6"/>
  <c r="BK51" i="6"/>
  <c r="BM51" i="6"/>
  <c r="BQ51" i="6"/>
  <c r="BR51" i="6"/>
  <c r="BS51" i="6"/>
  <c r="BY51" i="6"/>
  <c r="BZ51" i="6"/>
  <c r="CA51" i="6"/>
  <c r="CC51" i="6"/>
  <c r="CG51" i="6"/>
  <c r="CH51" i="6"/>
  <c r="CI51" i="6"/>
  <c r="CO51" i="6"/>
  <c r="CP51" i="6"/>
  <c r="CQ51" i="6"/>
  <c r="CS51" i="6"/>
  <c r="CW51" i="6"/>
  <c r="CX51" i="6"/>
  <c r="CY51" i="6"/>
  <c r="DE51" i="6"/>
  <c r="DF51" i="6"/>
  <c r="DG51" i="6"/>
  <c r="A52" i="6"/>
  <c r="F52" i="6"/>
  <c r="G52" i="6"/>
  <c r="I52" i="6"/>
  <c r="J52" i="6"/>
  <c r="K52" i="6"/>
  <c r="L52" i="6"/>
  <c r="M52" i="6"/>
  <c r="O52" i="6"/>
  <c r="V52" i="6"/>
  <c r="S52" i="6"/>
  <c r="T52" i="6"/>
  <c r="U52" i="6"/>
  <c r="AA52" i="6"/>
  <c r="AB52" i="6"/>
  <c r="AC52" i="6"/>
  <c r="AE52" i="6"/>
  <c r="AI52" i="6"/>
  <c r="AJ52" i="6"/>
  <c r="AK52" i="6"/>
  <c r="AQ52" i="6"/>
  <c r="AR52" i="6"/>
  <c r="AS52" i="6"/>
  <c r="AT52" i="6"/>
  <c r="AU52" i="6"/>
  <c r="AW52" i="6"/>
  <c r="BD52" i="6"/>
  <c r="BA52" i="6"/>
  <c r="BB52" i="6"/>
  <c r="BC52" i="6"/>
  <c r="BI52" i="6"/>
  <c r="BJ52" i="6"/>
  <c r="BK52" i="6"/>
  <c r="BM52" i="6"/>
  <c r="BQ52" i="6"/>
  <c r="BR52" i="6"/>
  <c r="BS52" i="6"/>
  <c r="BY52" i="6"/>
  <c r="BZ52" i="6"/>
  <c r="CA52" i="6"/>
  <c r="CC52" i="6"/>
  <c r="CJ52" i="6"/>
  <c r="CG52" i="6"/>
  <c r="CH52" i="6"/>
  <c r="CI52" i="6"/>
  <c r="CO52" i="6"/>
  <c r="CP52" i="6"/>
  <c r="CQ52" i="6"/>
  <c r="CS52" i="6"/>
  <c r="CW52" i="6"/>
  <c r="CX52" i="6"/>
  <c r="CY52" i="6"/>
  <c r="DE52" i="6"/>
  <c r="DF52" i="6"/>
  <c r="DG52" i="6"/>
  <c r="A53" i="6"/>
  <c r="F53" i="6"/>
  <c r="G53" i="6"/>
  <c r="I53" i="6"/>
  <c r="J53" i="6"/>
  <c r="K53" i="6"/>
  <c r="L53" i="6"/>
  <c r="M53" i="6"/>
  <c r="O53" i="6"/>
  <c r="S53" i="6"/>
  <c r="T53" i="6"/>
  <c r="U53" i="6"/>
  <c r="AA53" i="6"/>
  <c r="AB53" i="6"/>
  <c r="AC53" i="6"/>
  <c r="AE53" i="6"/>
  <c r="AI53" i="6"/>
  <c r="AJ53" i="6"/>
  <c r="AK53" i="6"/>
  <c r="AQ53" i="6"/>
  <c r="AR53" i="6"/>
  <c r="AS53" i="6"/>
  <c r="AT53" i="6"/>
  <c r="AU53" i="6"/>
  <c r="AW53" i="6"/>
  <c r="BA53" i="6"/>
  <c r="BB53" i="6"/>
  <c r="BC53" i="6"/>
  <c r="BI53" i="6"/>
  <c r="BJ53" i="6"/>
  <c r="BK53" i="6"/>
  <c r="BM53" i="6"/>
  <c r="BQ53" i="6"/>
  <c r="BR53" i="6"/>
  <c r="BS53" i="6"/>
  <c r="BY53" i="6"/>
  <c r="BZ53" i="6"/>
  <c r="CA53" i="6"/>
  <c r="CC53" i="6"/>
  <c r="CG53" i="6"/>
  <c r="CH53" i="6"/>
  <c r="CI53" i="6"/>
  <c r="CO53" i="6"/>
  <c r="CP53" i="6"/>
  <c r="CQ53" i="6"/>
  <c r="CS53" i="6"/>
  <c r="CW53" i="6"/>
  <c r="CX53" i="6"/>
  <c r="CY53" i="6"/>
  <c r="DE53" i="6"/>
  <c r="DF53" i="6"/>
  <c r="DG53" i="6"/>
  <c r="FQ53" i="6"/>
  <c r="A54" i="6"/>
  <c r="F54" i="6"/>
  <c r="G54" i="6"/>
  <c r="I54" i="6"/>
  <c r="J54" i="6"/>
  <c r="K54" i="6"/>
  <c r="L54" i="6"/>
  <c r="M54" i="6"/>
  <c r="O54" i="6"/>
  <c r="V54" i="6"/>
  <c r="S54" i="6"/>
  <c r="T54" i="6"/>
  <c r="U54" i="6"/>
  <c r="AA54" i="6"/>
  <c r="AB54" i="6"/>
  <c r="AC54" i="6"/>
  <c r="AE54" i="6"/>
  <c r="AI54" i="6"/>
  <c r="AJ54" i="6"/>
  <c r="AK54" i="6"/>
  <c r="AQ54" i="6"/>
  <c r="FP54" i="6"/>
  <c r="AR54" i="6"/>
  <c r="AS54" i="6"/>
  <c r="AT54" i="6"/>
  <c r="AU54" i="6"/>
  <c r="AW54" i="6"/>
  <c r="BD54" i="6"/>
  <c r="BA54" i="6"/>
  <c r="BB54" i="6"/>
  <c r="BC54" i="6"/>
  <c r="BI54" i="6"/>
  <c r="BJ54" i="6"/>
  <c r="BK54" i="6"/>
  <c r="BM54" i="6"/>
  <c r="BQ54" i="6"/>
  <c r="BR54" i="6"/>
  <c r="BS54" i="6"/>
  <c r="BY54" i="6"/>
  <c r="BZ54" i="6"/>
  <c r="CA54" i="6"/>
  <c r="CC54" i="6"/>
  <c r="CJ54" i="6"/>
  <c r="CG54" i="6"/>
  <c r="CH54" i="6"/>
  <c r="CI54" i="6"/>
  <c r="CO54" i="6"/>
  <c r="CP54" i="6"/>
  <c r="CQ54" i="6"/>
  <c r="CS54" i="6"/>
  <c r="CW54" i="6"/>
  <c r="CX54" i="6"/>
  <c r="CY54" i="6"/>
  <c r="DE54" i="6"/>
  <c r="DF54" i="6"/>
  <c r="DG54" i="6"/>
  <c r="FQ54" i="6"/>
  <c r="A55" i="6"/>
  <c r="F55" i="6"/>
  <c r="G55" i="6"/>
  <c r="I55" i="6"/>
  <c r="J55" i="6"/>
  <c r="K55" i="6"/>
  <c r="L55" i="6"/>
  <c r="M55" i="6"/>
  <c r="O55" i="6"/>
  <c r="S55" i="6"/>
  <c r="T55" i="6"/>
  <c r="U55" i="6"/>
  <c r="AA55" i="6"/>
  <c r="AB55" i="6"/>
  <c r="AC55" i="6"/>
  <c r="AE55" i="6"/>
  <c r="AI55" i="6"/>
  <c r="AJ55" i="6"/>
  <c r="AK55" i="6"/>
  <c r="AQ55" i="6"/>
  <c r="FP55" i="6"/>
  <c r="AR55" i="6"/>
  <c r="AS55" i="6"/>
  <c r="AT55" i="6"/>
  <c r="AU55" i="6"/>
  <c r="AW55" i="6"/>
  <c r="BA55" i="6"/>
  <c r="BB55" i="6"/>
  <c r="BC55" i="6"/>
  <c r="BI55" i="6"/>
  <c r="BJ55" i="6"/>
  <c r="BK55" i="6"/>
  <c r="BM55" i="6"/>
  <c r="BQ55" i="6"/>
  <c r="BR55" i="6"/>
  <c r="BS55" i="6"/>
  <c r="BY55" i="6"/>
  <c r="BZ55" i="6"/>
  <c r="CA55" i="6"/>
  <c r="CC55" i="6"/>
  <c r="CG55" i="6"/>
  <c r="CH55" i="6"/>
  <c r="CI55" i="6"/>
  <c r="CO55" i="6"/>
  <c r="CP55" i="6"/>
  <c r="CQ55" i="6"/>
  <c r="CS55" i="6"/>
  <c r="CW55" i="6"/>
  <c r="CX55" i="6"/>
  <c r="CY55" i="6"/>
  <c r="DE55" i="6"/>
  <c r="DF55" i="6"/>
  <c r="DG55" i="6"/>
  <c r="FS55" i="6"/>
  <c r="A56" i="6"/>
  <c r="F56" i="6"/>
  <c r="G56" i="6"/>
  <c r="I56" i="6"/>
  <c r="J56" i="6"/>
  <c r="K56" i="6"/>
  <c r="L56" i="6"/>
  <c r="M56" i="6"/>
  <c r="O56" i="6"/>
  <c r="V56" i="6"/>
  <c r="S56" i="6"/>
  <c r="T56" i="6"/>
  <c r="U56" i="6"/>
  <c r="AA56" i="6"/>
  <c r="AB56" i="6"/>
  <c r="AC56" i="6"/>
  <c r="AE56" i="6"/>
  <c r="AI56" i="6"/>
  <c r="AJ56" i="6"/>
  <c r="AK56" i="6"/>
  <c r="AQ56" i="6"/>
  <c r="FP56" i="6"/>
  <c r="AR56" i="6"/>
  <c r="AS56" i="6"/>
  <c r="AT56" i="6"/>
  <c r="AU56" i="6"/>
  <c r="AW56" i="6"/>
  <c r="BD56" i="6"/>
  <c r="BA56" i="6"/>
  <c r="BB56" i="6"/>
  <c r="BC56" i="6"/>
  <c r="BI56" i="6"/>
  <c r="BJ56" i="6"/>
  <c r="BK56" i="6"/>
  <c r="BM56" i="6"/>
  <c r="BQ56" i="6"/>
  <c r="BR56" i="6"/>
  <c r="BS56" i="6"/>
  <c r="BY56" i="6"/>
  <c r="BZ56" i="6"/>
  <c r="CA56" i="6"/>
  <c r="CC56" i="6"/>
  <c r="CJ56" i="6"/>
  <c r="CG56" i="6"/>
  <c r="CH56" i="6"/>
  <c r="CI56" i="6"/>
  <c r="CO56" i="6"/>
  <c r="CP56" i="6"/>
  <c r="CQ56" i="6"/>
  <c r="CS56" i="6"/>
  <c r="CW56" i="6"/>
  <c r="CX56" i="6"/>
  <c r="CY56" i="6"/>
  <c r="DE56" i="6"/>
  <c r="DF56" i="6"/>
  <c r="DG56" i="6"/>
  <c r="A57" i="6"/>
  <c r="F57" i="6"/>
  <c r="G57" i="6"/>
  <c r="I57" i="6"/>
  <c r="J57" i="6"/>
  <c r="K57" i="6"/>
  <c r="L57" i="6"/>
  <c r="M57" i="6"/>
  <c r="O57" i="6"/>
  <c r="S57" i="6"/>
  <c r="T57" i="6"/>
  <c r="U57" i="6"/>
  <c r="AA57" i="6"/>
  <c r="AB57" i="6"/>
  <c r="AC57" i="6"/>
  <c r="AE57" i="6"/>
  <c r="AI57" i="6"/>
  <c r="AJ57" i="6"/>
  <c r="AK57" i="6"/>
  <c r="AQ57" i="6"/>
  <c r="FP57" i="6"/>
  <c r="AR57" i="6"/>
  <c r="AS57" i="6"/>
  <c r="AT57" i="6"/>
  <c r="AU57" i="6"/>
  <c r="AW57" i="6"/>
  <c r="BA57" i="6"/>
  <c r="BB57" i="6"/>
  <c r="BC57" i="6"/>
  <c r="BI57" i="6"/>
  <c r="BJ57" i="6"/>
  <c r="BK57" i="6"/>
  <c r="BM57" i="6"/>
  <c r="BQ57" i="6"/>
  <c r="BR57" i="6"/>
  <c r="BS57" i="6"/>
  <c r="BY57" i="6"/>
  <c r="BZ57" i="6"/>
  <c r="CA57" i="6"/>
  <c r="CC57" i="6"/>
  <c r="CG57" i="6"/>
  <c r="CH57" i="6"/>
  <c r="CI57" i="6"/>
  <c r="CO57" i="6"/>
  <c r="CP57" i="6"/>
  <c r="CQ57" i="6"/>
  <c r="CS57" i="6"/>
  <c r="CW57" i="6"/>
  <c r="CX57" i="6"/>
  <c r="CY57" i="6"/>
  <c r="DE57" i="6"/>
  <c r="DF57" i="6"/>
  <c r="DG57" i="6"/>
  <c r="FQ57" i="6"/>
  <c r="A58" i="6"/>
  <c r="F58" i="6"/>
  <c r="G58" i="6"/>
  <c r="I58" i="6"/>
  <c r="J58" i="6"/>
  <c r="K58" i="6"/>
  <c r="L58" i="6"/>
  <c r="M58" i="6"/>
  <c r="O58" i="6"/>
  <c r="V58" i="6"/>
  <c r="S58" i="6"/>
  <c r="T58" i="6"/>
  <c r="U58" i="6"/>
  <c r="AA58" i="6"/>
  <c r="AB58" i="6"/>
  <c r="AC58" i="6"/>
  <c r="AE58" i="6"/>
  <c r="AI58" i="6"/>
  <c r="AJ58" i="6"/>
  <c r="AK58" i="6"/>
  <c r="AQ58" i="6"/>
  <c r="FP58" i="6"/>
  <c r="AR58" i="6"/>
  <c r="AS58" i="6"/>
  <c r="AT58" i="6"/>
  <c r="AU58" i="6"/>
  <c r="AW58" i="6"/>
  <c r="BD58" i="6"/>
  <c r="BA58" i="6"/>
  <c r="BB58" i="6"/>
  <c r="BC58" i="6"/>
  <c r="BI58" i="6"/>
  <c r="BJ58" i="6"/>
  <c r="BK58" i="6"/>
  <c r="BM58" i="6"/>
  <c r="BQ58" i="6"/>
  <c r="BR58" i="6"/>
  <c r="BS58" i="6"/>
  <c r="BY58" i="6"/>
  <c r="BZ58" i="6"/>
  <c r="CA58" i="6"/>
  <c r="CC58" i="6"/>
  <c r="CJ58" i="6"/>
  <c r="CG58" i="6"/>
  <c r="CH58" i="6"/>
  <c r="CI58" i="6"/>
  <c r="CO58" i="6"/>
  <c r="CP58" i="6"/>
  <c r="CQ58" i="6"/>
  <c r="CS58" i="6"/>
  <c r="CW58" i="6"/>
  <c r="CX58" i="6"/>
  <c r="CY58" i="6"/>
  <c r="DE58" i="6"/>
  <c r="DF58" i="6"/>
  <c r="DG58" i="6"/>
  <c r="FQ58" i="6"/>
  <c r="A59" i="6"/>
  <c r="F59" i="6"/>
  <c r="G59" i="6"/>
  <c r="I59" i="6"/>
  <c r="J59" i="6"/>
  <c r="K59" i="6"/>
  <c r="L59" i="6"/>
  <c r="M59" i="6"/>
  <c r="O59" i="6"/>
  <c r="S59" i="6"/>
  <c r="T59" i="6"/>
  <c r="U59" i="6"/>
  <c r="AA59" i="6"/>
  <c r="AB59" i="6"/>
  <c r="AC59" i="6"/>
  <c r="AE59" i="6"/>
  <c r="AI59" i="6"/>
  <c r="AJ59" i="6"/>
  <c r="AK59" i="6"/>
  <c r="AQ59" i="6"/>
  <c r="FP59" i="6"/>
  <c r="AR59" i="6"/>
  <c r="AS59" i="6"/>
  <c r="AT59" i="6"/>
  <c r="AU59" i="6"/>
  <c r="AW59" i="6"/>
  <c r="BA59" i="6"/>
  <c r="BB59" i="6"/>
  <c r="BC59" i="6"/>
  <c r="BI59" i="6"/>
  <c r="BJ59" i="6"/>
  <c r="BK59" i="6"/>
  <c r="BM59" i="6"/>
  <c r="BQ59" i="6"/>
  <c r="BR59" i="6"/>
  <c r="BS59" i="6"/>
  <c r="BY59" i="6"/>
  <c r="BZ59" i="6"/>
  <c r="CA59" i="6"/>
  <c r="CC59" i="6"/>
  <c r="CG59" i="6"/>
  <c r="CH59" i="6"/>
  <c r="CI59" i="6"/>
  <c r="CO59" i="6"/>
  <c r="CP59" i="6"/>
  <c r="CQ59" i="6"/>
  <c r="CS59" i="6"/>
  <c r="CW59" i="6"/>
  <c r="CX59" i="6"/>
  <c r="CY59" i="6"/>
  <c r="DE59" i="6"/>
  <c r="DF59" i="6"/>
  <c r="DG59" i="6"/>
  <c r="FS59" i="6"/>
  <c r="A60" i="6"/>
  <c r="F60" i="6"/>
  <c r="G60" i="6"/>
  <c r="I60" i="6"/>
  <c r="J60" i="6"/>
  <c r="K60" i="6"/>
  <c r="L60" i="6"/>
  <c r="M60" i="6"/>
  <c r="O60" i="6"/>
  <c r="V60" i="6"/>
  <c r="S60" i="6"/>
  <c r="T60" i="6"/>
  <c r="U60" i="6"/>
  <c r="AA60" i="6"/>
  <c r="AB60" i="6"/>
  <c r="AC60" i="6"/>
  <c r="AE60" i="6"/>
  <c r="AI60" i="6"/>
  <c r="AJ60" i="6"/>
  <c r="AK60" i="6"/>
  <c r="AQ60" i="6"/>
  <c r="FP60" i="6"/>
  <c r="AR60" i="6"/>
  <c r="AS60" i="6"/>
  <c r="AT60" i="6"/>
  <c r="AU60" i="6"/>
  <c r="AW60" i="6"/>
  <c r="BD60" i="6"/>
  <c r="BA60" i="6"/>
  <c r="BB60" i="6"/>
  <c r="BC60" i="6"/>
  <c r="BI60" i="6"/>
  <c r="BJ60" i="6"/>
  <c r="BK60" i="6"/>
  <c r="BM60" i="6"/>
  <c r="BQ60" i="6"/>
  <c r="BR60" i="6"/>
  <c r="BS60" i="6"/>
  <c r="BY60" i="6"/>
  <c r="BZ60" i="6"/>
  <c r="CA60" i="6"/>
  <c r="CC60" i="6"/>
  <c r="CJ60" i="6"/>
  <c r="CG60" i="6"/>
  <c r="CH60" i="6"/>
  <c r="CI60" i="6"/>
  <c r="CO60" i="6"/>
  <c r="CP60" i="6"/>
  <c r="CQ60" i="6"/>
  <c r="CS60" i="6"/>
  <c r="CW60" i="6"/>
  <c r="CX60" i="6"/>
  <c r="CY60" i="6"/>
  <c r="DE60" i="6"/>
  <c r="DF60" i="6"/>
  <c r="DG60" i="6"/>
  <c r="FQ60" i="6"/>
  <c r="A61" i="6"/>
  <c r="F61" i="6"/>
  <c r="G61" i="6"/>
  <c r="I61" i="6"/>
  <c r="J61" i="6"/>
  <c r="K61" i="6"/>
  <c r="L61" i="6"/>
  <c r="M61" i="6"/>
  <c r="O61" i="6"/>
  <c r="S61" i="6"/>
  <c r="T61" i="6"/>
  <c r="U61" i="6"/>
  <c r="AA61" i="6"/>
  <c r="AB61" i="6"/>
  <c r="AC61" i="6"/>
  <c r="AE61" i="6"/>
  <c r="AI61" i="6"/>
  <c r="AJ61" i="6"/>
  <c r="AK61" i="6"/>
  <c r="AQ61" i="6"/>
  <c r="FP61" i="6"/>
  <c r="AR61" i="6"/>
  <c r="AS61" i="6"/>
  <c r="AT61" i="6"/>
  <c r="AU61" i="6"/>
  <c r="AW61" i="6"/>
  <c r="BA61" i="6"/>
  <c r="BB61" i="6"/>
  <c r="BC61" i="6"/>
  <c r="BI61" i="6"/>
  <c r="BJ61" i="6"/>
  <c r="BK61" i="6"/>
  <c r="BM61" i="6"/>
  <c r="BQ61" i="6"/>
  <c r="BR61" i="6"/>
  <c r="BS61" i="6"/>
  <c r="BY61" i="6"/>
  <c r="BZ61" i="6"/>
  <c r="CA61" i="6"/>
  <c r="CC61" i="6"/>
  <c r="CG61" i="6"/>
  <c r="CH61" i="6"/>
  <c r="CI61" i="6"/>
  <c r="CO61" i="6"/>
  <c r="CP61" i="6"/>
  <c r="CQ61" i="6"/>
  <c r="CS61" i="6"/>
  <c r="CW61" i="6"/>
  <c r="CX61" i="6"/>
  <c r="CY61" i="6"/>
  <c r="DE61" i="6"/>
  <c r="DF61" i="6"/>
  <c r="DG61" i="6"/>
  <c r="FQ61" i="6"/>
  <c r="A62" i="6"/>
  <c r="F62" i="6"/>
  <c r="G62" i="6"/>
  <c r="I62" i="6"/>
  <c r="J62" i="6"/>
  <c r="K62" i="6"/>
  <c r="L62" i="6"/>
  <c r="M62" i="6"/>
  <c r="O62" i="6"/>
  <c r="V62" i="6"/>
  <c r="S62" i="6"/>
  <c r="T62" i="6"/>
  <c r="U62" i="6"/>
  <c r="X62" i="6"/>
  <c r="AA62" i="6"/>
  <c r="AB62" i="6"/>
  <c r="AC62" i="6"/>
  <c r="AE62" i="6"/>
  <c r="AL62" i="6"/>
  <c r="AI62" i="6"/>
  <c r="AJ62" i="6"/>
  <c r="AK62" i="6"/>
  <c r="AN62" i="6"/>
  <c r="AQ62" i="6"/>
  <c r="FP62" i="6"/>
  <c r="AR62" i="6"/>
  <c r="AS62" i="6"/>
  <c r="AT62" i="6"/>
  <c r="AU62" i="6"/>
  <c r="AW62" i="6"/>
  <c r="BD62" i="6"/>
  <c r="BA62" i="6"/>
  <c r="BB62" i="6"/>
  <c r="BC62" i="6"/>
  <c r="BF62" i="6"/>
  <c r="BI62" i="6"/>
  <c r="BJ62" i="6"/>
  <c r="BK62" i="6"/>
  <c r="BM62" i="6"/>
  <c r="BT62" i="6"/>
  <c r="BQ62" i="6"/>
  <c r="BR62" i="6"/>
  <c r="BS62" i="6"/>
  <c r="BV62" i="6"/>
  <c r="BY62" i="6"/>
  <c r="BZ62" i="6"/>
  <c r="CA62" i="6"/>
  <c r="CC62" i="6"/>
  <c r="CJ62" i="6"/>
  <c r="CG62" i="6"/>
  <c r="CH62" i="6"/>
  <c r="CI62" i="6"/>
  <c r="CL62" i="6"/>
  <c r="CO62" i="6"/>
  <c r="CP62" i="6"/>
  <c r="CQ62" i="6"/>
  <c r="CS62" i="6"/>
  <c r="CZ62" i="6"/>
  <c r="CW62" i="6"/>
  <c r="CX62" i="6"/>
  <c r="CY62" i="6"/>
  <c r="DB62" i="6"/>
  <c r="DE62" i="6"/>
  <c r="DF62" i="6"/>
  <c r="DG62" i="6"/>
  <c r="FQ62" i="6"/>
  <c r="A63" i="6"/>
  <c r="F63" i="6"/>
  <c r="G63" i="6"/>
  <c r="I63" i="6"/>
  <c r="J63" i="6"/>
  <c r="K63" i="6"/>
  <c r="L63" i="6"/>
  <c r="M63" i="6"/>
  <c r="O63" i="6"/>
  <c r="S63" i="6"/>
  <c r="T63" i="6"/>
  <c r="U63" i="6"/>
  <c r="AA63" i="6"/>
  <c r="AB63" i="6"/>
  <c r="AC63" i="6"/>
  <c r="AE63" i="6"/>
  <c r="AI63" i="6"/>
  <c r="AJ63" i="6"/>
  <c r="AK63" i="6"/>
  <c r="AQ63" i="6"/>
  <c r="FQ63" i="6"/>
  <c r="AR63" i="6"/>
  <c r="AS63" i="6"/>
  <c r="AT63" i="6"/>
  <c r="AU63" i="6"/>
  <c r="AW63" i="6"/>
  <c r="BA63" i="6"/>
  <c r="BB63" i="6"/>
  <c r="BC63" i="6"/>
  <c r="BI63" i="6"/>
  <c r="BJ63" i="6"/>
  <c r="BK63" i="6"/>
  <c r="BM63" i="6"/>
  <c r="BQ63" i="6"/>
  <c r="BR63" i="6"/>
  <c r="BS63" i="6"/>
  <c r="BY63" i="6"/>
  <c r="BZ63" i="6"/>
  <c r="CA63" i="6"/>
  <c r="CC63" i="6"/>
  <c r="CG63" i="6"/>
  <c r="CH63" i="6"/>
  <c r="CI63" i="6"/>
  <c r="CO63" i="6"/>
  <c r="CP63" i="6"/>
  <c r="CQ63" i="6"/>
  <c r="CS63" i="6"/>
  <c r="CW63" i="6"/>
  <c r="CX63" i="6"/>
  <c r="CY63" i="6"/>
  <c r="DE63" i="6"/>
  <c r="DF63" i="6"/>
  <c r="DG63" i="6"/>
  <c r="FP63" i="6"/>
  <c r="A64" i="6"/>
  <c r="F64" i="6"/>
  <c r="G64" i="6"/>
  <c r="I64" i="6"/>
  <c r="J64" i="6"/>
  <c r="K64" i="6"/>
  <c r="L64" i="6"/>
  <c r="M64" i="6"/>
  <c r="O64" i="6"/>
  <c r="V64" i="6"/>
  <c r="S64" i="6"/>
  <c r="T64" i="6"/>
  <c r="U64" i="6"/>
  <c r="AA64" i="6"/>
  <c r="AB64" i="6"/>
  <c r="AC64" i="6"/>
  <c r="AE64" i="6"/>
  <c r="AI64" i="6"/>
  <c r="AJ64" i="6"/>
  <c r="AK64" i="6"/>
  <c r="AQ64" i="6"/>
  <c r="FP64" i="6"/>
  <c r="AR64" i="6"/>
  <c r="AS64" i="6"/>
  <c r="AT64" i="6"/>
  <c r="AU64" i="6"/>
  <c r="AW64" i="6"/>
  <c r="BD64" i="6"/>
  <c r="BA64" i="6"/>
  <c r="BB64" i="6"/>
  <c r="BC64" i="6"/>
  <c r="BI64" i="6"/>
  <c r="BJ64" i="6"/>
  <c r="BK64" i="6"/>
  <c r="BM64" i="6"/>
  <c r="BQ64" i="6"/>
  <c r="BR64" i="6"/>
  <c r="BS64" i="6"/>
  <c r="BY64" i="6"/>
  <c r="BZ64" i="6"/>
  <c r="CA64" i="6"/>
  <c r="CC64" i="6"/>
  <c r="CJ64" i="6"/>
  <c r="CG64" i="6"/>
  <c r="CH64" i="6"/>
  <c r="CI64" i="6"/>
  <c r="CO64" i="6"/>
  <c r="CP64" i="6"/>
  <c r="CQ64" i="6"/>
  <c r="CS64" i="6"/>
  <c r="CW64" i="6"/>
  <c r="CX64" i="6"/>
  <c r="CY64" i="6"/>
  <c r="DE64" i="6"/>
  <c r="DF64" i="6"/>
  <c r="DG64" i="6"/>
  <c r="FQ64" i="6"/>
  <c r="A65" i="6"/>
  <c r="F65" i="6"/>
  <c r="G65" i="6"/>
  <c r="I65" i="6"/>
  <c r="J65" i="6"/>
  <c r="K65" i="6"/>
  <c r="L65" i="6"/>
  <c r="M65" i="6"/>
  <c r="O65" i="6"/>
  <c r="S65" i="6"/>
  <c r="T65" i="6"/>
  <c r="U65" i="6"/>
  <c r="AA65" i="6"/>
  <c r="AB65" i="6"/>
  <c r="AC65" i="6"/>
  <c r="AE65" i="6"/>
  <c r="AI65" i="6"/>
  <c r="AJ65" i="6"/>
  <c r="AK65" i="6"/>
  <c r="AQ65" i="6"/>
  <c r="FP65" i="6"/>
  <c r="AR65" i="6"/>
  <c r="AS65" i="6"/>
  <c r="AT65" i="6"/>
  <c r="AU65" i="6"/>
  <c r="AW65" i="6"/>
  <c r="BA65" i="6"/>
  <c r="BB65" i="6"/>
  <c r="BC65" i="6"/>
  <c r="BI65" i="6"/>
  <c r="BJ65" i="6"/>
  <c r="BK65" i="6"/>
  <c r="BM65" i="6"/>
  <c r="BQ65" i="6"/>
  <c r="BR65" i="6"/>
  <c r="BS65" i="6"/>
  <c r="BY65" i="6"/>
  <c r="BZ65" i="6"/>
  <c r="CA65" i="6"/>
  <c r="CC65" i="6"/>
  <c r="CG65" i="6"/>
  <c r="CH65" i="6"/>
  <c r="CI65" i="6"/>
  <c r="CO65" i="6"/>
  <c r="CP65" i="6"/>
  <c r="CQ65" i="6"/>
  <c r="CS65" i="6"/>
  <c r="CW65" i="6"/>
  <c r="CX65" i="6"/>
  <c r="CY65" i="6"/>
  <c r="DE65" i="6"/>
  <c r="DF65" i="6"/>
  <c r="DG65" i="6"/>
  <c r="FQ65" i="6"/>
  <c r="A66" i="6"/>
  <c r="F66" i="6"/>
  <c r="G66" i="6"/>
  <c r="I66" i="6"/>
  <c r="J66" i="6"/>
  <c r="K66" i="6"/>
  <c r="L66" i="6"/>
  <c r="M66" i="6"/>
  <c r="O66" i="6"/>
  <c r="V66" i="6"/>
  <c r="S66" i="6"/>
  <c r="T66" i="6"/>
  <c r="U66" i="6"/>
  <c r="X66" i="6"/>
  <c r="AA66" i="6"/>
  <c r="AB66" i="6"/>
  <c r="AC66" i="6"/>
  <c r="AE66" i="6"/>
  <c r="AL66" i="6"/>
  <c r="AI66" i="6"/>
  <c r="AJ66" i="6"/>
  <c r="AK66" i="6"/>
  <c r="AN66" i="6"/>
  <c r="AQ66" i="6"/>
  <c r="FP66" i="6"/>
  <c r="AR66" i="6"/>
  <c r="AS66" i="6"/>
  <c r="AT66" i="6"/>
  <c r="AU66" i="6"/>
  <c r="AW66" i="6"/>
  <c r="BD66" i="6"/>
  <c r="BA66" i="6"/>
  <c r="BB66" i="6"/>
  <c r="BC66" i="6"/>
  <c r="BF66" i="6"/>
  <c r="BI66" i="6"/>
  <c r="BJ66" i="6"/>
  <c r="BK66" i="6"/>
  <c r="BM66" i="6"/>
  <c r="BT66" i="6"/>
  <c r="BQ66" i="6"/>
  <c r="BR66" i="6"/>
  <c r="BS66" i="6"/>
  <c r="BV66" i="6"/>
  <c r="BY66" i="6"/>
  <c r="BZ66" i="6"/>
  <c r="CA66" i="6"/>
  <c r="CC66" i="6"/>
  <c r="CJ66" i="6"/>
  <c r="CG66" i="6"/>
  <c r="CH66" i="6"/>
  <c r="CI66" i="6"/>
  <c r="CL66" i="6"/>
  <c r="CO66" i="6"/>
  <c r="CP66" i="6"/>
  <c r="CQ66" i="6"/>
  <c r="CS66" i="6"/>
  <c r="CZ66" i="6"/>
  <c r="CW66" i="6"/>
  <c r="CX66" i="6"/>
  <c r="CY66" i="6"/>
  <c r="DB66" i="6"/>
  <c r="DE66" i="6"/>
  <c r="DF66" i="6"/>
  <c r="DG66" i="6"/>
  <c r="FO66" i="6"/>
  <c r="A67" i="6"/>
  <c r="F67" i="6"/>
  <c r="G67" i="6"/>
  <c r="I67" i="6"/>
  <c r="J67" i="6"/>
  <c r="K67" i="6"/>
  <c r="L67" i="6"/>
  <c r="M67" i="6"/>
  <c r="O67" i="6"/>
  <c r="V67" i="6"/>
  <c r="S67" i="6"/>
  <c r="T67" i="6"/>
  <c r="U67" i="6"/>
  <c r="X67" i="6"/>
  <c r="AA67" i="6"/>
  <c r="AB67" i="6"/>
  <c r="AC67" i="6"/>
  <c r="AE67" i="6"/>
  <c r="AL67" i="6"/>
  <c r="AI67" i="6"/>
  <c r="AJ67" i="6"/>
  <c r="AK67" i="6"/>
  <c r="AN67" i="6"/>
  <c r="AQ67" i="6"/>
  <c r="FO67" i="6"/>
  <c r="AR67" i="6"/>
  <c r="AS67" i="6"/>
  <c r="AT67" i="6"/>
  <c r="AU67" i="6"/>
  <c r="AW67" i="6"/>
  <c r="BD67" i="6"/>
  <c r="BA67" i="6"/>
  <c r="BB67" i="6"/>
  <c r="BC67" i="6"/>
  <c r="BF67" i="6"/>
  <c r="BI67" i="6"/>
  <c r="BJ67" i="6"/>
  <c r="BK67" i="6"/>
  <c r="BM67" i="6"/>
  <c r="BT67" i="6"/>
  <c r="BQ67" i="6"/>
  <c r="BR67" i="6"/>
  <c r="BS67" i="6"/>
  <c r="BV67" i="6"/>
  <c r="BY67" i="6"/>
  <c r="BZ67" i="6"/>
  <c r="CA67" i="6"/>
  <c r="CC67" i="6"/>
  <c r="CJ67" i="6"/>
  <c r="CG67" i="6"/>
  <c r="CH67" i="6"/>
  <c r="CI67" i="6"/>
  <c r="CL67" i="6"/>
  <c r="CO67" i="6"/>
  <c r="CP67" i="6"/>
  <c r="CQ67" i="6"/>
  <c r="CS67" i="6"/>
  <c r="CZ67" i="6"/>
  <c r="CW67" i="6"/>
  <c r="CX67" i="6"/>
  <c r="CY67" i="6"/>
  <c r="DB67" i="6"/>
  <c r="DE67" i="6"/>
  <c r="DF67" i="6"/>
  <c r="DG67" i="6"/>
  <c r="A68" i="6"/>
  <c r="F68" i="6"/>
  <c r="G68" i="6"/>
  <c r="I68" i="6"/>
  <c r="J68" i="6"/>
  <c r="K68" i="6"/>
  <c r="L68" i="6"/>
  <c r="M68" i="6"/>
  <c r="O68" i="6"/>
  <c r="V68" i="6"/>
  <c r="S68" i="6"/>
  <c r="T68" i="6"/>
  <c r="U68" i="6"/>
  <c r="X68" i="6"/>
  <c r="AA68" i="6"/>
  <c r="AB68" i="6"/>
  <c r="AC68" i="6"/>
  <c r="AE68" i="6"/>
  <c r="AL68" i="6"/>
  <c r="AI68" i="6"/>
  <c r="AJ68" i="6"/>
  <c r="AK68" i="6"/>
  <c r="AN68" i="6"/>
  <c r="AQ68" i="6"/>
  <c r="FQ68" i="6"/>
  <c r="AR68" i="6"/>
  <c r="AS68" i="6"/>
  <c r="AT68" i="6"/>
  <c r="AU68" i="6"/>
  <c r="AW68" i="6"/>
  <c r="BD68" i="6"/>
  <c r="BA68" i="6"/>
  <c r="BB68" i="6"/>
  <c r="BC68" i="6"/>
  <c r="BF68" i="6"/>
  <c r="BI68" i="6"/>
  <c r="BJ68" i="6"/>
  <c r="BK68" i="6"/>
  <c r="BM68" i="6"/>
  <c r="BT68" i="6"/>
  <c r="BQ68" i="6"/>
  <c r="BR68" i="6"/>
  <c r="BS68" i="6"/>
  <c r="BV68" i="6"/>
  <c r="BY68" i="6"/>
  <c r="BZ68" i="6"/>
  <c r="CA68" i="6"/>
  <c r="CC68" i="6"/>
  <c r="CJ68" i="6"/>
  <c r="CG68" i="6"/>
  <c r="CH68" i="6"/>
  <c r="CI68" i="6"/>
  <c r="CL68" i="6"/>
  <c r="CO68" i="6"/>
  <c r="CP68" i="6"/>
  <c r="CQ68" i="6"/>
  <c r="CS68" i="6"/>
  <c r="CZ68" i="6"/>
  <c r="CW68" i="6"/>
  <c r="CX68" i="6"/>
  <c r="CY68" i="6"/>
  <c r="DB68" i="6"/>
  <c r="DE68" i="6"/>
  <c r="DF68" i="6"/>
  <c r="DG68" i="6"/>
  <c r="A69" i="6"/>
  <c r="F69" i="6"/>
  <c r="G69" i="6"/>
  <c r="I69" i="6"/>
  <c r="J69" i="6"/>
  <c r="K69" i="6"/>
  <c r="L69" i="6"/>
  <c r="M69" i="6"/>
  <c r="O69" i="6"/>
  <c r="V69" i="6"/>
  <c r="S69" i="6"/>
  <c r="T69" i="6"/>
  <c r="U69" i="6"/>
  <c r="X69" i="6"/>
  <c r="AA69" i="6"/>
  <c r="AB69" i="6"/>
  <c r="AC69" i="6"/>
  <c r="AE69" i="6"/>
  <c r="AL69" i="6"/>
  <c r="AI69" i="6"/>
  <c r="AJ69" i="6"/>
  <c r="AK69" i="6"/>
  <c r="AN69" i="6"/>
  <c r="AQ69" i="6"/>
  <c r="FO69" i="6"/>
  <c r="AR69" i="6"/>
  <c r="AS69" i="6"/>
  <c r="AT69" i="6"/>
  <c r="AU69" i="6"/>
  <c r="AW69" i="6"/>
  <c r="BD69" i="6"/>
  <c r="BA69" i="6"/>
  <c r="BB69" i="6"/>
  <c r="BC69" i="6"/>
  <c r="BF69" i="6"/>
  <c r="BI69" i="6"/>
  <c r="BJ69" i="6"/>
  <c r="BK69" i="6"/>
  <c r="BM69" i="6"/>
  <c r="BQ69" i="6"/>
  <c r="BR69" i="6"/>
  <c r="BS69" i="6"/>
  <c r="BT69" i="6"/>
  <c r="BV69" i="6"/>
  <c r="BY69" i="6"/>
  <c r="BZ69" i="6"/>
  <c r="CA69" i="6"/>
  <c r="CC69" i="6"/>
  <c r="CJ69" i="6"/>
  <c r="CG69" i="6"/>
  <c r="CH69" i="6"/>
  <c r="CI69" i="6"/>
  <c r="CL69" i="6"/>
  <c r="CO69" i="6"/>
  <c r="CP69" i="6"/>
  <c r="CQ69" i="6"/>
  <c r="CS69" i="6"/>
  <c r="CZ69" i="6"/>
  <c r="CW69" i="6"/>
  <c r="CX69" i="6"/>
  <c r="CY69" i="6"/>
  <c r="DB69" i="6"/>
  <c r="DE69" i="6"/>
  <c r="DF69" i="6"/>
  <c r="DG69" i="6"/>
  <c r="A70" i="6"/>
  <c r="F70" i="6"/>
  <c r="G70" i="6"/>
  <c r="I70" i="6"/>
  <c r="J70" i="6"/>
  <c r="K70" i="6"/>
  <c r="L70" i="6"/>
  <c r="M70" i="6"/>
  <c r="O70" i="6"/>
  <c r="V70" i="6"/>
  <c r="S70" i="6"/>
  <c r="T70" i="6"/>
  <c r="U70" i="6"/>
  <c r="X70" i="6"/>
  <c r="AA70" i="6"/>
  <c r="AB70" i="6"/>
  <c r="AC70" i="6"/>
  <c r="AE70" i="6"/>
  <c r="AL70" i="6"/>
  <c r="AI70" i="6"/>
  <c r="AJ70" i="6"/>
  <c r="AK70" i="6"/>
  <c r="AN70" i="6"/>
  <c r="AQ70" i="6"/>
  <c r="FQ70" i="6"/>
  <c r="AR70" i="6"/>
  <c r="AS70" i="6"/>
  <c r="AT70" i="6"/>
  <c r="AU70" i="6"/>
  <c r="AW70" i="6"/>
  <c r="BD70" i="6"/>
  <c r="BA70" i="6"/>
  <c r="BB70" i="6"/>
  <c r="BC70" i="6"/>
  <c r="BF70" i="6"/>
  <c r="BI70" i="6"/>
  <c r="BJ70" i="6"/>
  <c r="BK70" i="6"/>
  <c r="BM70" i="6"/>
  <c r="BT70" i="6"/>
  <c r="BQ70" i="6"/>
  <c r="BR70" i="6"/>
  <c r="BS70" i="6"/>
  <c r="BV70" i="6"/>
  <c r="BY70" i="6"/>
  <c r="BZ70" i="6"/>
  <c r="CA70" i="6"/>
  <c r="CC70" i="6"/>
  <c r="CJ70" i="6"/>
  <c r="CG70" i="6"/>
  <c r="CH70" i="6"/>
  <c r="CI70" i="6"/>
  <c r="CL70" i="6"/>
  <c r="CO70" i="6"/>
  <c r="CP70" i="6"/>
  <c r="CQ70" i="6"/>
  <c r="CS70" i="6"/>
  <c r="CZ70" i="6"/>
  <c r="CW70" i="6"/>
  <c r="CX70" i="6"/>
  <c r="CY70" i="6"/>
  <c r="DB70" i="6"/>
  <c r="DE70" i="6"/>
  <c r="DF70" i="6"/>
  <c r="DG70" i="6"/>
  <c r="FS70" i="6"/>
  <c r="A71" i="6"/>
  <c r="F71" i="6"/>
  <c r="G71" i="6"/>
  <c r="I71" i="6"/>
  <c r="J71" i="6"/>
  <c r="K71" i="6"/>
  <c r="L71" i="6"/>
  <c r="M71" i="6"/>
  <c r="O71" i="6"/>
  <c r="V71" i="6"/>
  <c r="S71" i="6"/>
  <c r="T71" i="6"/>
  <c r="U71" i="6"/>
  <c r="X71" i="6"/>
  <c r="AA71" i="6"/>
  <c r="AB71" i="6"/>
  <c r="AC71" i="6"/>
  <c r="AE71" i="6"/>
  <c r="AL71" i="6"/>
  <c r="AI71" i="6"/>
  <c r="AJ71" i="6"/>
  <c r="AK71" i="6"/>
  <c r="AN71" i="6"/>
  <c r="AQ71" i="6"/>
  <c r="FO71" i="6"/>
  <c r="AR71" i="6"/>
  <c r="AS71" i="6"/>
  <c r="AT71" i="6"/>
  <c r="AU71" i="6"/>
  <c r="AW71" i="6"/>
  <c r="BA71" i="6"/>
  <c r="BB71" i="6"/>
  <c r="BC71" i="6"/>
  <c r="BD71" i="6"/>
  <c r="BF71" i="6"/>
  <c r="BI71" i="6"/>
  <c r="BJ71" i="6"/>
  <c r="BK71" i="6"/>
  <c r="BM71" i="6"/>
  <c r="BT71" i="6"/>
  <c r="BQ71" i="6"/>
  <c r="BR71" i="6"/>
  <c r="BS71" i="6"/>
  <c r="BY71" i="6"/>
  <c r="BZ71" i="6"/>
  <c r="CA71" i="6"/>
  <c r="CC71" i="6"/>
  <c r="CJ71" i="6"/>
  <c r="CG71" i="6"/>
  <c r="CH71" i="6"/>
  <c r="CI71" i="6"/>
  <c r="CL71" i="6"/>
  <c r="CO71" i="6"/>
  <c r="CP71" i="6"/>
  <c r="CQ71" i="6"/>
  <c r="CS71" i="6"/>
  <c r="CZ71" i="6"/>
  <c r="CW71" i="6"/>
  <c r="CX71" i="6"/>
  <c r="CY71" i="6"/>
  <c r="DB71" i="6"/>
  <c r="DE71" i="6"/>
  <c r="DF71" i="6"/>
  <c r="DG71" i="6"/>
  <c r="A72" i="6"/>
  <c r="F72" i="6"/>
  <c r="G72" i="6"/>
  <c r="I72" i="6"/>
  <c r="J72" i="6"/>
  <c r="K72" i="6"/>
  <c r="L72" i="6"/>
  <c r="M72" i="6"/>
  <c r="O72" i="6"/>
  <c r="V72" i="6"/>
  <c r="S72" i="6"/>
  <c r="T72" i="6"/>
  <c r="U72" i="6"/>
  <c r="X72" i="6"/>
  <c r="AA72" i="6"/>
  <c r="AB72" i="6"/>
  <c r="AC72" i="6"/>
  <c r="AE72" i="6"/>
  <c r="AL72" i="6"/>
  <c r="AI72" i="6"/>
  <c r="AJ72" i="6"/>
  <c r="AK72" i="6"/>
  <c r="AN72" i="6"/>
  <c r="AQ72" i="6"/>
  <c r="AR72" i="6"/>
  <c r="AS72" i="6"/>
  <c r="AT72" i="6"/>
  <c r="AU72" i="6"/>
  <c r="AW72" i="6"/>
  <c r="BD72" i="6"/>
  <c r="BA72" i="6"/>
  <c r="BB72" i="6"/>
  <c r="BC72" i="6"/>
  <c r="BF72" i="6"/>
  <c r="BI72" i="6"/>
  <c r="BJ72" i="6"/>
  <c r="BK72" i="6"/>
  <c r="BM72" i="6"/>
  <c r="BT72" i="6"/>
  <c r="BQ72" i="6"/>
  <c r="BR72" i="6"/>
  <c r="BS72" i="6"/>
  <c r="BV72" i="6"/>
  <c r="BY72" i="6"/>
  <c r="BZ72" i="6"/>
  <c r="CA72" i="6"/>
  <c r="CC72" i="6"/>
  <c r="CJ72" i="6"/>
  <c r="CG72" i="6"/>
  <c r="CH72" i="6"/>
  <c r="CI72" i="6"/>
  <c r="CL72" i="6"/>
  <c r="CO72" i="6"/>
  <c r="CP72" i="6"/>
  <c r="CQ72" i="6"/>
  <c r="CS72" i="6"/>
  <c r="CZ72" i="6"/>
  <c r="CW72" i="6"/>
  <c r="CX72" i="6"/>
  <c r="CY72" i="6"/>
  <c r="DB72" i="6"/>
  <c r="DE72" i="6"/>
  <c r="DF72" i="6"/>
  <c r="DG72" i="6"/>
  <c r="FQ72" i="6"/>
  <c r="A73" i="6"/>
  <c r="F73" i="6"/>
  <c r="G73" i="6"/>
  <c r="I73" i="6"/>
  <c r="J73" i="6"/>
  <c r="K73" i="6"/>
  <c r="L73" i="6"/>
  <c r="M73" i="6"/>
  <c r="O73" i="6"/>
  <c r="V73" i="6"/>
  <c r="S73" i="6"/>
  <c r="T73" i="6"/>
  <c r="U73" i="6"/>
  <c r="AA73" i="6"/>
  <c r="AB73" i="6"/>
  <c r="AC73" i="6"/>
  <c r="AE73" i="6"/>
  <c r="AI73" i="6"/>
  <c r="AJ73" i="6"/>
  <c r="AK73" i="6"/>
  <c r="AL73" i="6"/>
  <c r="AN73" i="6"/>
  <c r="AQ73" i="6"/>
  <c r="FO73" i="6"/>
  <c r="AR73" i="6"/>
  <c r="AS73" i="6"/>
  <c r="AT73" i="6"/>
  <c r="AU73" i="6"/>
  <c r="AW73" i="6"/>
  <c r="BD73" i="6"/>
  <c r="BA73" i="6"/>
  <c r="BB73" i="6"/>
  <c r="BC73" i="6"/>
  <c r="BF73" i="6"/>
  <c r="BI73" i="6"/>
  <c r="BJ73" i="6"/>
  <c r="BK73" i="6"/>
  <c r="BM73" i="6"/>
  <c r="BT73" i="6"/>
  <c r="BQ73" i="6"/>
  <c r="BR73" i="6"/>
  <c r="BS73" i="6"/>
  <c r="BY73" i="6"/>
  <c r="BZ73" i="6"/>
  <c r="CA73" i="6"/>
  <c r="CC73" i="6"/>
  <c r="CJ73" i="6"/>
  <c r="CG73" i="6"/>
  <c r="CH73" i="6"/>
  <c r="CI73" i="6"/>
  <c r="CL73" i="6"/>
  <c r="CO73" i="6"/>
  <c r="CP73" i="6"/>
  <c r="CQ73" i="6"/>
  <c r="CS73" i="6"/>
  <c r="CW73" i="6"/>
  <c r="CX73" i="6"/>
  <c r="CY73" i="6"/>
  <c r="CZ73" i="6"/>
  <c r="DB73" i="6"/>
  <c r="DE73" i="6"/>
  <c r="DF73" i="6"/>
  <c r="DG73" i="6"/>
  <c r="A74" i="6"/>
  <c r="F74" i="6"/>
  <c r="G74" i="6"/>
  <c r="I74" i="6"/>
  <c r="J74" i="6"/>
  <c r="K74" i="6"/>
  <c r="L74" i="6"/>
  <c r="M74" i="6"/>
  <c r="O74" i="6"/>
  <c r="V74" i="6"/>
  <c r="S74" i="6"/>
  <c r="T74" i="6"/>
  <c r="U74" i="6"/>
  <c r="X74" i="6"/>
  <c r="AA74" i="6"/>
  <c r="AB74" i="6"/>
  <c r="AC74" i="6"/>
  <c r="AE74" i="6"/>
  <c r="AL74" i="6"/>
  <c r="AI74" i="6"/>
  <c r="AJ74" i="6"/>
  <c r="AK74" i="6"/>
  <c r="AN74" i="6"/>
  <c r="AQ74" i="6"/>
  <c r="AR74" i="6"/>
  <c r="AS74" i="6"/>
  <c r="AT74" i="6"/>
  <c r="AU74" i="6"/>
  <c r="AW74" i="6"/>
  <c r="BD74" i="6"/>
  <c r="BA74" i="6"/>
  <c r="BB74" i="6"/>
  <c r="BC74" i="6"/>
  <c r="BF74" i="6"/>
  <c r="BI74" i="6"/>
  <c r="BJ74" i="6"/>
  <c r="BK74" i="6"/>
  <c r="BM74" i="6"/>
  <c r="BT74" i="6"/>
  <c r="BQ74" i="6"/>
  <c r="BR74" i="6"/>
  <c r="BS74" i="6"/>
  <c r="BV74" i="6"/>
  <c r="BY74" i="6"/>
  <c r="BZ74" i="6"/>
  <c r="CA74" i="6"/>
  <c r="CC74" i="6"/>
  <c r="CJ74" i="6"/>
  <c r="CG74" i="6"/>
  <c r="CH74" i="6"/>
  <c r="CI74" i="6"/>
  <c r="CL74" i="6"/>
  <c r="CO74" i="6"/>
  <c r="CP74" i="6"/>
  <c r="CQ74" i="6"/>
  <c r="CS74" i="6"/>
  <c r="CZ74" i="6"/>
  <c r="CW74" i="6"/>
  <c r="CX74" i="6"/>
  <c r="CY74" i="6"/>
  <c r="DB74" i="6"/>
  <c r="DE74" i="6"/>
  <c r="DF74" i="6"/>
  <c r="DG74" i="6"/>
  <c r="A75" i="6"/>
  <c r="F75" i="6"/>
  <c r="G75" i="6"/>
  <c r="I75" i="6"/>
  <c r="J75" i="6"/>
  <c r="K75" i="6"/>
  <c r="L75" i="6"/>
  <c r="M75" i="6"/>
  <c r="O75" i="6"/>
  <c r="S75" i="6"/>
  <c r="T75" i="6"/>
  <c r="U75" i="6"/>
  <c r="V75" i="6"/>
  <c r="X75" i="6"/>
  <c r="AA75" i="6"/>
  <c r="AB75" i="6"/>
  <c r="AC75" i="6"/>
  <c r="AE75" i="6"/>
  <c r="AL75" i="6"/>
  <c r="AI75" i="6"/>
  <c r="AJ75" i="6"/>
  <c r="AK75" i="6"/>
  <c r="AN75" i="6"/>
  <c r="AQ75" i="6"/>
  <c r="FQ75" i="6"/>
  <c r="AR75" i="6"/>
  <c r="AS75" i="6"/>
  <c r="AT75" i="6"/>
  <c r="AU75" i="6"/>
  <c r="AW75" i="6"/>
  <c r="BD75" i="6"/>
  <c r="BA75" i="6"/>
  <c r="BB75" i="6"/>
  <c r="BC75" i="6"/>
  <c r="BF75" i="6"/>
  <c r="BI75" i="6"/>
  <c r="BJ75" i="6"/>
  <c r="BK75" i="6"/>
  <c r="BM75" i="6"/>
  <c r="BT75" i="6"/>
  <c r="BQ75" i="6"/>
  <c r="BR75" i="6"/>
  <c r="BS75" i="6"/>
  <c r="BV75" i="6"/>
  <c r="BY75" i="6"/>
  <c r="BZ75" i="6"/>
  <c r="CA75" i="6"/>
  <c r="CC75" i="6"/>
  <c r="CG75" i="6"/>
  <c r="CH75" i="6"/>
  <c r="CI75" i="6"/>
  <c r="CJ75" i="6"/>
  <c r="CL75" i="6"/>
  <c r="CO75" i="6"/>
  <c r="CP75" i="6"/>
  <c r="CQ75" i="6"/>
  <c r="CS75" i="6"/>
  <c r="CZ75" i="6"/>
  <c r="CW75" i="6"/>
  <c r="CX75" i="6"/>
  <c r="CY75" i="6"/>
  <c r="DB75" i="6"/>
  <c r="DE75" i="6"/>
  <c r="DF75" i="6"/>
  <c r="DG75" i="6"/>
  <c r="A76" i="6"/>
  <c r="F76" i="6"/>
  <c r="G76" i="6"/>
  <c r="I76" i="6"/>
  <c r="J76" i="6"/>
  <c r="K76" i="6"/>
  <c r="L76" i="6"/>
  <c r="M76" i="6"/>
  <c r="O76" i="6"/>
  <c r="V76" i="6"/>
  <c r="S76" i="6"/>
  <c r="T76" i="6"/>
  <c r="U76" i="6"/>
  <c r="X76" i="6"/>
  <c r="AA76" i="6"/>
  <c r="AB76" i="6"/>
  <c r="AC76" i="6"/>
  <c r="AE76" i="6"/>
  <c r="AL76" i="6"/>
  <c r="AI76" i="6"/>
  <c r="AJ76" i="6"/>
  <c r="AK76" i="6"/>
  <c r="AN76" i="6"/>
  <c r="AQ76" i="6"/>
  <c r="FQ76" i="6"/>
  <c r="AR76" i="6"/>
  <c r="AS76" i="6"/>
  <c r="AT76" i="6"/>
  <c r="AU76" i="6"/>
  <c r="AW76" i="6"/>
  <c r="BD76" i="6"/>
  <c r="BA76" i="6"/>
  <c r="BB76" i="6"/>
  <c r="BC76" i="6"/>
  <c r="BF76" i="6"/>
  <c r="BI76" i="6"/>
  <c r="BJ76" i="6"/>
  <c r="BK76" i="6"/>
  <c r="BM76" i="6"/>
  <c r="BT76" i="6"/>
  <c r="BQ76" i="6"/>
  <c r="BR76" i="6"/>
  <c r="BS76" i="6"/>
  <c r="BV76" i="6"/>
  <c r="BY76" i="6"/>
  <c r="BZ76" i="6"/>
  <c r="CA76" i="6"/>
  <c r="CC76" i="6"/>
  <c r="CJ76" i="6"/>
  <c r="CG76" i="6"/>
  <c r="CH76" i="6"/>
  <c r="CI76" i="6"/>
  <c r="CL76" i="6"/>
  <c r="CO76" i="6"/>
  <c r="CP76" i="6"/>
  <c r="CQ76" i="6"/>
  <c r="CS76" i="6"/>
  <c r="CZ76" i="6"/>
  <c r="CW76" i="6"/>
  <c r="CX76" i="6"/>
  <c r="CY76" i="6"/>
  <c r="DB76" i="6"/>
  <c r="DE76" i="6"/>
  <c r="DF76" i="6"/>
  <c r="DG76" i="6"/>
  <c r="A77" i="6"/>
  <c r="F77" i="6"/>
  <c r="G77" i="6"/>
  <c r="I77" i="6"/>
  <c r="J77" i="6"/>
  <c r="K77" i="6"/>
  <c r="L77" i="6"/>
  <c r="M77" i="6"/>
  <c r="O77" i="6"/>
  <c r="V77" i="6"/>
  <c r="S77" i="6"/>
  <c r="T77" i="6"/>
  <c r="U77" i="6"/>
  <c r="AA77" i="6"/>
  <c r="AB77" i="6"/>
  <c r="AC77" i="6"/>
  <c r="AE77" i="6"/>
  <c r="AL77" i="6"/>
  <c r="AI77" i="6"/>
  <c r="AJ77" i="6"/>
  <c r="AK77" i="6"/>
  <c r="AN77" i="6"/>
  <c r="AQ77" i="6"/>
  <c r="FQ77" i="6"/>
  <c r="AR77" i="6"/>
  <c r="AS77" i="6"/>
  <c r="AT77" i="6"/>
  <c r="AU77" i="6"/>
  <c r="AW77" i="6"/>
  <c r="BD77" i="6"/>
  <c r="BA77" i="6"/>
  <c r="BB77" i="6"/>
  <c r="BC77" i="6"/>
  <c r="BF77" i="6"/>
  <c r="BI77" i="6"/>
  <c r="BJ77" i="6"/>
  <c r="BK77" i="6"/>
  <c r="BM77" i="6"/>
  <c r="BT77" i="6"/>
  <c r="BQ77" i="6"/>
  <c r="BR77" i="6"/>
  <c r="BS77" i="6"/>
  <c r="BV77" i="6"/>
  <c r="BY77" i="6"/>
  <c r="BZ77" i="6"/>
  <c r="CA77" i="6"/>
  <c r="CC77" i="6"/>
  <c r="CJ77" i="6"/>
  <c r="CG77" i="6"/>
  <c r="CH77" i="6"/>
  <c r="CI77" i="6"/>
  <c r="CO77" i="6"/>
  <c r="CP77" i="6"/>
  <c r="CQ77" i="6"/>
  <c r="CS77" i="6"/>
  <c r="CZ77" i="6"/>
  <c r="CW77" i="6"/>
  <c r="CX77" i="6"/>
  <c r="CY77" i="6"/>
  <c r="DB77" i="6"/>
  <c r="DE77" i="6"/>
  <c r="DF77" i="6"/>
  <c r="DG77" i="6"/>
  <c r="A78" i="6"/>
  <c r="F78" i="6"/>
  <c r="G78" i="6"/>
  <c r="I78" i="6"/>
  <c r="J78" i="6"/>
  <c r="K78" i="6"/>
  <c r="L78" i="6"/>
  <c r="M78" i="6"/>
  <c r="O78" i="6"/>
  <c r="V78" i="6"/>
  <c r="S78" i="6"/>
  <c r="T78" i="6"/>
  <c r="U78" i="6"/>
  <c r="X78" i="6"/>
  <c r="AA78" i="6"/>
  <c r="AB78" i="6"/>
  <c r="AC78" i="6"/>
  <c r="AE78" i="6"/>
  <c r="AL78" i="6"/>
  <c r="AI78" i="6"/>
  <c r="AJ78" i="6"/>
  <c r="AK78" i="6"/>
  <c r="AN78" i="6"/>
  <c r="AQ78" i="6"/>
  <c r="FQ78" i="6"/>
  <c r="AR78" i="6"/>
  <c r="AS78" i="6"/>
  <c r="AT78" i="6"/>
  <c r="AU78" i="6"/>
  <c r="AW78" i="6"/>
  <c r="BD78" i="6"/>
  <c r="BA78" i="6"/>
  <c r="BB78" i="6"/>
  <c r="BC78" i="6"/>
  <c r="BF78" i="6"/>
  <c r="BI78" i="6"/>
  <c r="BJ78" i="6"/>
  <c r="BK78" i="6"/>
  <c r="BM78" i="6"/>
  <c r="BT78" i="6"/>
  <c r="BQ78" i="6"/>
  <c r="BR78" i="6"/>
  <c r="BS78" i="6"/>
  <c r="BV78" i="6"/>
  <c r="BY78" i="6"/>
  <c r="BZ78" i="6"/>
  <c r="CA78" i="6"/>
  <c r="CC78" i="6"/>
  <c r="CJ78" i="6"/>
  <c r="CG78" i="6"/>
  <c r="CH78" i="6"/>
  <c r="CI78" i="6"/>
  <c r="CL78" i="6"/>
  <c r="CO78" i="6"/>
  <c r="CP78" i="6"/>
  <c r="CQ78" i="6"/>
  <c r="CS78" i="6"/>
  <c r="CZ78" i="6"/>
  <c r="CW78" i="6"/>
  <c r="CX78" i="6"/>
  <c r="CY78" i="6"/>
  <c r="DB78" i="6"/>
  <c r="DE78" i="6"/>
  <c r="DF78" i="6"/>
  <c r="DG78" i="6"/>
  <c r="FS78" i="6"/>
  <c r="A79" i="6"/>
  <c r="F79" i="6"/>
  <c r="G79" i="6"/>
  <c r="I79" i="6"/>
  <c r="J79" i="6"/>
  <c r="K79" i="6"/>
  <c r="L79" i="6"/>
  <c r="M79" i="6"/>
  <c r="O79" i="6"/>
  <c r="V79" i="6"/>
  <c r="S79" i="6"/>
  <c r="T79" i="6"/>
  <c r="U79" i="6"/>
  <c r="X79" i="6"/>
  <c r="AA79" i="6"/>
  <c r="AB79" i="6"/>
  <c r="AC79" i="6"/>
  <c r="AE79" i="6"/>
  <c r="AL79" i="6"/>
  <c r="AI79" i="6"/>
  <c r="AJ79" i="6"/>
  <c r="AK79" i="6"/>
  <c r="AN79" i="6"/>
  <c r="AQ79" i="6"/>
  <c r="AR79" i="6"/>
  <c r="AS79" i="6"/>
  <c r="AT79" i="6"/>
  <c r="AU79" i="6"/>
  <c r="AW79" i="6"/>
  <c r="BD79" i="6"/>
  <c r="BA79" i="6"/>
  <c r="BB79" i="6"/>
  <c r="BC79" i="6"/>
  <c r="BF79" i="6"/>
  <c r="BI79" i="6"/>
  <c r="BJ79" i="6"/>
  <c r="BK79" i="6"/>
  <c r="BM79" i="6"/>
  <c r="BT79" i="6"/>
  <c r="BQ79" i="6"/>
  <c r="BR79" i="6"/>
  <c r="BS79" i="6"/>
  <c r="BV79" i="6"/>
  <c r="BY79" i="6"/>
  <c r="BZ79" i="6"/>
  <c r="CA79" i="6"/>
  <c r="CC79" i="6"/>
  <c r="CJ79" i="6"/>
  <c r="CG79" i="6"/>
  <c r="CH79" i="6"/>
  <c r="CI79" i="6"/>
  <c r="CL79" i="6"/>
  <c r="CO79" i="6"/>
  <c r="CP79" i="6"/>
  <c r="CQ79" i="6"/>
  <c r="CS79" i="6"/>
  <c r="CZ79" i="6"/>
  <c r="CW79" i="6"/>
  <c r="CX79" i="6"/>
  <c r="CY79" i="6"/>
  <c r="DB79" i="6"/>
  <c r="DE79" i="6"/>
  <c r="DF79" i="6"/>
  <c r="DG79" i="6"/>
  <c r="FO79" i="6"/>
  <c r="A80" i="6"/>
  <c r="F80" i="6"/>
  <c r="G80" i="6"/>
  <c r="I80" i="6"/>
  <c r="J80" i="6"/>
  <c r="K80" i="6"/>
  <c r="L80" i="6"/>
  <c r="M80" i="6"/>
  <c r="O80" i="6"/>
  <c r="V80" i="6"/>
  <c r="S80" i="6"/>
  <c r="T80" i="6"/>
  <c r="U80" i="6"/>
  <c r="AA80" i="6"/>
  <c r="AB80" i="6"/>
  <c r="AC80" i="6"/>
  <c r="AE80" i="6"/>
  <c r="AL80" i="6"/>
  <c r="AI80" i="6"/>
  <c r="AJ80" i="6"/>
  <c r="AK80" i="6"/>
  <c r="AN80" i="6"/>
  <c r="AQ80" i="6"/>
  <c r="FO80" i="6"/>
  <c r="AR80" i="6"/>
  <c r="AS80" i="6"/>
  <c r="AT80" i="6"/>
  <c r="AU80" i="6"/>
  <c r="AW80" i="6"/>
  <c r="BD80" i="6"/>
  <c r="BA80" i="6"/>
  <c r="BB80" i="6"/>
  <c r="BC80" i="6"/>
  <c r="BI80" i="6"/>
  <c r="BJ80" i="6"/>
  <c r="BK80" i="6"/>
  <c r="BM80" i="6"/>
  <c r="BT80" i="6"/>
  <c r="BQ80" i="6"/>
  <c r="BR80" i="6"/>
  <c r="BS80" i="6"/>
  <c r="BV80" i="6"/>
  <c r="BY80" i="6"/>
  <c r="BZ80" i="6"/>
  <c r="CA80" i="6"/>
  <c r="CC80" i="6"/>
  <c r="CJ80" i="6"/>
  <c r="CG80" i="6"/>
  <c r="CH80" i="6"/>
  <c r="CI80" i="6"/>
  <c r="CO80" i="6"/>
  <c r="CP80" i="6"/>
  <c r="CQ80" i="6"/>
  <c r="CS80" i="6"/>
  <c r="CZ80" i="6"/>
  <c r="CW80" i="6"/>
  <c r="CX80" i="6"/>
  <c r="CY80" i="6"/>
  <c r="DB80" i="6"/>
  <c r="DE80" i="6"/>
  <c r="DF80" i="6"/>
  <c r="DG80" i="6"/>
  <c r="FR80" i="6"/>
  <c r="A81" i="6"/>
  <c r="F81" i="6"/>
  <c r="G81" i="6"/>
  <c r="I81" i="6"/>
  <c r="J81" i="6"/>
  <c r="K81" i="6"/>
  <c r="L81" i="6"/>
  <c r="M81" i="6"/>
  <c r="O81" i="6"/>
  <c r="V81" i="6"/>
  <c r="S81" i="6"/>
  <c r="T81" i="6"/>
  <c r="U81" i="6"/>
  <c r="AA81" i="6"/>
  <c r="AB81" i="6"/>
  <c r="AC81" i="6"/>
  <c r="AE81" i="6"/>
  <c r="AL81" i="6"/>
  <c r="AI81" i="6"/>
  <c r="AJ81" i="6"/>
  <c r="AK81" i="6"/>
  <c r="AN81" i="6"/>
  <c r="AQ81" i="6"/>
  <c r="FQ81" i="6"/>
  <c r="AR81" i="6"/>
  <c r="AS81" i="6"/>
  <c r="AT81" i="6"/>
  <c r="AU81" i="6"/>
  <c r="AW81" i="6"/>
  <c r="BD81" i="6"/>
  <c r="BA81" i="6"/>
  <c r="BB81" i="6"/>
  <c r="BC81" i="6"/>
  <c r="BF81" i="6"/>
  <c r="BI81" i="6"/>
  <c r="BJ81" i="6"/>
  <c r="BK81" i="6"/>
  <c r="BM81" i="6"/>
  <c r="BT81" i="6"/>
  <c r="BQ81" i="6"/>
  <c r="BR81" i="6"/>
  <c r="BS81" i="6"/>
  <c r="BV81" i="6"/>
  <c r="BY81" i="6"/>
  <c r="BZ81" i="6"/>
  <c r="CA81" i="6"/>
  <c r="CC81" i="6"/>
  <c r="CJ81" i="6"/>
  <c r="CG81" i="6"/>
  <c r="CH81" i="6"/>
  <c r="CI81" i="6"/>
  <c r="CO81" i="6"/>
  <c r="CP81" i="6"/>
  <c r="CQ81" i="6"/>
  <c r="CS81" i="6"/>
  <c r="CZ81" i="6"/>
  <c r="CW81" i="6"/>
  <c r="CX81" i="6"/>
  <c r="CY81" i="6"/>
  <c r="DB81" i="6"/>
  <c r="DE81" i="6"/>
  <c r="DF81" i="6"/>
  <c r="DG81" i="6"/>
  <c r="A82" i="6"/>
  <c r="F82" i="6"/>
  <c r="G82" i="6"/>
  <c r="I82" i="6"/>
  <c r="J82" i="6"/>
  <c r="K82" i="6"/>
  <c r="L82" i="6"/>
  <c r="M82" i="6"/>
  <c r="O82" i="6"/>
  <c r="V82" i="6"/>
  <c r="S82" i="6"/>
  <c r="T82" i="6"/>
  <c r="U82" i="6"/>
  <c r="X82" i="6"/>
  <c r="AA82" i="6"/>
  <c r="AB82" i="6"/>
  <c r="AC82" i="6"/>
  <c r="AE82" i="6"/>
  <c r="AL82" i="6"/>
  <c r="AI82" i="6"/>
  <c r="AJ82" i="6"/>
  <c r="AK82" i="6"/>
  <c r="AN82" i="6"/>
  <c r="AQ82" i="6"/>
  <c r="FQ82" i="6"/>
  <c r="AR82" i="6"/>
  <c r="AS82" i="6"/>
  <c r="AT82" i="6"/>
  <c r="AU82" i="6"/>
  <c r="AW82" i="6"/>
  <c r="BD82" i="6"/>
  <c r="BA82" i="6"/>
  <c r="BB82" i="6"/>
  <c r="BC82" i="6"/>
  <c r="BF82" i="6"/>
  <c r="BI82" i="6"/>
  <c r="BJ82" i="6"/>
  <c r="BK82" i="6"/>
  <c r="BM82" i="6"/>
  <c r="BT82" i="6"/>
  <c r="BQ82" i="6"/>
  <c r="BR82" i="6"/>
  <c r="BS82" i="6"/>
  <c r="BV82" i="6"/>
  <c r="BY82" i="6"/>
  <c r="BZ82" i="6"/>
  <c r="CA82" i="6"/>
  <c r="CC82" i="6"/>
  <c r="CJ82" i="6"/>
  <c r="CG82" i="6"/>
  <c r="CH82" i="6"/>
  <c r="CI82" i="6"/>
  <c r="CL82" i="6"/>
  <c r="CO82" i="6"/>
  <c r="CP82" i="6"/>
  <c r="CQ82" i="6"/>
  <c r="CS82" i="6"/>
  <c r="CZ82" i="6"/>
  <c r="CW82" i="6"/>
  <c r="CX82" i="6"/>
  <c r="CY82" i="6"/>
  <c r="DB82" i="6"/>
  <c r="DE82" i="6"/>
  <c r="DF82" i="6"/>
  <c r="DG82" i="6"/>
  <c r="FS82" i="6"/>
  <c r="A83" i="6"/>
  <c r="F83" i="6"/>
  <c r="G83" i="6"/>
  <c r="I83" i="6"/>
  <c r="J83" i="6"/>
  <c r="K83" i="6"/>
  <c r="L83" i="6"/>
  <c r="M83" i="6"/>
  <c r="O83" i="6"/>
  <c r="V83" i="6"/>
  <c r="S83" i="6"/>
  <c r="T83" i="6"/>
  <c r="U83" i="6"/>
  <c r="X83" i="6"/>
  <c r="AA83" i="6"/>
  <c r="AB83" i="6"/>
  <c r="AC83" i="6"/>
  <c r="AE83" i="6"/>
  <c r="AL83" i="6"/>
  <c r="AI83" i="6"/>
  <c r="AJ83" i="6"/>
  <c r="AK83" i="6"/>
  <c r="AN83" i="6"/>
  <c r="AQ83" i="6"/>
  <c r="FS83" i="6"/>
  <c r="AR83" i="6"/>
  <c r="AS83" i="6"/>
  <c r="AT83" i="6"/>
  <c r="AU83" i="6"/>
  <c r="AW83" i="6"/>
  <c r="BD83" i="6"/>
  <c r="BA83" i="6"/>
  <c r="BB83" i="6"/>
  <c r="BC83" i="6"/>
  <c r="BF83" i="6"/>
  <c r="BI83" i="6"/>
  <c r="BJ83" i="6"/>
  <c r="BK83" i="6"/>
  <c r="BM83" i="6"/>
  <c r="BT83" i="6"/>
  <c r="BQ83" i="6"/>
  <c r="BR83" i="6"/>
  <c r="BS83" i="6"/>
  <c r="BV83" i="6"/>
  <c r="BY83" i="6"/>
  <c r="BZ83" i="6"/>
  <c r="CA83" i="6"/>
  <c r="CC83" i="6"/>
  <c r="CJ83" i="6"/>
  <c r="CG83" i="6"/>
  <c r="CH83" i="6"/>
  <c r="CI83" i="6"/>
  <c r="CL83" i="6"/>
  <c r="CO83" i="6"/>
  <c r="CP83" i="6"/>
  <c r="CQ83" i="6"/>
  <c r="CS83" i="6"/>
  <c r="CZ83" i="6"/>
  <c r="CW83" i="6"/>
  <c r="CX83" i="6"/>
  <c r="CY83" i="6"/>
  <c r="DB83" i="6"/>
  <c r="DE83" i="6"/>
  <c r="DF83" i="6"/>
  <c r="DG83" i="6"/>
  <c r="FO83" i="6"/>
  <c r="A84" i="6"/>
  <c r="F84" i="6"/>
  <c r="G84" i="6"/>
  <c r="I84" i="6"/>
  <c r="J84" i="6"/>
  <c r="K84" i="6"/>
  <c r="L84" i="6"/>
  <c r="M84" i="6"/>
  <c r="O84" i="6"/>
  <c r="V84" i="6"/>
  <c r="S84" i="6"/>
  <c r="T84" i="6"/>
  <c r="U84" i="6"/>
  <c r="AA84" i="6"/>
  <c r="AB84" i="6"/>
  <c r="AC84" i="6"/>
  <c r="AE84" i="6"/>
  <c r="AL84" i="6"/>
  <c r="AI84" i="6"/>
  <c r="AJ84" i="6"/>
  <c r="AK84" i="6"/>
  <c r="AN84" i="6"/>
  <c r="AQ84" i="6"/>
  <c r="AR84" i="6"/>
  <c r="AS84" i="6"/>
  <c r="AT84" i="6"/>
  <c r="AU84" i="6"/>
  <c r="AW84" i="6"/>
  <c r="BD84" i="6"/>
  <c r="BA84" i="6"/>
  <c r="BB84" i="6"/>
  <c r="BC84" i="6"/>
  <c r="BF84" i="6"/>
  <c r="BI84" i="6"/>
  <c r="BJ84" i="6"/>
  <c r="BK84" i="6"/>
  <c r="BM84" i="6"/>
  <c r="BT84" i="6"/>
  <c r="BQ84" i="6"/>
  <c r="BR84" i="6"/>
  <c r="BS84" i="6"/>
  <c r="BV84" i="6"/>
  <c r="BY84" i="6"/>
  <c r="BZ84" i="6"/>
  <c r="CA84" i="6"/>
  <c r="CC84" i="6"/>
  <c r="CJ84" i="6"/>
  <c r="CG84" i="6"/>
  <c r="CH84" i="6"/>
  <c r="CI84" i="6"/>
  <c r="CO84" i="6"/>
  <c r="CP84" i="6"/>
  <c r="CQ84" i="6"/>
  <c r="CS84" i="6"/>
  <c r="CZ84" i="6"/>
  <c r="CW84" i="6"/>
  <c r="CX84" i="6"/>
  <c r="CY84" i="6"/>
  <c r="DB84" i="6"/>
  <c r="DE84" i="6"/>
  <c r="DF84" i="6"/>
  <c r="DG84" i="6"/>
  <c r="FP84" i="6"/>
  <c r="A85" i="6"/>
  <c r="F85" i="6"/>
  <c r="G85" i="6"/>
  <c r="I85" i="6"/>
  <c r="J85" i="6"/>
  <c r="K85" i="6"/>
  <c r="L85" i="6"/>
  <c r="M85" i="6"/>
  <c r="O85" i="6"/>
  <c r="V85" i="6"/>
  <c r="S85" i="6"/>
  <c r="T85" i="6"/>
  <c r="U85" i="6"/>
  <c r="AA85" i="6"/>
  <c r="AB85" i="6"/>
  <c r="AC85" i="6"/>
  <c r="AE85" i="6"/>
  <c r="AL85" i="6"/>
  <c r="AI85" i="6"/>
  <c r="AJ85" i="6"/>
  <c r="AK85" i="6"/>
  <c r="AN85" i="6"/>
  <c r="AQ85" i="6"/>
  <c r="FS85" i="6"/>
  <c r="AR85" i="6"/>
  <c r="AS85" i="6"/>
  <c r="AT85" i="6"/>
  <c r="AU85" i="6"/>
  <c r="AW85" i="6"/>
  <c r="BD85" i="6"/>
  <c r="BA85" i="6"/>
  <c r="BB85" i="6"/>
  <c r="BC85" i="6"/>
  <c r="BF85" i="6"/>
  <c r="BI85" i="6"/>
  <c r="BJ85" i="6"/>
  <c r="BK85" i="6"/>
  <c r="BM85" i="6"/>
  <c r="BT85" i="6"/>
  <c r="BQ85" i="6"/>
  <c r="BR85" i="6"/>
  <c r="BS85" i="6"/>
  <c r="BV85" i="6"/>
  <c r="BY85" i="6"/>
  <c r="BZ85" i="6"/>
  <c r="CA85" i="6"/>
  <c r="CC85" i="6"/>
  <c r="CJ85" i="6"/>
  <c r="CG85" i="6"/>
  <c r="CH85" i="6"/>
  <c r="CI85" i="6"/>
  <c r="CL85" i="6"/>
  <c r="CO85" i="6"/>
  <c r="CP85" i="6"/>
  <c r="CQ85" i="6"/>
  <c r="CS85" i="6"/>
  <c r="CZ85" i="6"/>
  <c r="CW85" i="6"/>
  <c r="CX85" i="6"/>
  <c r="CY85" i="6"/>
  <c r="DB85" i="6"/>
  <c r="DE85" i="6"/>
  <c r="DF85" i="6"/>
  <c r="DG85" i="6"/>
  <c r="FO85" i="6"/>
  <c r="A86" i="6"/>
  <c r="F86" i="6"/>
  <c r="G86" i="6"/>
  <c r="I86" i="6"/>
  <c r="J86" i="6"/>
  <c r="K86" i="6"/>
  <c r="L86" i="6"/>
  <c r="M86" i="6"/>
  <c r="O86" i="6"/>
  <c r="V86" i="6"/>
  <c r="S86" i="6"/>
  <c r="T86" i="6"/>
  <c r="U86" i="6"/>
  <c r="AA86" i="6"/>
  <c r="AB86" i="6"/>
  <c r="AC86" i="6"/>
  <c r="AE86" i="6"/>
  <c r="AL86" i="6"/>
  <c r="AI86" i="6"/>
  <c r="AJ86" i="6"/>
  <c r="AK86" i="6"/>
  <c r="AN86" i="6"/>
  <c r="AQ86" i="6"/>
  <c r="FO86" i="6"/>
  <c r="AR86" i="6"/>
  <c r="AS86" i="6"/>
  <c r="AT86" i="6"/>
  <c r="AU86" i="6"/>
  <c r="AW86" i="6"/>
  <c r="BD86" i="6"/>
  <c r="BA86" i="6"/>
  <c r="BB86" i="6"/>
  <c r="BC86" i="6"/>
  <c r="BI86" i="6"/>
  <c r="BJ86" i="6"/>
  <c r="BK86" i="6"/>
  <c r="BM86" i="6"/>
  <c r="BT86" i="6"/>
  <c r="BQ86" i="6"/>
  <c r="BR86" i="6"/>
  <c r="BS86" i="6"/>
  <c r="BV86" i="6"/>
  <c r="BY86" i="6"/>
  <c r="BZ86" i="6"/>
  <c r="CA86" i="6"/>
  <c r="CC86" i="6"/>
  <c r="CJ86" i="6"/>
  <c r="CG86" i="6"/>
  <c r="CH86" i="6"/>
  <c r="CI86" i="6"/>
  <c r="CO86" i="6"/>
  <c r="CP86" i="6"/>
  <c r="CQ86" i="6"/>
  <c r="CS86" i="6"/>
  <c r="CZ86" i="6"/>
  <c r="CW86" i="6"/>
  <c r="CX86" i="6"/>
  <c r="CY86" i="6"/>
  <c r="DB86" i="6"/>
  <c r="DE86" i="6"/>
  <c r="DF86" i="6"/>
  <c r="DG86" i="6"/>
  <c r="FR86" i="6"/>
  <c r="A87" i="6"/>
  <c r="F87" i="6"/>
  <c r="G87" i="6"/>
  <c r="I87" i="6"/>
  <c r="J87" i="6"/>
  <c r="K87" i="6"/>
  <c r="L87" i="6"/>
  <c r="M87" i="6"/>
  <c r="O87" i="6"/>
  <c r="V87" i="6"/>
  <c r="S87" i="6"/>
  <c r="T87" i="6"/>
  <c r="U87" i="6"/>
  <c r="X87" i="6"/>
  <c r="AA87" i="6"/>
  <c r="AB87" i="6"/>
  <c r="AC87" i="6"/>
  <c r="AE87" i="6"/>
  <c r="AL87" i="6"/>
  <c r="AI87" i="6"/>
  <c r="AJ87" i="6"/>
  <c r="AK87" i="6"/>
  <c r="AN87" i="6"/>
  <c r="AQ87" i="6"/>
  <c r="AR87" i="6"/>
  <c r="AS87" i="6"/>
  <c r="AT87" i="6"/>
  <c r="AU87" i="6"/>
  <c r="AW87" i="6"/>
  <c r="BD87" i="6"/>
  <c r="BA87" i="6"/>
  <c r="BB87" i="6"/>
  <c r="BC87" i="6"/>
  <c r="BF87" i="6"/>
  <c r="BI87" i="6"/>
  <c r="BJ87" i="6"/>
  <c r="BK87" i="6"/>
  <c r="BM87" i="6"/>
  <c r="BT87" i="6"/>
  <c r="BQ87" i="6"/>
  <c r="BR87" i="6"/>
  <c r="BS87" i="6"/>
  <c r="BV87" i="6"/>
  <c r="BY87" i="6"/>
  <c r="BZ87" i="6"/>
  <c r="CA87" i="6"/>
  <c r="CC87" i="6"/>
  <c r="CJ87" i="6"/>
  <c r="CG87" i="6"/>
  <c r="CH87" i="6"/>
  <c r="CI87" i="6"/>
  <c r="CL87" i="6"/>
  <c r="CO87" i="6"/>
  <c r="CP87" i="6"/>
  <c r="CQ87" i="6"/>
  <c r="CS87" i="6"/>
  <c r="CZ87" i="6"/>
  <c r="CW87" i="6"/>
  <c r="CX87" i="6"/>
  <c r="CY87" i="6"/>
  <c r="DE87" i="6"/>
  <c r="DF87" i="6"/>
  <c r="DG87" i="6"/>
  <c r="FQ87" i="6"/>
  <c r="A88" i="6"/>
  <c r="F88" i="6"/>
  <c r="G88" i="6"/>
  <c r="I88" i="6"/>
  <c r="J88" i="6"/>
  <c r="K88" i="6"/>
  <c r="L88" i="6"/>
  <c r="M88" i="6"/>
  <c r="O88" i="6"/>
  <c r="V88" i="6"/>
  <c r="S88" i="6"/>
  <c r="T88" i="6"/>
  <c r="U88" i="6"/>
  <c r="X88" i="6"/>
  <c r="AA88" i="6"/>
  <c r="AB88" i="6"/>
  <c r="AC88" i="6"/>
  <c r="AE88" i="6"/>
  <c r="AL88" i="6"/>
  <c r="AI88" i="6"/>
  <c r="AJ88" i="6"/>
  <c r="AK88" i="6"/>
  <c r="AN88" i="6"/>
  <c r="AQ88" i="6"/>
  <c r="FQ88" i="6"/>
  <c r="AR88" i="6"/>
  <c r="AS88" i="6"/>
  <c r="AT88" i="6"/>
  <c r="AU88" i="6"/>
  <c r="AW88" i="6"/>
  <c r="BD88" i="6"/>
  <c r="BA88" i="6"/>
  <c r="BB88" i="6"/>
  <c r="BC88" i="6"/>
  <c r="BF88" i="6"/>
  <c r="BI88" i="6"/>
  <c r="BJ88" i="6"/>
  <c r="BK88" i="6"/>
  <c r="BM88" i="6"/>
  <c r="BT88" i="6"/>
  <c r="BQ88" i="6"/>
  <c r="BR88" i="6"/>
  <c r="BS88" i="6"/>
  <c r="BV88" i="6"/>
  <c r="BY88" i="6"/>
  <c r="BZ88" i="6"/>
  <c r="CA88" i="6"/>
  <c r="CC88" i="6"/>
  <c r="CJ88" i="6"/>
  <c r="CG88" i="6"/>
  <c r="CH88" i="6"/>
  <c r="CI88" i="6"/>
  <c r="CL88" i="6"/>
  <c r="CO88" i="6"/>
  <c r="CP88" i="6"/>
  <c r="CQ88" i="6"/>
  <c r="CS88" i="6"/>
  <c r="CZ88" i="6"/>
  <c r="CW88" i="6"/>
  <c r="CX88" i="6"/>
  <c r="CY88" i="6"/>
  <c r="DB88" i="6"/>
  <c r="DE88" i="6"/>
  <c r="DF88" i="6"/>
  <c r="DG88" i="6"/>
  <c r="A89" i="6"/>
  <c r="F89" i="6"/>
  <c r="G89" i="6"/>
  <c r="I89" i="6"/>
  <c r="J89" i="6"/>
  <c r="K89" i="6"/>
  <c r="L89" i="6"/>
  <c r="M89" i="6"/>
  <c r="O89" i="6"/>
  <c r="V89" i="6"/>
  <c r="S89" i="6"/>
  <c r="T89" i="6"/>
  <c r="U89" i="6"/>
  <c r="X89" i="6"/>
  <c r="AA89" i="6"/>
  <c r="AB89" i="6"/>
  <c r="AC89" i="6"/>
  <c r="AE89" i="6"/>
  <c r="AL89" i="6"/>
  <c r="AI89" i="6"/>
  <c r="AJ89" i="6"/>
  <c r="AK89" i="6"/>
  <c r="AN89" i="6"/>
  <c r="AQ89" i="6"/>
  <c r="FO89" i="6"/>
  <c r="AR89" i="6"/>
  <c r="AS89" i="6"/>
  <c r="AT89" i="6"/>
  <c r="AU89" i="6"/>
  <c r="AW89" i="6"/>
  <c r="BD89" i="6"/>
  <c r="BA89" i="6"/>
  <c r="BB89" i="6"/>
  <c r="BC89" i="6"/>
  <c r="BF89" i="6"/>
  <c r="BI89" i="6"/>
  <c r="BJ89" i="6"/>
  <c r="BK89" i="6"/>
  <c r="BM89" i="6"/>
  <c r="BT89" i="6"/>
  <c r="BQ89" i="6"/>
  <c r="BR89" i="6"/>
  <c r="BS89" i="6"/>
  <c r="BV89" i="6"/>
  <c r="BY89" i="6"/>
  <c r="BZ89" i="6"/>
  <c r="CA89" i="6"/>
  <c r="CC89" i="6"/>
  <c r="CJ89" i="6"/>
  <c r="CG89" i="6"/>
  <c r="CH89" i="6"/>
  <c r="CI89" i="6"/>
  <c r="CL89" i="6"/>
  <c r="CO89" i="6"/>
  <c r="CP89" i="6"/>
  <c r="CQ89" i="6"/>
  <c r="CS89" i="6"/>
  <c r="CZ89" i="6"/>
  <c r="CW89" i="6"/>
  <c r="CX89" i="6"/>
  <c r="CY89" i="6"/>
  <c r="DB89" i="6"/>
  <c r="DE89" i="6"/>
  <c r="DF89" i="6"/>
  <c r="DG89" i="6"/>
  <c r="A90" i="6"/>
  <c r="F90" i="6"/>
  <c r="G90" i="6"/>
  <c r="I90" i="6"/>
  <c r="J90" i="6"/>
  <c r="K90" i="6"/>
  <c r="L90" i="6"/>
  <c r="M90" i="6"/>
  <c r="O90" i="6"/>
  <c r="V90" i="6"/>
  <c r="S90" i="6"/>
  <c r="T90" i="6"/>
  <c r="U90" i="6"/>
  <c r="X90" i="6"/>
  <c r="AA90" i="6"/>
  <c r="AB90" i="6"/>
  <c r="AC90" i="6"/>
  <c r="AE90" i="6"/>
  <c r="AL90" i="6"/>
  <c r="AI90" i="6"/>
  <c r="AJ90" i="6"/>
  <c r="AK90" i="6"/>
  <c r="AN90" i="6"/>
  <c r="AQ90" i="6"/>
  <c r="FO90" i="6"/>
  <c r="AR90" i="6"/>
  <c r="AS90" i="6"/>
  <c r="AT90" i="6"/>
  <c r="AU90" i="6"/>
  <c r="AW90" i="6"/>
  <c r="BD90" i="6"/>
  <c r="BA90" i="6"/>
  <c r="BB90" i="6"/>
  <c r="BC90" i="6"/>
  <c r="BF90" i="6"/>
  <c r="BI90" i="6"/>
  <c r="BJ90" i="6"/>
  <c r="BK90" i="6"/>
  <c r="BM90" i="6"/>
  <c r="BT90" i="6"/>
  <c r="BQ90" i="6"/>
  <c r="BR90" i="6"/>
  <c r="BS90" i="6"/>
  <c r="BV90" i="6"/>
  <c r="BY90" i="6"/>
  <c r="BZ90" i="6"/>
  <c r="CA90" i="6"/>
  <c r="CC90" i="6"/>
  <c r="CJ90" i="6"/>
  <c r="CG90" i="6"/>
  <c r="CH90" i="6"/>
  <c r="CI90" i="6"/>
  <c r="CL90" i="6"/>
  <c r="CO90" i="6"/>
  <c r="CP90" i="6"/>
  <c r="CQ90" i="6"/>
  <c r="CS90" i="6"/>
  <c r="CZ90" i="6"/>
  <c r="CW90" i="6"/>
  <c r="CX90" i="6"/>
  <c r="CY90" i="6"/>
  <c r="DB90" i="6"/>
  <c r="DE90" i="6"/>
  <c r="DF90" i="6"/>
  <c r="DG90" i="6"/>
  <c r="FP90" i="6"/>
  <c r="A91" i="6"/>
  <c r="F91" i="6"/>
  <c r="G91" i="6"/>
  <c r="I91" i="6"/>
  <c r="J91" i="6"/>
  <c r="K91" i="6"/>
  <c r="L91" i="6"/>
  <c r="M91" i="6"/>
  <c r="O91" i="6"/>
  <c r="V91" i="6"/>
  <c r="S91" i="6"/>
  <c r="T91" i="6"/>
  <c r="U91" i="6"/>
  <c r="AA91" i="6"/>
  <c r="AB91" i="6"/>
  <c r="AC91" i="6"/>
  <c r="AE91" i="6"/>
  <c r="AL91" i="6"/>
  <c r="AI91" i="6"/>
  <c r="AJ91" i="6"/>
  <c r="AK91" i="6"/>
  <c r="AN91" i="6"/>
  <c r="AQ91" i="6"/>
  <c r="AR91" i="6"/>
  <c r="AS91" i="6"/>
  <c r="AT91" i="6"/>
  <c r="AU91" i="6"/>
  <c r="AW91" i="6"/>
  <c r="BD91" i="6"/>
  <c r="BA91" i="6"/>
  <c r="BB91" i="6"/>
  <c r="BC91" i="6"/>
  <c r="BF91" i="6"/>
  <c r="BI91" i="6"/>
  <c r="BJ91" i="6"/>
  <c r="BK91" i="6"/>
  <c r="BM91" i="6"/>
  <c r="BT91" i="6"/>
  <c r="BQ91" i="6"/>
  <c r="BR91" i="6"/>
  <c r="BS91" i="6"/>
  <c r="BV91" i="6"/>
  <c r="BY91" i="6"/>
  <c r="BZ91" i="6"/>
  <c r="CA91" i="6"/>
  <c r="CC91" i="6"/>
  <c r="CJ91" i="6"/>
  <c r="CG91" i="6"/>
  <c r="CH91" i="6"/>
  <c r="CI91" i="6"/>
  <c r="CO91" i="6"/>
  <c r="CP91" i="6"/>
  <c r="CQ91" i="6"/>
  <c r="CS91" i="6"/>
  <c r="CZ91" i="6"/>
  <c r="CW91" i="6"/>
  <c r="CX91" i="6"/>
  <c r="CY91" i="6"/>
  <c r="DB91" i="6"/>
  <c r="DE91" i="6"/>
  <c r="DF91" i="6"/>
  <c r="DG91" i="6"/>
  <c r="A92" i="6"/>
  <c r="F92" i="6"/>
  <c r="G92" i="6"/>
  <c r="I92" i="6"/>
  <c r="J92" i="6"/>
  <c r="K92" i="6"/>
  <c r="L92" i="6"/>
  <c r="M92" i="6"/>
  <c r="O92" i="6"/>
  <c r="V92" i="6"/>
  <c r="S92" i="6"/>
  <c r="T92" i="6"/>
  <c r="U92" i="6"/>
  <c r="X92" i="6"/>
  <c r="AA92" i="6"/>
  <c r="AB92" i="6"/>
  <c r="AC92" i="6"/>
  <c r="AE92" i="6"/>
  <c r="AL92" i="6"/>
  <c r="AI92" i="6"/>
  <c r="AJ92" i="6"/>
  <c r="AK92" i="6"/>
  <c r="AN92" i="6"/>
  <c r="AQ92" i="6"/>
  <c r="FQ92" i="6"/>
  <c r="AR92" i="6"/>
  <c r="AS92" i="6"/>
  <c r="AT92" i="6"/>
  <c r="AU92" i="6"/>
  <c r="AW92" i="6"/>
  <c r="BD92" i="6"/>
  <c r="BA92" i="6"/>
  <c r="BB92" i="6"/>
  <c r="BC92" i="6"/>
  <c r="BF92" i="6"/>
  <c r="BI92" i="6"/>
  <c r="BJ92" i="6"/>
  <c r="BK92" i="6"/>
  <c r="BM92" i="6"/>
  <c r="BT92" i="6"/>
  <c r="BQ92" i="6"/>
  <c r="BR92" i="6"/>
  <c r="BS92" i="6"/>
  <c r="BV92" i="6"/>
  <c r="BY92" i="6"/>
  <c r="BZ92" i="6"/>
  <c r="CA92" i="6"/>
  <c r="CC92" i="6"/>
  <c r="CJ92" i="6"/>
  <c r="CG92" i="6"/>
  <c r="CH92" i="6"/>
  <c r="CI92" i="6"/>
  <c r="CL92" i="6"/>
  <c r="CO92" i="6"/>
  <c r="CP92" i="6"/>
  <c r="CQ92" i="6"/>
  <c r="CS92" i="6"/>
  <c r="CZ92" i="6"/>
  <c r="CW92" i="6"/>
  <c r="CX92" i="6"/>
  <c r="CY92" i="6"/>
  <c r="DB92" i="6"/>
  <c r="DE92" i="6"/>
  <c r="DF92" i="6"/>
  <c r="DG92" i="6"/>
  <c r="FO92" i="6"/>
  <c r="A93" i="6"/>
  <c r="F93" i="6"/>
  <c r="G93" i="6"/>
  <c r="I93" i="6"/>
  <c r="J93" i="6"/>
  <c r="K93" i="6"/>
  <c r="L93" i="6"/>
  <c r="M93" i="6"/>
  <c r="O93" i="6"/>
  <c r="V93" i="6"/>
  <c r="S93" i="6"/>
  <c r="T93" i="6"/>
  <c r="U93" i="6"/>
  <c r="X93" i="6"/>
  <c r="AA93" i="6"/>
  <c r="AB93" i="6"/>
  <c r="AC93" i="6"/>
  <c r="AE93" i="6"/>
  <c r="AL93" i="6"/>
  <c r="AI93" i="6"/>
  <c r="AJ93" i="6"/>
  <c r="AK93" i="6"/>
  <c r="AN93" i="6"/>
  <c r="AQ93" i="6"/>
  <c r="FO93" i="6"/>
  <c r="AR93" i="6"/>
  <c r="AS93" i="6"/>
  <c r="AT93" i="6"/>
  <c r="AU93" i="6"/>
  <c r="AW93" i="6"/>
  <c r="BD93" i="6"/>
  <c r="BA93" i="6"/>
  <c r="BB93" i="6"/>
  <c r="BC93" i="6"/>
  <c r="BF93" i="6"/>
  <c r="BI93" i="6"/>
  <c r="BJ93" i="6"/>
  <c r="BK93" i="6"/>
  <c r="BM93" i="6"/>
  <c r="BT93" i="6"/>
  <c r="BQ93" i="6"/>
  <c r="BR93" i="6"/>
  <c r="BS93" i="6"/>
  <c r="BV93" i="6"/>
  <c r="BY93" i="6"/>
  <c r="BZ93" i="6"/>
  <c r="CA93" i="6"/>
  <c r="CC93" i="6"/>
  <c r="CJ93" i="6"/>
  <c r="CG93" i="6"/>
  <c r="CH93" i="6"/>
  <c r="CI93" i="6"/>
  <c r="CL93" i="6"/>
  <c r="CO93" i="6"/>
  <c r="CP93" i="6"/>
  <c r="CQ93" i="6"/>
  <c r="CS93" i="6"/>
  <c r="CZ93" i="6"/>
  <c r="CW93" i="6"/>
  <c r="CX93" i="6"/>
  <c r="CY93" i="6"/>
  <c r="DB93" i="6"/>
  <c r="DE93" i="6"/>
  <c r="DF93" i="6"/>
  <c r="DG93" i="6"/>
  <c r="A94" i="6"/>
  <c r="F94" i="6"/>
  <c r="G94" i="6"/>
  <c r="I94" i="6"/>
  <c r="J94" i="6"/>
  <c r="K94" i="6"/>
  <c r="L94" i="6"/>
  <c r="M94" i="6"/>
  <c r="O94" i="6"/>
  <c r="V94" i="6"/>
  <c r="S94" i="6"/>
  <c r="T94" i="6"/>
  <c r="U94" i="6"/>
  <c r="X94" i="6"/>
  <c r="AA94" i="6"/>
  <c r="AB94" i="6"/>
  <c r="AC94" i="6"/>
  <c r="AE94" i="6"/>
  <c r="AL94" i="6"/>
  <c r="AI94" i="6"/>
  <c r="AJ94" i="6"/>
  <c r="AK94" i="6"/>
  <c r="AN94" i="6"/>
  <c r="AQ94" i="6"/>
  <c r="FO94" i="6"/>
  <c r="AR94" i="6"/>
  <c r="AS94" i="6"/>
  <c r="AT94" i="6"/>
  <c r="AU94" i="6"/>
  <c r="AW94" i="6"/>
  <c r="BD94" i="6"/>
  <c r="BA94" i="6"/>
  <c r="BB94" i="6"/>
  <c r="BC94" i="6"/>
  <c r="BF94" i="6"/>
  <c r="BI94" i="6"/>
  <c r="BJ94" i="6"/>
  <c r="BK94" i="6"/>
  <c r="BM94" i="6"/>
  <c r="BT94" i="6"/>
  <c r="BQ94" i="6"/>
  <c r="BR94" i="6"/>
  <c r="BS94" i="6"/>
  <c r="BV94" i="6"/>
  <c r="BY94" i="6"/>
  <c r="BZ94" i="6"/>
  <c r="CA94" i="6"/>
  <c r="CC94" i="6"/>
  <c r="CJ94" i="6"/>
  <c r="CG94" i="6"/>
  <c r="CH94" i="6"/>
  <c r="CI94" i="6"/>
  <c r="CL94" i="6"/>
  <c r="CO94" i="6"/>
  <c r="CP94" i="6"/>
  <c r="CQ94" i="6"/>
  <c r="CS94" i="6"/>
  <c r="CZ94" i="6"/>
  <c r="CW94" i="6"/>
  <c r="CX94" i="6"/>
  <c r="CY94" i="6"/>
  <c r="DB94" i="6"/>
  <c r="DE94" i="6"/>
  <c r="DF94" i="6"/>
  <c r="DG94" i="6"/>
  <c r="FP94" i="6"/>
  <c r="A95" i="6"/>
  <c r="F95" i="6"/>
  <c r="G95" i="6"/>
  <c r="I95" i="6"/>
  <c r="J95" i="6"/>
  <c r="K95" i="6"/>
  <c r="L95" i="6"/>
  <c r="M95" i="6"/>
  <c r="O95" i="6"/>
  <c r="V95" i="6"/>
  <c r="S95" i="6"/>
  <c r="T95" i="6"/>
  <c r="U95" i="6"/>
  <c r="AA95" i="6"/>
  <c r="AB95" i="6"/>
  <c r="AC95" i="6"/>
  <c r="AE95" i="6"/>
  <c r="AL95" i="6"/>
  <c r="AI95" i="6"/>
  <c r="AJ95" i="6"/>
  <c r="AK95" i="6"/>
  <c r="AN95" i="6"/>
  <c r="AQ95" i="6"/>
  <c r="AR95" i="6"/>
  <c r="AS95" i="6"/>
  <c r="AT95" i="6"/>
  <c r="AU95" i="6"/>
  <c r="AW95" i="6"/>
  <c r="BD95" i="6"/>
  <c r="BA95" i="6"/>
  <c r="BB95" i="6"/>
  <c r="BC95" i="6"/>
  <c r="BF95" i="6"/>
  <c r="BI95" i="6"/>
  <c r="BJ95" i="6"/>
  <c r="BK95" i="6"/>
  <c r="BM95" i="6"/>
  <c r="BT95" i="6"/>
  <c r="BQ95" i="6"/>
  <c r="BR95" i="6"/>
  <c r="BS95" i="6"/>
  <c r="BV95" i="6"/>
  <c r="BY95" i="6"/>
  <c r="BZ95" i="6"/>
  <c r="CA95" i="6"/>
  <c r="CC95" i="6"/>
  <c r="CJ95" i="6"/>
  <c r="CG95" i="6"/>
  <c r="CH95" i="6"/>
  <c r="CI95" i="6"/>
  <c r="CO95" i="6"/>
  <c r="CP95" i="6"/>
  <c r="CQ95" i="6"/>
  <c r="CS95" i="6"/>
  <c r="CZ95" i="6"/>
  <c r="CW95" i="6"/>
  <c r="CX95" i="6"/>
  <c r="CY95" i="6"/>
  <c r="DB95" i="6"/>
  <c r="DE95" i="6"/>
  <c r="DF95" i="6"/>
  <c r="DG95" i="6"/>
  <c r="A96" i="6"/>
  <c r="F96" i="6"/>
  <c r="G96" i="6"/>
  <c r="I96" i="6"/>
  <c r="J96" i="6"/>
  <c r="K96" i="6"/>
  <c r="L96" i="6"/>
  <c r="M96" i="6"/>
  <c r="O96" i="6"/>
  <c r="V96" i="6"/>
  <c r="S96" i="6"/>
  <c r="T96" i="6"/>
  <c r="U96" i="6"/>
  <c r="X96" i="6"/>
  <c r="AA96" i="6"/>
  <c r="AB96" i="6"/>
  <c r="AC96" i="6"/>
  <c r="AE96" i="6"/>
  <c r="AL96" i="6"/>
  <c r="AI96" i="6"/>
  <c r="AJ96" i="6"/>
  <c r="AK96" i="6"/>
  <c r="AN96" i="6"/>
  <c r="AQ96" i="6"/>
  <c r="FQ96" i="6"/>
  <c r="AR96" i="6"/>
  <c r="AS96" i="6"/>
  <c r="AT96" i="6"/>
  <c r="AU96" i="6"/>
  <c r="AW96" i="6"/>
  <c r="BD96" i="6"/>
  <c r="BA96" i="6"/>
  <c r="BB96" i="6"/>
  <c r="BC96" i="6"/>
  <c r="BF96" i="6"/>
  <c r="BI96" i="6"/>
  <c r="BJ96" i="6"/>
  <c r="BK96" i="6"/>
  <c r="BM96" i="6"/>
  <c r="BT96" i="6"/>
  <c r="BQ96" i="6"/>
  <c r="BR96" i="6"/>
  <c r="BS96" i="6"/>
  <c r="BV96" i="6"/>
  <c r="BY96" i="6"/>
  <c r="BZ96" i="6"/>
  <c r="CA96" i="6"/>
  <c r="CC96" i="6"/>
  <c r="CJ96" i="6"/>
  <c r="CG96" i="6"/>
  <c r="CH96" i="6"/>
  <c r="CI96" i="6"/>
  <c r="CL96" i="6"/>
  <c r="CO96" i="6"/>
  <c r="CP96" i="6"/>
  <c r="CQ96" i="6"/>
  <c r="CS96" i="6"/>
  <c r="CZ96" i="6"/>
  <c r="CW96" i="6"/>
  <c r="CX96" i="6"/>
  <c r="CY96" i="6"/>
  <c r="DB96" i="6"/>
  <c r="DE96" i="6"/>
  <c r="DF96" i="6"/>
  <c r="DG96" i="6"/>
  <c r="FS96" i="6"/>
  <c r="A97" i="6"/>
  <c r="F97" i="6"/>
  <c r="G97" i="6"/>
  <c r="I97" i="6"/>
  <c r="J97" i="6"/>
  <c r="K97" i="6"/>
  <c r="L97" i="6"/>
  <c r="M97" i="6"/>
  <c r="O97" i="6"/>
  <c r="V97" i="6"/>
  <c r="S97" i="6"/>
  <c r="T97" i="6"/>
  <c r="U97" i="6"/>
  <c r="X97" i="6"/>
  <c r="AA97" i="6"/>
  <c r="AB97" i="6"/>
  <c r="AC97" i="6"/>
  <c r="AE97" i="6"/>
  <c r="AL97" i="6"/>
  <c r="AI97" i="6"/>
  <c r="AJ97" i="6"/>
  <c r="AK97" i="6"/>
  <c r="AN97" i="6"/>
  <c r="AQ97" i="6"/>
  <c r="FO97" i="6"/>
  <c r="AR97" i="6"/>
  <c r="AS97" i="6"/>
  <c r="AT97" i="6"/>
  <c r="AU97" i="6"/>
  <c r="AW97" i="6"/>
  <c r="BD97" i="6"/>
  <c r="BA97" i="6"/>
  <c r="BB97" i="6"/>
  <c r="BC97" i="6"/>
  <c r="BF97" i="6"/>
  <c r="BI97" i="6"/>
  <c r="BJ97" i="6"/>
  <c r="BK97" i="6"/>
  <c r="BM97" i="6"/>
  <c r="BT97" i="6"/>
  <c r="BQ97" i="6"/>
  <c r="BR97" i="6"/>
  <c r="BS97" i="6"/>
  <c r="BV97" i="6"/>
  <c r="BY97" i="6"/>
  <c r="BZ97" i="6"/>
  <c r="CA97" i="6"/>
  <c r="CC97" i="6"/>
  <c r="CJ97" i="6"/>
  <c r="CG97" i="6"/>
  <c r="CH97" i="6"/>
  <c r="CI97" i="6"/>
  <c r="CL97" i="6"/>
  <c r="CO97" i="6"/>
  <c r="CP97" i="6"/>
  <c r="CQ97" i="6"/>
  <c r="CS97" i="6"/>
  <c r="CZ97" i="6"/>
  <c r="CW97" i="6"/>
  <c r="CX97" i="6"/>
  <c r="CY97" i="6"/>
  <c r="DB97" i="6"/>
  <c r="DE97" i="6"/>
  <c r="DF97" i="6"/>
  <c r="DG97" i="6"/>
  <c r="A98" i="6"/>
  <c r="F98" i="6"/>
  <c r="G98" i="6"/>
  <c r="I98" i="6"/>
  <c r="J98" i="6"/>
  <c r="K98" i="6"/>
  <c r="L98" i="6"/>
  <c r="M98" i="6"/>
  <c r="O98" i="6"/>
  <c r="V98" i="6"/>
  <c r="S98" i="6"/>
  <c r="T98" i="6"/>
  <c r="U98" i="6"/>
  <c r="X98" i="6"/>
  <c r="AA98" i="6"/>
  <c r="AB98" i="6"/>
  <c r="AC98" i="6"/>
  <c r="AE98" i="6"/>
  <c r="AL98" i="6"/>
  <c r="AI98" i="6"/>
  <c r="AJ98" i="6"/>
  <c r="AK98" i="6"/>
  <c r="AN98" i="6"/>
  <c r="AQ98" i="6"/>
  <c r="FO98" i="6"/>
  <c r="AR98" i="6"/>
  <c r="AS98" i="6"/>
  <c r="AT98" i="6"/>
  <c r="AU98" i="6"/>
  <c r="AW98" i="6"/>
  <c r="BD98" i="6"/>
  <c r="BA98" i="6"/>
  <c r="BB98" i="6"/>
  <c r="BC98" i="6"/>
  <c r="BF98" i="6"/>
  <c r="BI98" i="6"/>
  <c r="BJ98" i="6"/>
  <c r="BK98" i="6"/>
  <c r="BM98" i="6"/>
  <c r="BT98" i="6"/>
  <c r="BQ98" i="6"/>
  <c r="BR98" i="6"/>
  <c r="BS98" i="6"/>
  <c r="BV98" i="6"/>
  <c r="BY98" i="6"/>
  <c r="BZ98" i="6"/>
  <c r="CA98" i="6"/>
  <c r="CC98" i="6"/>
  <c r="CJ98" i="6"/>
  <c r="CG98" i="6"/>
  <c r="CH98" i="6"/>
  <c r="CI98" i="6"/>
  <c r="CL98" i="6"/>
  <c r="CO98" i="6"/>
  <c r="CP98" i="6"/>
  <c r="CQ98" i="6"/>
  <c r="CS98" i="6"/>
  <c r="CZ98" i="6"/>
  <c r="CW98" i="6"/>
  <c r="CX98" i="6"/>
  <c r="CY98" i="6"/>
  <c r="DB98" i="6"/>
  <c r="DE98" i="6"/>
  <c r="DF98" i="6"/>
  <c r="DG98" i="6"/>
  <c r="FP98" i="6"/>
  <c r="A99" i="6"/>
  <c r="F99" i="6"/>
  <c r="G99" i="6"/>
  <c r="I99" i="6"/>
  <c r="J99" i="6"/>
  <c r="K99" i="6"/>
  <c r="L99" i="6"/>
  <c r="M99" i="6"/>
  <c r="O99" i="6"/>
  <c r="V99" i="6"/>
  <c r="S99" i="6"/>
  <c r="T99" i="6"/>
  <c r="U99" i="6"/>
  <c r="AA99" i="6"/>
  <c r="AB99" i="6"/>
  <c r="AC99" i="6"/>
  <c r="AE99" i="6"/>
  <c r="AL99" i="6"/>
  <c r="AI99" i="6"/>
  <c r="AJ99" i="6"/>
  <c r="AK99" i="6"/>
  <c r="AN99" i="6"/>
  <c r="AQ99" i="6"/>
  <c r="AR99" i="6"/>
  <c r="AS99" i="6"/>
  <c r="AT99" i="6"/>
  <c r="AU99" i="6"/>
  <c r="AW99" i="6"/>
  <c r="BD99" i="6"/>
  <c r="BA99" i="6"/>
  <c r="BB99" i="6"/>
  <c r="BC99" i="6"/>
  <c r="BF99" i="6"/>
  <c r="BI99" i="6"/>
  <c r="BJ99" i="6"/>
  <c r="BK99" i="6"/>
  <c r="BM99" i="6"/>
  <c r="BT99" i="6"/>
  <c r="BQ99" i="6"/>
  <c r="BR99" i="6"/>
  <c r="BS99" i="6"/>
  <c r="BV99" i="6"/>
  <c r="BY99" i="6"/>
  <c r="BZ99" i="6"/>
  <c r="CA99" i="6"/>
  <c r="CC99" i="6"/>
  <c r="CJ99" i="6"/>
  <c r="CG99" i="6"/>
  <c r="CH99" i="6"/>
  <c r="CI99" i="6"/>
  <c r="CO99" i="6"/>
  <c r="CP99" i="6"/>
  <c r="CQ99" i="6"/>
  <c r="CS99" i="6"/>
  <c r="CZ99" i="6"/>
  <c r="CW99" i="6"/>
  <c r="CX99" i="6"/>
  <c r="CY99" i="6"/>
  <c r="DB99" i="6"/>
  <c r="DE99" i="6"/>
  <c r="DF99" i="6"/>
  <c r="DG99" i="6"/>
  <c r="A100" i="6"/>
  <c r="F100" i="6"/>
  <c r="G100" i="6"/>
  <c r="I100" i="6"/>
  <c r="J100" i="6"/>
  <c r="K100" i="6"/>
  <c r="L100" i="6"/>
  <c r="M100" i="6"/>
  <c r="O100" i="6"/>
  <c r="V100" i="6"/>
  <c r="S100" i="6"/>
  <c r="T100" i="6"/>
  <c r="U100" i="6"/>
  <c r="X100" i="6"/>
  <c r="AA100" i="6"/>
  <c r="AB100" i="6"/>
  <c r="AC100" i="6"/>
  <c r="AE100" i="6"/>
  <c r="AL100" i="6"/>
  <c r="AI100" i="6"/>
  <c r="AJ100" i="6"/>
  <c r="AK100" i="6"/>
  <c r="AN100" i="6"/>
  <c r="AQ100" i="6"/>
  <c r="FP100" i="6"/>
  <c r="AR100" i="6"/>
  <c r="AS100" i="6"/>
  <c r="AT100" i="6"/>
  <c r="AU100" i="6"/>
  <c r="AW100" i="6"/>
  <c r="BD100" i="6"/>
  <c r="BA100" i="6"/>
  <c r="BB100" i="6"/>
  <c r="BC100" i="6"/>
  <c r="BF100" i="6"/>
  <c r="BI100" i="6"/>
  <c r="BJ100" i="6"/>
  <c r="BK100" i="6"/>
  <c r="BM100" i="6"/>
  <c r="BT100" i="6"/>
  <c r="BQ100" i="6"/>
  <c r="BR100" i="6"/>
  <c r="BS100" i="6"/>
  <c r="BV100" i="6"/>
  <c r="BY100" i="6"/>
  <c r="BZ100" i="6"/>
  <c r="CA100" i="6"/>
  <c r="CC100" i="6"/>
  <c r="CJ100" i="6"/>
  <c r="CG100" i="6"/>
  <c r="CH100" i="6"/>
  <c r="CI100" i="6"/>
  <c r="CL100" i="6"/>
  <c r="CO100" i="6"/>
  <c r="CP100" i="6"/>
  <c r="CQ100" i="6"/>
  <c r="CS100" i="6"/>
  <c r="CZ100" i="6"/>
  <c r="CW100" i="6"/>
  <c r="CX100" i="6"/>
  <c r="CY100" i="6"/>
  <c r="DB100" i="6"/>
  <c r="DE100" i="6"/>
  <c r="DF100" i="6"/>
  <c r="DG100" i="6"/>
  <c r="FR100" i="6"/>
  <c r="A101" i="6"/>
  <c r="F101" i="6"/>
  <c r="G101" i="6"/>
  <c r="I101" i="6"/>
  <c r="J101" i="6"/>
  <c r="K101" i="6"/>
  <c r="L101" i="6"/>
  <c r="M101" i="6"/>
  <c r="O101" i="6"/>
  <c r="V101" i="6"/>
  <c r="S101" i="6"/>
  <c r="T101" i="6"/>
  <c r="U101" i="6"/>
  <c r="X101" i="6"/>
  <c r="AA101" i="6"/>
  <c r="AB101" i="6"/>
  <c r="AC101" i="6"/>
  <c r="AE101" i="6"/>
  <c r="AL101" i="6"/>
  <c r="AI101" i="6"/>
  <c r="AJ101" i="6"/>
  <c r="AK101" i="6"/>
  <c r="AN101" i="6"/>
  <c r="AQ101" i="6"/>
  <c r="AR101" i="6"/>
  <c r="AS101" i="6"/>
  <c r="AT101" i="6"/>
  <c r="AU101" i="6"/>
  <c r="AW101" i="6"/>
  <c r="BD101" i="6"/>
  <c r="BA101" i="6"/>
  <c r="BB101" i="6"/>
  <c r="BC101" i="6"/>
  <c r="BF101" i="6"/>
  <c r="BI101" i="6"/>
  <c r="BJ101" i="6"/>
  <c r="BK101" i="6"/>
  <c r="BM101" i="6"/>
  <c r="BT101" i="6"/>
  <c r="BQ101" i="6"/>
  <c r="BR101" i="6"/>
  <c r="BS101" i="6"/>
  <c r="BV101" i="6"/>
  <c r="BY101" i="6"/>
  <c r="BZ101" i="6"/>
  <c r="CA101" i="6"/>
  <c r="CC101" i="6"/>
  <c r="CJ101" i="6"/>
  <c r="CG101" i="6"/>
  <c r="CH101" i="6"/>
  <c r="CI101" i="6"/>
  <c r="CL101" i="6"/>
  <c r="CO101" i="6"/>
  <c r="CP101" i="6"/>
  <c r="CQ101" i="6"/>
  <c r="CS101" i="6"/>
  <c r="CZ101" i="6"/>
  <c r="CW101" i="6"/>
  <c r="CX101" i="6"/>
  <c r="CY101" i="6"/>
  <c r="DB101" i="6"/>
  <c r="DE101" i="6"/>
  <c r="DF101" i="6"/>
  <c r="DG101" i="6"/>
  <c r="A102" i="6"/>
  <c r="F102" i="6"/>
  <c r="G102" i="6"/>
  <c r="I102" i="6"/>
  <c r="J102" i="6"/>
  <c r="K102" i="6"/>
  <c r="L102" i="6"/>
  <c r="M102" i="6"/>
  <c r="O102" i="6"/>
  <c r="V102" i="6"/>
  <c r="S102" i="6"/>
  <c r="T102" i="6"/>
  <c r="U102" i="6"/>
  <c r="X102" i="6"/>
  <c r="AA102" i="6"/>
  <c r="AB102" i="6"/>
  <c r="AC102" i="6"/>
  <c r="AE102" i="6"/>
  <c r="AL102" i="6"/>
  <c r="AI102" i="6"/>
  <c r="AJ102" i="6"/>
  <c r="AK102" i="6"/>
  <c r="AN102" i="6"/>
  <c r="AQ102" i="6"/>
  <c r="FO102" i="6"/>
  <c r="AR102" i="6"/>
  <c r="AS102" i="6"/>
  <c r="AT102" i="6"/>
  <c r="AU102" i="6"/>
  <c r="AW102" i="6"/>
  <c r="BD102" i="6"/>
  <c r="BA102" i="6"/>
  <c r="BB102" i="6"/>
  <c r="BC102" i="6"/>
  <c r="BF102" i="6"/>
  <c r="BI102" i="6"/>
  <c r="BJ102" i="6"/>
  <c r="BK102" i="6"/>
  <c r="BM102" i="6"/>
  <c r="BT102" i="6"/>
  <c r="BQ102" i="6"/>
  <c r="BR102" i="6"/>
  <c r="BS102" i="6"/>
  <c r="BV102" i="6"/>
  <c r="BY102" i="6"/>
  <c r="BZ102" i="6"/>
  <c r="CA102" i="6"/>
  <c r="CC102" i="6"/>
  <c r="CJ102" i="6"/>
  <c r="CG102" i="6"/>
  <c r="CH102" i="6"/>
  <c r="CI102" i="6"/>
  <c r="CL102" i="6"/>
  <c r="CO102" i="6"/>
  <c r="CP102" i="6"/>
  <c r="CQ102" i="6"/>
  <c r="CS102" i="6"/>
  <c r="CZ102" i="6"/>
  <c r="CW102" i="6"/>
  <c r="CX102" i="6"/>
  <c r="CY102" i="6"/>
  <c r="DB102" i="6"/>
  <c r="DE102" i="6"/>
  <c r="DF102" i="6"/>
  <c r="DG102" i="6"/>
  <c r="FR102" i="6"/>
  <c r="A103" i="6"/>
  <c r="F103" i="6"/>
  <c r="G103" i="6"/>
  <c r="I103" i="6"/>
  <c r="J103" i="6"/>
  <c r="K103" i="6"/>
  <c r="L103" i="6"/>
  <c r="M103" i="6"/>
  <c r="O103" i="6"/>
  <c r="V103" i="6"/>
  <c r="S103" i="6"/>
  <c r="T103" i="6"/>
  <c r="U103" i="6"/>
  <c r="X103" i="6"/>
  <c r="AA103" i="6"/>
  <c r="AB103" i="6"/>
  <c r="AC103" i="6"/>
  <c r="AE103" i="6"/>
  <c r="AL103" i="6"/>
  <c r="AI103" i="6"/>
  <c r="AJ103" i="6"/>
  <c r="AK103" i="6"/>
  <c r="AN103" i="6"/>
  <c r="AQ103" i="6"/>
  <c r="FP103" i="6"/>
  <c r="AR103" i="6"/>
  <c r="AS103" i="6"/>
  <c r="AT103" i="6"/>
  <c r="AU103" i="6"/>
  <c r="AW103" i="6"/>
  <c r="BD103" i="6"/>
  <c r="BA103" i="6"/>
  <c r="BB103" i="6"/>
  <c r="BC103" i="6"/>
  <c r="BF103" i="6"/>
  <c r="BI103" i="6"/>
  <c r="BJ103" i="6"/>
  <c r="BK103" i="6"/>
  <c r="BM103" i="6"/>
  <c r="BT103" i="6"/>
  <c r="BQ103" i="6"/>
  <c r="BR103" i="6"/>
  <c r="BS103" i="6"/>
  <c r="BV103" i="6"/>
  <c r="BY103" i="6"/>
  <c r="BZ103" i="6"/>
  <c r="CA103" i="6"/>
  <c r="CC103" i="6"/>
  <c r="CJ103" i="6"/>
  <c r="CG103" i="6"/>
  <c r="CH103" i="6"/>
  <c r="CI103" i="6"/>
  <c r="CL103" i="6"/>
  <c r="CO103" i="6"/>
  <c r="CP103" i="6"/>
  <c r="CQ103" i="6"/>
  <c r="CS103" i="6"/>
  <c r="CZ103" i="6"/>
  <c r="CW103" i="6"/>
  <c r="CX103" i="6"/>
  <c r="CY103" i="6"/>
  <c r="DB103" i="6"/>
  <c r="DE103" i="6"/>
  <c r="DF103" i="6"/>
  <c r="DG103" i="6"/>
  <c r="FO103" i="6"/>
  <c r="A104" i="6"/>
  <c r="F104" i="6"/>
  <c r="G104" i="6"/>
  <c r="I104" i="6"/>
  <c r="J104" i="6"/>
  <c r="K104" i="6"/>
  <c r="L104" i="6"/>
  <c r="M104" i="6"/>
  <c r="O104" i="6"/>
  <c r="V104" i="6"/>
  <c r="S104" i="6"/>
  <c r="T104" i="6"/>
  <c r="U104" i="6"/>
  <c r="X104" i="6"/>
  <c r="AA104" i="6"/>
  <c r="AB104" i="6"/>
  <c r="AC104" i="6"/>
  <c r="AE104" i="6"/>
  <c r="AL104" i="6"/>
  <c r="AI104" i="6"/>
  <c r="AJ104" i="6"/>
  <c r="AK104" i="6"/>
  <c r="AN104" i="6"/>
  <c r="AQ104" i="6"/>
  <c r="FP104" i="6"/>
  <c r="AR104" i="6"/>
  <c r="AS104" i="6"/>
  <c r="AT104" i="6"/>
  <c r="AU104" i="6"/>
  <c r="AW104" i="6"/>
  <c r="BA104" i="6"/>
  <c r="BB104" i="6"/>
  <c r="BC104" i="6"/>
  <c r="BD104" i="6"/>
  <c r="BF104" i="6"/>
  <c r="BI104" i="6"/>
  <c r="BJ104" i="6"/>
  <c r="BK104" i="6"/>
  <c r="BM104" i="6"/>
  <c r="BQ104" i="6"/>
  <c r="BR104" i="6"/>
  <c r="BS104" i="6"/>
  <c r="BT104" i="6"/>
  <c r="BV104" i="6"/>
  <c r="BY104" i="6"/>
  <c r="BZ104" i="6"/>
  <c r="CA104" i="6"/>
  <c r="CC104" i="6"/>
  <c r="CG104" i="6"/>
  <c r="CH104" i="6"/>
  <c r="CI104" i="6"/>
  <c r="CJ104" i="6"/>
  <c r="CL104" i="6"/>
  <c r="CO104" i="6"/>
  <c r="CP104" i="6"/>
  <c r="CQ104" i="6"/>
  <c r="CS104" i="6"/>
  <c r="CW104" i="6"/>
  <c r="CX104" i="6"/>
  <c r="CY104" i="6"/>
  <c r="CZ104" i="6"/>
  <c r="DB104" i="6"/>
  <c r="DE104" i="6"/>
  <c r="DF104" i="6"/>
  <c r="DG104" i="6"/>
  <c r="FO104" i="6"/>
  <c r="A105" i="6"/>
  <c r="F105" i="6"/>
  <c r="G105" i="6"/>
  <c r="I105" i="6"/>
  <c r="J105" i="6"/>
  <c r="K105" i="6"/>
  <c r="L105" i="6"/>
  <c r="M105" i="6"/>
  <c r="O105" i="6"/>
  <c r="V105" i="6"/>
  <c r="S105" i="6"/>
  <c r="T105" i="6"/>
  <c r="U105" i="6"/>
  <c r="X105" i="6"/>
  <c r="AA105" i="6"/>
  <c r="AB105" i="6"/>
  <c r="AC105" i="6"/>
  <c r="AE105" i="6"/>
  <c r="AL105" i="6"/>
  <c r="AI105" i="6"/>
  <c r="AJ105" i="6"/>
  <c r="AK105" i="6"/>
  <c r="AN105" i="6"/>
  <c r="AQ105" i="6"/>
  <c r="FO105" i="6"/>
  <c r="AR105" i="6"/>
  <c r="AS105" i="6"/>
  <c r="AT105" i="6"/>
  <c r="AU105" i="6"/>
  <c r="AW105" i="6"/>
  <c r="BD105" i="6"/>
  <c r="BA105" i="6"/>
  <c r="BB105" i="6"/>
  <c r="BC105" i="6"/>
  <c r="BF105" i="6"/>
  <c r="BI105" i="6"/>
  <c r="BJ105" i="6"/>
  <c r="BK105" i="6"/>
  <c r="BM105" i="6"/>
  <c r="BT105" i="6"/>
  <c r="BQ105" i="6"/>
  <c r="BR105" i="6"/>
  <c r="BS105" i="6"/>
  <c r="BV105" i="6"/>
  <c r="BY105" i="6"/>
  <c r="BZ105" i="6"/>
  <c r="CA105" i="6"/>
  <c r="CC105" i="6"/>
  <c r="CJ105" i="6"/>
  <c r="CG105" i="6"/>
  <c r="CH105" i="6"/>
  <c r="CI105" i="6"/>
  <c r="CL105" i="6"/>
  <c r="CO105" i="6"/>
  <c r="CP105" i="6"/>
  <c r="CQ105" i="6"/>
  <c r="CS105" i="6"/>
  <c r="CZ105" i="6"/>
  <c r="CW105" i="6"/>
  <c r="CX105" i="6"/>
  <c r="CY105" i="6"/>
  <c r="DB105" i="6"/>
  <c r="DE105" i="6"/>
  <c r="DF105" i="6"/>
  <c r="DG105" i="6"/>
  <c r="A106" i="6"/>
  <c r="F106" i="6"/>
  <c r="G106" i="6"/>
  <c r="I106" i="6"/>
  <c r="J106" i="6"/>
  <c r="K106" i="6"/>
  <c r="L106" i="6"/>
  <c r="M106" i="6"/>
  <c r="O106" i="6"/>
  <c r="S106" i="6"/>
  <c r="T106" i="6"/>
  <c r="U106" i="6"/>
  <c r="V106" i="6"/>
  <c r="X106" i="6"/>
  <c r="AA106" i="6"/>
  <c r="AB106" i="6"/>
  <c r="AC106" i="6"/>
  <c r="AE106" i="6"/>
  <c r="AI106" i="6"/>
  <c r="AJ106" i="6"/>
  <c r="AK106" i="6"/>
  <c r="AL106" i="6"/>
  <c r="AN106" i="6"/>
  <c r="AQ106" i="6"/>
  <c r="FP106" i="6"/>
  <c r="AR106" i="6"/>
  <c r="AS106" i="6"/>
  <c r="AT106" i="6"/>
  <c r="AU106" i="6"/>
  <c r="AW106" i="6"/>
  <c r="BA106" i="6"/>
  <c r="BB106" i="6"/>
  <c r="BC106" i="6"/>
  <c r="BD106" i="6"/>
  <c r="BF106" i="6"/>
  <c r="BI106" i="6"/>
  <c r="BJ106" i="6"/>
  <c r="BK106" i="6"/>
  <c r="BM106" i="6"/>
  <c r="BQ106" i="6"/>
  <c r="BR106" i="6"/>
  <c r="BS106" i="6"/>
  <c r="BT106" i="6"/>
  <c r="BV106" i="6"/>
  <c r="BY106" i="6"/>
  <c r="BZ106" i="6"/>
  <c r="CA106" i="6"/>
  <c r="CC106" i="6"/>
  <c r="CG106" i="6"/>
  <c r="CH106" i="6"/>
  <c r="CI106" i="6"/>
  <c r="CJ106" i="6"/>
  <c r="CL106" i="6"/>
  <c r="CO106" i="6"/>
  <c r="CP106" i="6"/>
  <c r="CQ106" i="6"/>
  <c r="CS106" i="6"/>
  <c r="CW106" i="6"/>
  <c r="CX106" i="6"/>
  <c r="CY106" i="6"/>
  <c r="CZ106" i="6"/>
  <c r="DB106" i="6"/>
  <c r="DE106" i="6"/>
  <c r="DF106" i="6"/>
  <c r="DG106" i="6"/>
  <c r="AR7" i="6"/>
  <c r="AQ7" i="6"/>
  <c r="J7" i="6"/>
  <c r="I7" i="6"/>
  <c r="H7" i="6"/>
  <c r="G7" i="6"/>
  <c r="F7" i="6"/>
  <c r="A7" i="6"/>
  <c r="BG108" i="6"/>
  <c r="BE108" i="6"/>
  <c r="BG109" i="6"/>
  <c r="BE109" i="6"/>
  <c r="CN106" i="6"/>
  <c r="BX106" i="6"/>
  <c r="BH106" i="6"/>
  <c r="AP106" i="6"/>
  <c r="DD105" i="6"/>
  <c r="CN105" i="6"/>
  <c r="BX105" i="6"/>
  <c r="AP105" i="6"/>
  <c r="Z105" i="6"/>
  <c r="DD103" i="6"/>
  <c r="CN103" i="6"/>
  <c r="BX103" i="6"/>
  <c r="Z103" i="6"/>
  <c r="DD100" i="6"/>
  <c r="FV100" i="6"/>
  <c r="CN100" i="6"/>
  <c r="BX100" i="6"/>
  <c r="FT100" i="6"/>
  <c r="BH100" i="6"/>
  <c r="Z100" i="6"/>
  <c r="AP100" i="6"/>
  <c r="DD99" i="6"/>
  <c r="FV99" i="6"/>
  <c r="BH99" i="6"/>
  <c r="FN99" i="6"/>
  <c r="BX99" i="6"/>
  <c r="DD96" i="6"/>
  <c r="CN96" i="6"/>
  <c r="BX96" i="6"/>
  <c r="BH96" i="6"/>
  <c r="AP96" i="6"/>
  <c r="DD95" i="6"/>
  <c r="FV95" i="6"/>
  <c r="BH95" i="6"/>
  <c r="FN95" i="6"/>
  <c r="BX95" i="6"/>
  <c r="AP95" i="6"/>
  <c r="DD92" i="6"/>
  <c r="CN92" i="6"/>
  <c r="BX92" i="6"/>
  <c r="BH92" i="6"/>
  <c r="Z92" i="6"/>
  <c r="FL92" i="6"/>
  <c r="AP92" i="6"/>
  <c r="DD91" i="6"/>
  <c r="BH91" i="6"/>
  <c r="BX91" i="6"/>
  <c r="CN87" i="6"/>
  <c r="BH87" i="6"/>
  <c r="FN87" i="6"/>
  <c r="BX87" i="6"/>
  <c r="AP87" i="6"/>
  <c r="Z87" i="6"/>
  <c r="DD85" i="6"/>
  <c r="CN85" i="6"/>
  <c r="BX85" i="6"/>
  <c r="AP85" i="6"/>
  <c r="DD83" i="6"/>
  <c r="CN83" i="6"/>
  <c r="BH83" i="6"/>
  <c r="FN83" i="6"/>
  <c r="BX83" i="6"/>
  <c r="AP83" i="6"/>
  <c r="Z83" i="6"/>
  <c r="DD80" i="6"/>
  <c r="FV80" i="6"/>
  <c r="BX80" i="6"/>
  <c r="FT80" i="6"/>
  <c r="AP80" i="6"/>
  <c r="DD78" i="6"/>
  <c r="CN78" i="6"/>
  <c r="BX78" i="6"/>
  <c r="BH78" i="6"/>
  <c r="Z78" i="6"/>
  <c r="FL78" i="6"/>
  <c r="AP78" i="6"/>
  <c r="DD77" i="6"/>
  <c r="FV77" i="6"/>
  <c r="BH77" i="6"/>
  <c r="FN77" i="6"/>
  <c r="BX77" i="6"/>
  <c r="AP77" i="6"/>
  <c r="DD76" i="6"/>
  <c r="CN76" i="6"/>
  <c r="BX76" i="6"/>
  <c r="BH76" i="6"/>
  <c r="AP76" i="6"/>
  <c r="DD75" i="6"/>
  <c r="CN75" i="6"/>
  <c r="BH75" i="6"/>
  <c r="BX75" i="6"/>
  <c r="AP75" i="6"/>
  <c r="Z75" i="6"/>
  <c r="CN74" i="6"/>
  <c r="BX74" i="6"/>
  <c r="BH74" i="6"/>
  <c r="AP74" i="6"/>
  <c r="DD73" i="6"/>
  <c r="CN73" i="6"/>
  <c r="BH73" i="6"/>
  <c r="CN71" i="6"/>
  <c r="BH71" i="6"/>
  <c r="FN71" i="6"/>
  <c r="AP71" i="6"/>
  <c r="Z71" i="6"/>
  <c r="DD69" i="6"/>
  <c r="FV69" i="6"/>
  <c r="CN69" i="6"/>
  <c r="BX69" i="6"/>
  <c r="AP69" i="6"/>
  <c r="FM69" i="6"/>
  <c r="Z69" i="6"/>
  <c r="DD68" i="6"/>
  <c r="CN68" i="6"/>
  <c r="BX68" i="6"/>
  <c r="BH68" i="6"/>
  <c r="Z68" i="6"/>
  <c r="AP68" i="6"/>
  <c r="CN67" i="6"/>
  <c r="BH67" i="6"/>
  <c r="BX67" i="6"/>
  <c r="AP67" i="6"/>
  <c r="Z67" i="6"/>
  <c r="CN42" i="6"/>
  <c r="BX42" i="6"/>
  <c r="FT42" i="6"/>
  <c r="BH42" i="6"/>
  <c r="Z42" i="6"/>
  <c r="AP42" i="6"/>
  <c r="AP29" i="6"/>
  <c r="FM29" i="6"/>
  <c r="BX12" i="6"/>
  <c r="BH12" i="6"/>
  <c r="AP12" i="6"/>
  <c r="Z12" i="6"/>
  <c r="DD104" i="6"/>
  <c r="CN104" i="6"/>
  <c r="BX104" i="6"/>
  <c r="BH104" i="6"/>
  <c r="Z104" i="6"/>
  <c r="AP104" i="6"/>
  <c r="DD102" i="6"/>
  <c r="FV102" i="6"/>
  <c r="CN102" i="6"/>
  <c r="BX102" i="6"/>
  <c r="BH102" i="6"/>
  <c r="Z102" i="6"/>
  <c r="FL102" i="6"/>
  <c r="AP102" i="6"/>
  <c r="CN101" i="6"/>
  <c r="BH101" i="6"/>
  <c r="BX101" i="6"/>
  <c r="AP101" i="6"/>
  <c r="Z101" i="6"/>
  <c r="DD98" i="6"/>
  <c r="FV98" i="6"/>
  <c r="CN98" i="6"/>
  <c r="BH98" i="6"/>
  <c r="AP98" i="6"/>
  <c r="CN97" i="6"/>
  <c r="BH97" i="6"/>
  <c r="FN97" i="6"/>
  <c r="BX97" i="6"/>
  <c r="AP97" i="6"/>
  <c r="Z97" i="6"/>
  <c r="DD94" i="6"/>
  <c r="FV94" i="6"/>
  <c r="CN94" i="6"/>
  <c r="BH94" i="6"/>
  <c r="AP94" i="6"/>
  <c r="DD93" i="6"/>
  <c r="CN93" i="6"/>
  <c r="BH93" i="6"/>
  <c r="BX93" i="6"/>
  <c r="AP93" i="6"/>
  <c r="Z93" i="6"/>
  <c r="DD90" i="6"/>
  <c r="FV90" i="6"/>
  <c r="CN90" i="6"/>
  <c r="BH90" i="6"/>
  <c r="AP90" i="6"/>
  <c r="CN89" i="6"/>
  <c r="BH89" i="6"/>
  <c r="BX89" i="6"/>
  <c r="AP89" i="6"/>
  <c r="FM89" i="6"/>
  <c r="Z89" i="6"/>
  <c r="DD88" i="6"/>
  <c r="CN88" i="6"/>
  <c r="BX88" i="6"/>
  <c r="BH88" i="6"/>
  <c r="Z88" i="6"/>
  <c r="FL88" i="6"/>
  <c r="AP88" i="6"/>
  <c r="BX86" i="6"/>
  <c r="FT86" i="6"/>
  <c r="AP86" i="6"/>
  <c r="DD84" i="6"/>
  <c r="BX84" i="6"/>
  <c r="BH84" i="6"/>
  <c r="AP84" i="6"/>
  <c r="DD82" i="6"/>
  <c r="CN82" i="6"/>
  <c r="BX82" i="6"/>
  <c r="BH82" i="6"/>
  <c r="Z82" i="6"/>
  <c r="FL82" i="6"/>
  <c r="AP82" i="6"/>
  <c r="DD81" i="6"/>
  <c r="BX81" i="6"/>
  <c r="AP81" i="6"/>
  <c r="FM81" i="6"/>
  <c r="DD79" i="6"/>
  <c r="CN79" i="6"/>
  <c r="BH79" i="6"/>
  <c r="FN79" i="6"/>
  <c r="BX79" i="6"/>
  <c r="AP79" i="6"/>
  <c r="Z79" i="6"/>
  <c r="DD72" i="6"/>
  <c r="CN72" i="6"/>
  <c r="BX72" i="6"/>
  <c r="BH72" i="6"/>
  <c r="Z72" i="6"/>
  <c r="AP72" i="6"/>
  <c r="DD70" i="6"/>
  <c r="CN70" i="6"/>
  <c r="BX70" i="6"/>
  <c r="FT70" i="6"/>
  <c r="BH70" i="6"/>
  <c r="AP70" i="6"/>
  <c r="DD66" i="6"/>
  <c r="FV66" i="6"/>
  <c r="CN66" i="6"/>
  <c r="BH66" i="6"/>
  <c r="AP66" i="6"/>
  <c r="DD62" i="6"/>
  <c r="CN62" i="6"/>
  <c r="BX62" i="6"/>
  <c r="BH62" i="6"/>
  <c r="Z62" i="6"/>
  <c r="FL62" i="6"/>
  <c r="AP62" i="6"/>
  <c r="DD27" i="6"/>
  <c r="CN27" i="6"/>
  <c r="BX27" i="6"/>
  <c r="AP27" i="6"/>
  <c r="FM27" i="6"/>
  <c r="Z27" i="6"/>
  <c r="DD10" i="6"/>
  <c r="CN10" i="6"/>
  <c r="BX10" i="6"/>
  <c r="BH10" i="6"/>
  <c r="AP10" i="6"/>
  <c r="Z10" i="6"/>
  <c r="Q46" i="6"/>
  <c r="AG43" i="6"/>
  <c r="FR25" i="6"/>
  <c r="AY44" i="6"/>
  <c r="FR13" i="6"/>
  <c r="FR12" i="6"/>
  <c r="FS11" i="6"/>
  <c r="FR10" i="6"/>
  <c r="FR9" i="6"/>
  <c r="FR8" i="6"/>
  <c r="FT67" i="6"/>
  <c r="FS65" i="6"/>
  <c r="FS64" i="6"/>
  <c r="Q64" i="6"/>
  <c r="AG62" i="6"/>
  <c r="DV56" i="6"/>
  <c r="AY52" i="6"/>
  <c r="CE50" i="6"/>
  <c r="EH48" i="6"/>
  <c r="AY48" i="6"/>
  <c r="Q48" i="6"/>
  <c r="CE46" i="6"/>
  <c r="AY46" i="6"/>
  <c r="AG46" i="6"/>
  <c r="EH44" i="6"/>
  <c r="CE44" i="6"/>
  <c r="BO44" i="6"/>
  <c r="CU43" i="6"/>
  <c r="BO43" i="6"/>
  <c r="AY43" i="6"/>
  <c r="FS104" i="6"/>
  <c r="FQ104" i="6"/>
  <c r="FL100" i="6"/>
  <c r="BO97" i="6"/>
  <c r="BO93" i="6"/>
  <c r="BO87" i="6"/>
  <c r="AG87" i="6"/>
  <c r="Q87" i="6"/>
  <c r="FZ78" i="6"/>
  <c r="FO75" i="6"/>
  <c r="DV74" i="6"/>
  <c r="FR71" i="6"/>
  <c r="AY68" i="6"/>
  <c r="FR67" i="6"/>
  <c r="FS9" i="6"/>
  <c r="DV41" i="6"/>
  <c r="DV22" i="6"/>
  <c r="DH35" i="6"/>
  <c r="DJ35" i="6"/>
  <c r="CU105" i="6"/>
  <c r="BO95" i="6"/>
  <c r="CU93" i="6"/>
  <c r="CE93" i="6"/>
  <c r="FR90" i="6"/>
  <c r="BO83" i="6"/>
  <c r="AG83" i="6"/>
  <c r="Q83" i="6"/>
  <c r="DV79" i="6"/>
  <c r="N71" i="6"/>
  <c r="P71" i="6"/>
  <c r="FL71" i="6"/>
  <c r="EH70" i="6"/>
  <c r="CE70" i="6"/>
  <c r="CE68" i="6"/>
  <c r="BO68" i="6"/>
  <c r="FP67" i="6"/>
  <c r="Q54" i="6"/>
  <c r="CU39" i="6"/>
  <c r="EH38" i="6"/>
  <c r="EL38" i="6"/>
  <c r="FQ35" i="6"/>
  <c r="CU35" i="6"/>
  <c r="EH28" i="6"/>
  <c r="DK28" i="6"/>
  <c r="EH22" i="6"/>
  <c r="DK19" i="6"/>
  <c r="DV11" i="6"/>
  <c r="FS103" i="6"/>
  <c r="FR98" i="6"/>
  <c r="FZ96" i="6"/>
  <c r="FS92" i="6"/>
  <c r="BO89" i="6"/>
  <c r="FS88" i="6"/>
  <c r="FZ82" i="6"/>
  <c r="CR69" i="6"/>
  <c r="CT69" i="6"/>
  <c r="CB69" i="6"/>
  <c r="CD69" i="6"/>
  <c r="GA55" i="6"/>
  <c r="FZ30" i="6"/>
  <c r="DH103" i="6"/>
  <c r="DJ103" i="6"/>
  <c r="GA75" i="6"/>
  <c r="BO74" i="6"/>
  <c r="Q71" i="6"/>
  <c r="CE64" i="6"/>
  <c r="AY64" i="6"/>
  <c r="AG64" i="6"/>
  <c r="FS62" i="6"/>
  <c r="CU62" i="6"/>
  <c r="BO62" i="6"/>
  <c r="AY62" i="6"/>
  <c r="AY56" i="6"/>
  <c r="CE54" i="6"/>
  <c r="AY54" i="6"/>
  <c r="AG54" i="6"/>
  <c r="EH52" i="6"/>
  <c r="CE52" i="6"/>
  <c r="BO52" i="6"/>
  <c r="DV48" i="6"/>
  <c r="EH41" i="6"/>
  <c r="AY41" i="6"/>
  <c r="Q41" i="6"/>
  <c r="DH39" i="6"/>
  <c r="DJ39" i="6"/>
  <c r="DK35" i="6"/>
  <c r="FS25" i="6"/>
  <c r="DK25" i="6"/>
  <c r="DV24" i="6"/>
  <c r="FR15" i="6"/>
  <c r="FZ106" i="6"/>
  <c r="FM106" i="6"/>
  <c r="AG105" i="6"/>
  <c r="AV104" i="6"/>
  <c r="AX104" i="6"/>
  <c r="AD104" i="6"/>
  <c r="AF104" i="6"/>
  <c r="FW103" i="6"/>
  <c r="DK103" i="6"/>
  <c r="FV103" i="6"/>
  <c r="GA102" i="6"/>
  <c r="DK102" i="6"/>
  <c r="FU102" i="6"/>
  <c r="AY101" i="6"/>
  <c r="Q101" i="6"/>
  <c r="BO99" i="6"/>
  <c r="CU97" i="6"/>
  <c r="CE97" i="6"/>
  <c r="FO96" i="6"/>
  <c r="FR94" i="6"/>
  <c r="FZ92" i="6"/>
  <c r="BO91" i="6"/>
  <c r="CU89" i="6"/>
  <c r="CE89" i="6"/>
  <c r="FO88" i="6"/>
  <c r="FP86" i="6"/>
  <c r="FM86" i="6"/>
  <c r="DV85" i="6"/>
  <c r="DV83" i="6"/>
  <c r="DK80" i="6"/>
  <c r="BO79" i="6"/>
  <c r="AG79" i="6"/>
  <c r="Q79" i="6"/>
  <c r="AY76" i="6"/>
  <c r="Q76" i="6"/>
  <c r="FS75" i="6"/>
  <c r="CU74" i="6"/>
  <c r="CE74" i="6"/>
  <c r="AG72" i="6"/>
  <c r="DK69" i="6"/>
  <c r="CU69" i="6"/>
  <c r="CV69" i="6"/>
  <c r="CE69" i="6"/>
  <c r="CB67" i="6"/>
  <c r="CD67" i="6"/>
  <c r="AV67" i="6"/>
  <c r="AX67" i="6"/>
  <c r="N67" i="6"/>
  <c r="P67" i="6"/>
  <c r="CE66" i="6"/>
  <c r="DV62" i="6"/>
  <c r="DV60" i="6"/>
  <c r="DZ60" i="6"/>
  <c r="EH60" i="6"/>
  <c r="EL60" i="6"/>
  <c r="AY60" i="6"/>
  <c r="Q60" i="6"/>
  <c r="DV58" i="6"/>
  <c r="DZ58" i="6"/>
  <c r="EH58" i="6"/>
  <c r="EL58" i="6"/>
  <c r="AY58" i="6"/>
  <c r="Q58" i="6"/>
  <c r="FS57" i="6"/>
  <c r="EH56" i="6"/>
  <c r="CE56" i="6"/>
  <c r="BO56" i="6"/>
  <c r="DV55" i="6"/>
  <c r="DK55" i="6"/>
  <c r="GA51" i="6"/>
  <c r="DK51" i="6"/>
  <c r="EH50" i="6"/>
  <c r="CU50" i="6"/>
  <c r="DV44" i="6"/>
  <c r="FR42" i="6"/>
  <c r="FM42" i="6"/>
  <c r="GA40" i="6"/>
  <c r="DV39" i="6"/>
  <c r="DK39" i="6"/>
  <c r="FQ37" i="6"/>
  <c r="CU37" i="6"/>
  <c r="AG37" i="6"/>
  <c r="EH34" i="6"/>
  <c r="FS27" i="6"/>
  <c r="GA27" i="6"/>
  <c r="DV26" i="6"/>
  <c r="FR23" i="6"/>
  <c r="DK23" i="6"/>
  <c r="DV21" i="6"/>
  <c r="EH21" i="6"/>
  <c r="EH18" i="6"/>
  <c r="GA9" i="6"/>
  <c r="FZ88" i="6"/>
  <c r="CR67" i="6"/>
  <c r="CT67" i="6"/>
  <c r="BL67" i="6"/>
  <c r="BN67" i="6"/>
  <c r="AD67" i="6"/>
  <c r="AF67" i="6"/>
  <c r="FZ65" i="6"/>
  <c r="DZ48" i="6"/>
  <c r="EL48" i="6"/>
  <c r="CB42" i="6"/>
  <c r="CD42" i="6"/>
  <c r="AV42" i="6"/>
  <c r="AX42" i="6"/>
  <c r="N42" i="6"/>
  <c r="P42" i="6"/>
  <c r="DZ41" i="6"/>
  <c r="EL41" i="6"/>
  <c r="DH37" i="6"/>
  <c r="DJ37" i="6"/>
  <c r="GA20" i="6"/>
  <c r="GA12" i="6"/>
  <c r="FL12" i="6"/>
  <c r="EH10" i="6"/>
  <c r="EH8" i="6"/>
  <c r="FM67" i="6"/>
  <c r="FZ69" i="6"/>
  <c r="GC68" i="6"/>
  <c r="GD68" i="6"/>
  <c r="DZ56" i="6"/>
  <c r="EL56" i="6"/>
  <c r="DV52" i="6"/>
  <c r="DV51" i="6"/>
  <c r="DZ51" i="6"/>
  <c r="DV50" i="6"/>
  <c r="Q50" i="6"/>
  <c r="FS49" i="6"/>
  <c r="DK49" i="6"/>
  <c r="GA47" i="6"/>
  <c r="DK47" i="6"/>
  <c r="DV43" i="6"/>
  <c r="DH43" i="6"/>
  <c r="DJ43" i="6"/>
  <c r="FS42" i="6"/>
  <c r="GA42" i="6"/>
  <c r="DK42" i="6"/>
  <c r="CE42" i="6"/>
  <c r="AY42" i="6"/>
  <c r="Q42" i="6"/>
  <c r="DZ40" i="6"/>
  <c r="EL40" i="6"/>
  <c r="AG39" i="6"/>
  <c r="FR38" i="6"/>
  <c r="DV37" i="6"/>
  <c r="DK37" i="6"/>
  <c r="EH36" i="6"/>
  <c r="EL36" i="6"/>
  <c r="AG35" i="6"/>
  <c r="FR34" i="6"/>
  <c r="DK33" i="6"/>
  <c r="EH32" i="6"/>
  <c r="FQ30" i="6"/>
  <c r="EH26" i="6"/>
  <c r="FW26" i="6"/>
  <c r="FR18" i="6"/>
  <c r="DK17" i="6"/>
  <c r="EH16" i="6"/>
  <c r="DK15" i="6"/>
  <c r="EH14" i="6"/>
  <c r="DK9" i="6"/>
  <c r="DV8" i="6"/>
  <c r="FQ106" i="6"/>
  <c r="FQ105" i="6"/>
  <c r="BO105" i="6"/>
  <c r="AY105" i="6"/>
  <c r="FR104" i="6"/>
  <c r="FZ104" i="6"/>
  <c r="AY104" i="6"/>
  <c r="AZ104" i="6"/>
  <c r="AG104" i="6"/>
  <c r="FQ103" i="6"/>
  <c r="AY103" i="6"/>
  <c r="DV102" i="6"/>
  <c r="DV101" i="6"/>
  <c r="DZ101" i="6"/>
  <c r="CE101" i="6"/>
  <c r="BO101" i="6"/>
  <c r="FZ100" i="6"/>
  <c r="EH99" i="6"/>
  <c r="DK98" i="6"/>
  <c r="AG97" i="6"/>
  <c r="Q97" i="6"/>
  <c r="EH95" i="6"/>
  <c r="DK94" i="6"/>
  <c r="AG93" i="6"/>
  <c r="Q93" i="6"/>
  <c r="EH91" i="6"/>
  <c r="DK90" i="6"/>
  <c r="AG89" i="6"/>
  <c r="Q89" i="6"/>
  <c r="CE87" i="6"/>
  <c r="CU85" i="6"/>
  <c r="DK84" i="6"/>
  <c r="CU83" i="6"/>
  <c r="CE83" i="6"/>
  <c r="FO82" i="6"/>
  <c r="BO81" i="6"/>
  <c r="FP80" i="6"/>
  <c r="FM80" i="6"/>
  <c r="CU79" i="6"/>
  <c r="CE79" i="6"/>
  <c r="FO78" i="6"/>
  <c r="BO77" i="6"/>
  <c r="AG74" i="6"/>
  <c r="Q74" i="6"/>
  <c r="FQ73" i="6"/>
  <c r="CU72" i="6"/>
  <c r="BO72" i="6"/>
  <c r="AY72" i="6"/>
  <c r="DK71" i="6"/>
  <c r="FO70" i="6"/>
  <c r="DV70" i="6"/>
  <c r="Q70" i="6"/>
  <c r="DH68" i="6"/>
  <c r="DJ68" i="6"/>
  <c r="FS67" i="6"/>
  <c r="FQ67" i="6"/>
  <c r="FZ67" i="6"/>
  <c r="DK67" i="6"/>
  <c r="CU67" i="6"/>
  <c r="CE67" i="6"/>
  <c r="CF67" i="6"/>
  <c r="BO67" i="6"/>
  <c r="AY67" i="6"/>
  <c r="AG67" i="6"/>
  <c r="Q67" i="6"/>
  <c r="FS66" i="6"/>
  <c r="DH66" i="6"/>
  <c r="DJ66" i="6"/>
  <c r="Q66" i="6"/>
  <c r="CR65" i="6"/>
  <c r="CT65" i="6"/>
  <c r="CB65" i="6"/>
  <c r="CD65" i="6"/>
  <c r="BL65" i="6"/>
  <c r="BN65" i="6"/>
  <c r="FR63" i="6"/>
  <c r="EH62" i="6"/>
  <c r="FS61" i="6"/>
  <c r="GA61" i="6"/>
  <c r="DK61" i="6"/>
  <c r="GA59" i="6"/>
  <c r="DK59" i="6"/>
  <c r="FR57" i="6"/>
  <c r="FQ56" i="6"/>
  <c r="DZ44" i="6"/>
  <c r="EL44" i="6"/>
  <c r="FZ23" i="6"/>
  <c r="DK11" i="6"/>
  <c r="FW8" i="6"/>
  <c r="FM100" i="6"/>
  <c r="FM96" i="6"/>
  <c r="FM92" i="6"/>
  <c r="FM82" i="6"/>
  <c r="FM104" i="6"/>
  <c r="FP101" i="6"/>
  <c r="FO101" i="6"/>
  <c r="FN102" i="6"/>
  <c r="X99" i="6"/>
  <c r="FM98" i="6"/>
  <c r="FP97" i="6"/>
  <c r="FS97" i="6"/>
  <c r="X95" i="6"/>
  <c r="FM94" i="6"/>
  <c r="FP93" i="6"/>
  <c r="FS93" i="6"/>
  <c r="X91" i="6"/>
  <c r="FM90" i="6"/>
  <c r="FP89" i="6"/>
  <c r="FS89" i="6"/>
  <c r="DB87" i="6"/>
  <c r="FP87" i="6"/>
  <c r="FO87" i="6"/>
  <c r="FS87" i="6"/>
  <c r="CL86" i="6"/>
  <c r="X86" i="6"/>
  <c r="FP85" i="6"/>
  <c r="FQ85" i="6"/>
  <c r="X81" i="6"/>
  <c r="FP79" i="6"/>
  <c r="FS79" i="6"/>
  <c r="X77" i="6"/>
  <c r="BV73" i="6"/>
  <c r="BV71" i="6"/>
  <c r="EH7" i="6"/>
  <c r="DV7" i="6"/>
  <c r="GA7" i="6"/>
  <c r="FS106" i="6"/>
  <c r="FO106" i="6"/>
  <c r="DK106" i="6"/>
  <c r="FT106" i="6"/>
  <c r="AG106" i="6"/>
  <c r="DV105" i="6"/>
  <c r="DH105" i="6"/>
  <c r="DJ105" i="6"/>
  <c r="CE105" i="6"/>
  <c r="Q105" i="6"/>
  <c r="EL101" i="6"/>
  <c r="DH101" i="6"/>
  <c r="DJ101" i="6"/>
  <c r="CB100" i="6"/>
  <c r="CD100" i="6"/>
  <c r="AD100" i="6"/>
  <c r="AF100" i="6"/>
  <c r="DH99" i="6"/>
  <c r="DJ99" i="6"/>
  <c r="CR96" i="6"/>
  <c r="CT96" i="6"/>
  <c r="BL96" i="6"/>
  <c r="BN96" i="6"/>
  <c r="AD96" i="6"/>
  <c r="AF96" i="6"/>
  <c r="DH95" i="6"/>
  <c r="DJ95" i="6"/>
  <c r="CR92" i="6"/>
  <c r="CT92" i="6"/>
  <c r="BL92" i="6"/>
  <c r="BN92" i="6"/>
  <c r="AD92" i="6"/>
  <c r="AF92" i="6"/>
  <c r="DH91" i="6"/>
  <c r="DJ91" i="6"/>
  <c r="CR88" i="6"/>
  <c r="CT88" i="6"/>
  <c r="BL88" i="6"/>
  <c r="BN88" i="6"/>
  <c r="AD88" i="6"/>
  <c r="AF88" i="6"/>
  <c r="BL86" i="6"/>
  <c r="BN86" i="6"/>
  <c r="GA84" i="6"/>
  <c r="CR82" i="6"/>
  <c r="CT82" i="6"/>
  <c r="BL82" i="6"/>
  <c r="BN82" i="6"/>
  <c r="AD82" i="6"/>
  <c r="AF82" i="6"/>
  <c r="CR78" i="6"/>
  <c r="CT78" i="6"/>
  <c r="BL78" i="6"/>
  <c r="BN78" i="6"/>
  <c r="AD78" i="6"/>
  <c r="AF78" i="6"/>
  <c r="DH76" i="6"/>
  <c r="DJ76" i="6"/>
  <c r="FS73" i="6"/>
  <c r="FO100" i="6"/>
  <c r="FQ100" i="6"/>
  <c r="FS100" i="6"/>
  <c r="CL99" i="6"/>
  <c r="FP99" i="6"/>
  <c r="FQ99" i="6"/>
  <c r="FU96" i="6"/>
  <c r="FN96" i="6"/>
  <c r="FP96" i="6"/>
  <c r="FR96" i="6"/>
  <c r="CL95" i="6"/>
  <c r="FP95" i="6"/>
  <c r="FQ95" i="6"/>
  <c r="FU92" i="6"/>
  <c r="FN92" i="6"/>
  <c r="FP92" i="6"/>
  <c r="FR92" i="6"/>
  <c r="CL91" i="6"/>
  <c r="FP91" i="6"/>
  <c r="FQ91" i="6"/>
  <c r="FU88" i="6"/>
  <c r="FN88" i="6"/>
  <c r="FP88" i="6"/>
  <c r="FR88" i="6"/>
  <c r="BF86" i="6"/>
  <c r="X85" i="6"/>
  <c r="FU82" i="6"/>
  <c r="FN82" i="6"/>
  <c r="FP82" i="6"/>
  <c r="FR82" i="6"/>
  <c r="CL81" i="6"/>
  <c r="FU78" i="6"/>
  <c r="FN78" i="6"/>
  <c r="FP78" i="6"/>
  <c r="FR78" i="6"/>
  <c r="CL77" i="6"/>
  <c r="FO74" i="6"/>
  <c r="FQ74" i="6"/>
  <c r="FP73" i="6"/>
  <c r="FR73" i="6"/>
  <c r="X73" i="6"/>
  <c r="GC105" i="6"/>
  <c r="GD105" i="6"/>
  <c r="CB104" i="6"/>
  <c r="CD104" i="6"/>
  <c r="N104" i="6"/>
  <c r="P104" i="6"/>
  <c r="CR100" i="6"/>
  <c r="CT100" i="6"/>
  <c r="AV100" i="6"/>
  <c r="AX100" i="6"/>
  <c r="N100" i="6"/>
  <c r="P100" i="6"/>
  <c r="GA98" i="6"/>
  <c r="CB96" i="6"/>
  <c r="CD96" i="6"/>
  <c r="AV96" i="6"/>
  <c r="AX96" i="6"/>
  <c r="N96" i="6"/>
  <c r="P96" i="6"/>
  <c r="GA94" i="6"/>
  <c r="CB92" i="6"/>
  <c r="CD92" i="6"/>
  <c r="AV92" i="6"/>
  <c r="AX92" i="6"/>
  <c r="N92" i="6"/>
  <c r="P92" i="6"/>
  <c r="GA90" i="6"/>
  <c r="CB88" i="6"/>
  <c r="CD88" i="6"/>
  <c r="AV88" i="6"/>
  <c r="AX88" i="6"/>
  <c r="N88" i="6"/>
  <c r="P88" i="6"/>
  <c r="DH87" i="6"/>
  <c r="DJ87" i="6"/>
  <c r="CR86" i="6"/>
  <c r="CT86" i="6"/>
  <c r="AD86" i="6"/>
  <c r="AF86" i="6"/>
  <c r="CB82" i="6"/>
  <c r="CD82" i="6"/>
  <c r="AV82" i="6"/>
  <c r="AX82" i="6"/>
  <c r="N82" i="6"/>
  <c r="P82" i="6"/>
  <c r="CB78" i="6"/>
  <c r="CD78" i="6"/>
  <c r="AV78" i="6"/>
  <c r="AX78" i="6"/>
  <c r="N78" i="6"/>
  <c r="P78" i="6"/>
  <c r="CR75" i="6"/>
  <c r="CT75" i="6"/>
  <c r="FT75" i="6"/>
  <c r="GA73" i="6"/>
  <c r="BL73" i="6"/>
  <c r="BN73" i="6"/>
  <c r="AV73" i="6"/>
  <c r="AX73" i="6"/>
  <c r="FZ71" i="6"/>
  <c r="CB71" i="6"/>
  <c r="CD71" i="6"/>
  <c r="FP53" i="6"/>
  <c r="FS53" i="6"/>
  <c r="FW104" i="6"/>
  <c r="DK104" i="6"/>
  <c r="CU104" i="6"/>
  <c r="BO104" i="6"/>
  <c r="CE103" i="6"/>
  <c r="Q103" i="6"/>
  <c r="DZ102" i="6"/>
  <c r="CU101" i="6"/>
  <c r="CB101" i="6"/>
  <c r="CD101" i="6"/>
  <c r="AG101" i="6"/>
  <c r="DK100" i="6"/>
  <c r="CU100" i="6"/>
  <c r="CE100" i="6"/>
  <c r="BO100" i="6"/>
  <c r="AY100" i="6"/>
  <c r="AG100" i="6"/>
  <c r="Q100" i="6"/>
  <c r="DV99" i="6"/>
  <c r="CU99" i="6"/>
  <c r="AG99" i="6"/>
  <c r="DV97" i="6"/>
  <c r="DZ97" i="6"/>
  <c r="EH97" i="6"/>
  <c r="EL97" i="6"/>
  <c r="FW97" i="6"/>
  <c r="AY97" i="6"/>
  <c r="DK96" i="6"/>
  <c r="CU96" i="6"/>
  <c r="CE96" i="6"/>
  <c r="BO96" i="6"/>
  <c r="BP96" i="6"/>
  <c r="AY96" i="6"/>
  <c r="AG96" i="6"/>
  <c r="Q96" i="6"/>
  <c r="DV95" i="6"/>
  <c r="CU95" i="6"/>
  <c r="AG95" i="6"/>
  <c r="DV93" i="6"/>
  <c r="DZ93" i="6"/>
  <c r="EH93" i="6"/>
  <c r="EL93" i="6"/>
  <c r="FW93" i="6"/>
  <c r="AY93" i="6"/>
  <c r="DK92" i="6"/>
  <c r="CU92" i="6"/>
  <c r="CE92" i="6"/>
  <c r="BO92" i="6"/>
  <c r="BP92" i="6"/>
  <c r="AY92" i="6"/>
  <c r="AG92" i="6"/>
  <c r="Q92" i="6"/>
  <c r="DV91" i="6"/>
  <c r="CU91" i="6"/>
  <c r="AG91" i="6"/>
  <c r="DV89" i="6"/>
  <c r="DZ89" i="6"/>
  <c r="EH89" i="6"/>
  <c r="EL89" i="6"/>
  <c r="AY89" i="6"/>
  <c r="DK88" i="6"/>
  <c r="CU88" i="6"/>
  <c r="CE88" i="6"/>
  <c r="BO88" i="6"/>
  <c r="AY88" i="6"/>
  <c r="AG88" i="6"/>
  <c r="Q88" i="6"/>
  <c r="DK87" i="6"/>
  <c r="AY87" i="6"/>
  <c r="FZ86" i="6"/>
  <c r="EH86" i="6"/>
  <c r="EL86" i="6"/>
  <c r="CB86" i="6"/>
  <c r="CD86" i="6"/>
  <c r="AV86" i="6"/>
  <c r="AX86" i="6"/>
  <c r="N86" i="6"/>
  <c r="P86" i="6"/>
  <c r="EH85" i="6"/>
  <c r="DH85" i="6"/>
  <c r="DJ85" i="6"/>
  <c r="BO85" i="6"/>
  <c r="AG85" i="6"/>
  <c r="DV84" i="6"/>
  <c r="DZ84" i="6"/>
  <c r="EH83" i="6"/>
  <c r="AY83" i="6"/>
  <c r="DK82" i="6"/>
  <c r="CU82" i="6"/>
  <c r="CE82" i="6"/>
  <c r="BO82" i="6"/>
  <c r="AY82" i="6"/>
  <c r="AG82" i="6"/>
  <c r="Q82" i="6"/>
  <c r="CU81" i="6"/>
  <c r="AG81" i="6"/>
  <c r="EH79" i="6"/>
  <c r="AY79" i="6"/>
  <c r="DK78" i="6"/>
  <c r="CU78" i="6"/>
  <c r="CE78" i="6"/>
  <c r="BO78" i="6"/>
  <c r="AY78" i="6"/>
  <c r="AG78" i="6"/>
  <c r="Q78" i="6"/>
  <c r="CU77" i="6"/>
  <c r="AG77" i="6"/>
  <c r="DK76" i="6"/>
  <c r="CE76" i="6"/>
  <c r="BO76" i="6"/>
  <c r="GC76" i="6"/>
  <c r="GD76" i="6"/>
  <c r="DK75" i="6"/>
  <c r="CU75" i="6"/>
  <c r="AY74" i="6"/>
  <c r="DZ73" i="6"/>
  <c r="EL73" i="6"/>
  <c r="BO73" i="6"/>
  <c r="AY73" i="6"/>
  <c r="DV72" i="6"/>
  <c r="DZ72" i="6"/>
  <c r="EH72" i="6"/>
  <c r="EL72" i="6"/>
  <c r="BL71" i="6"/>
  <c r="BN71" i="6"/>
  <c r="AY70" i="6"/>
  <c r="FM70" i="6"/>
  <c r="FP69" i="6"/>
  <c r="FL69" i="6"/>
  <c r="N69" i="6"/>
  <c r="P69" i="6"/>
  <c r="DK68" i="6"/>
  <c r="Q68" i="6"/>
  <c r="FQ66" i="6"/>
  <c r="DK66" i="6"/>
  <c r="AY66" i="6"/>
  <c r="FR65" i="6"/>
  <c r="DK65" i="6"/>
  <c r="CU65" i="6"/>
  <c r="CE65" i="6"/>
  <c r="CF65" i="6"/>
  <c r="CJ65" i="6"/>
  <c r="CL65" i="6"/>
  <c r="BO65" i="6"/>
  <c r="DV64" i="6"/>
  <c r="DZ64" i="6"/>
  <c r="EH64" i="6"/>
  <c r="EL64" i="6"/>
  <c r="CU64" i="6"/>
  <c r="FS63" i="6"/>
  <c r="GA63" i="6"/>
  <c r="DK63" i="6"/>
  <c r="DZ62" i="6"/>
  <c r="EL62" i="6"/>
  <c r="FP52" i="6"/>
  <c r="FQ52" i="6"/>
  <c r="GC70" i="6"/>
  <c r="GD70" i="6"/>
  <c r="AD69" i="6"/>
  <c r="AF69" i="6"/>
  <c r="CE62" i="6"/>
  <c r="Q62" i="6"/>
  <c r="DV61" i="6"/>
  <c r="DZ61" i="6"/>
  <c r="CE60" i="6"/>
  <c r="BO60" i="6"/>
  <c r="DV59" i="6"/>
  <c r="DZ59" i="6"/>
  <c r="CE58" i="6"/>
  <c r="BO58" i="6"/>
  <c r="GA57" i="6"/>
  <c r="DK57" i="6"/>
  <c r="Q56" i="6"/>
  <c r="DZ52" i="6"/>
  <c r="EL52" i="6"/>
  <c r="DZ55" i="6"/>
  <c r="DV54" i="6"/>
  <c r="DZ54" i="6"/>
  <c r="EH54" i="6"/>
  <c r="EL54" i="6"/>
  <c r="CU54" i="6"/>
  <c r="GA53" i="6"/>
  <c r="DK53" i="6"/>
  <c r="Q52" i="6"/>
  <c r="FS51" i="6"/>
  <c r="FQ50" i="6"/>
  <c r="AY50" i="6"/>
  <c r="AG50" i="6"/>
  <c r="CE48" i="6"/>
  <c r="BO48" i="6"/>
  <c r="DV47" i="6"/>
  <c r="DZ47" i="6"/>
  <c r="DV46" i="6"/>
  <c r="DZ46" i="6"/>
  <c r="EH46" i="6"/>
  <c r="EL46" i="6"/>
  <c r="CU46" i="6"/>
  <c r="FS45" i="6"/>
  <c r="GA45" i="6"/>
  <c r="DK45" i="6"/>
  <c r="FQ44" i="6"/>
  <c r="Q44" i="6"/>
  <c r="EH43" i="6"/>
  <c r="DK43" i="6"/>
  <c r="CE41" i="6"/>
  <c r="BO41" i="6"/>
  <c r="FQ40" i="6"/>
  <c r="FS39" i="6"/>
  <c r="BO39" i="6"/>
  <c r="AY39" i="6"/>
  <c r="FP38" i="6"/>
  <c r="FS37" i="6"/>
  <c r="BO37" i="6"/>
  <c r="AY37" i="6"/>
  <c r="FP36" i="6"/>
  <c r="FS35" i="6"/>
  <c r="BO35" i="6"/>
  <c r="AY35" i="6"/>
  <c r="FP34" i="6"/>
  <c r="FS33" i="6"/>
  <c r="FP32" i="6"/>
  <c r="DK31" i="6"/>
  <c r="FR30" i="6"/>
  <c r="DK30" i="6"/>
  <c r="DV28" i="6"/>
  <c r="FR27" i="6"/>
  <c r="DK27" i="6"/>
  <c r="EH24" i="6"/>
  <c r="FQ20" i="6"/>
  <c r="FS19" i="6"/>
  <c r="FP18" i="6"/>
  <c r="FS17" i="6"/>
  <c r="FP16" i="6"/>
  <c r="FS15" i="6"/>
  <c r="FP14" i="6"/>
  <c r="DV13" i="6"/>
  <c r="EH13" i="6"/>
  <c r="FW13" i="6"/>
  <c r="FS12" i="6"/>
  <c r="DK12" i="6"/>
  <c r="EH11" i="6"/>
  <c r="DK10" i="6"/>
  <c r="FZ9" i="6"/>
  <c r="DK8" i="6"/>
  <c r="DZ50" i="6"/>
  <c r="EL50" i="6"/>
  <c r="GA49" i="6"/>
  <c r="CR40" i="6"/>
  <c r="CT40" i="6"/>
  <c r="CB40" i="6"/>
  <c r="CD40" i="6"/>
  <c r="BL40" i="6"/>
  <c r="BN40" i="6"/>
  <c r="AV40" i="6"/>
  <c r="AX40" i="6"/>
  <c r="AD40" i="6"/>
  <c r="AF40" i="6"/>
  <c r="N40" i="6"/>
  <c r="P40" i="6"/>
  <c r="FZ38" i="6"/>
  <c r="CR38" i="6"/>
  <c r="CT38" i="6"/>
  <c r="CB38" i="6"/>
  <c r="CD38" i="6"/>
  <c r="BL38" i="6"/>
  <c r="BN38" i="6"/>
  <c r="AV38" i="6"/>
  <c r="AX38" i="6"/>
  <c r="AD38" i="6"/>
  <c r="AF38" i="6"/>
  <c r="N38" i="6"/>
  <c r="P38" i="6"/>
  <c r="FZ36" i="6"/>
  <c r="CR36" i="6"/>
  <c r="CT36" i="6"/>
  <c r="CB36" i="6"/>
  <c r="CD36" i="6"/>
  <c r="BL36" i="6"/>
  <c r="BN36" i="6"/>
  <c r="AV36" i="6"/>
  <c r="AX36" i="6"/>
  <c r="AD36" i="6"/>
  <c r="AF36" i="6"/>
  <c r="N36" i="6"/>
  <c r="P36" i="6"/>
  <c r="FZ34" i="6"/>
  <c r="FZ32" i="6"/>
  <c r="GA25" i="6"/>
  <c r="FZ18" i="6"/>
  <c r="FZ16" i="6"/>
  <c r="FZ14" i="6"/>
  <c r="GA8" i="6"/>
  <c r="FT104" i="6"/>
  <c r="CL84" i="6"/>
  <c r="EH81" i="6"/>
  <c r="FP81" i="6"/>
  <c r="FO81" i="6"/>
  <c r="FS81" i="6"/>
  <c r="CL80" i="6"/>
  <c r="X80" i="6"/>
  <c r="DV77" i="6"/>
  <c r="FN75" i="6"/>
  <c r="CR104" i="6"/>
  <c r="CT104" i="6"/>
  <c r="BL104" i="6"/>
  <c r="BN104" i="6"/>
  <c r="AH104" i="6"/>
  <c r="CB102" i="6"/>
  <c r="CD102" i="6"/>
  <c r="N102" i="6"/>
  <c r="P102" i="6"/>
  <c r="FZ7" i="6"/>
  <c r="DZ106" i="6"/>
  <c r="CB106" i="6"/>
  <c r="CD106" i="6"/>
  <c r="AV106" i="6"/>
  <c r="AX106" i="6"/>
  <c r="N106" i="6"/>
  <c r="P106" i="6"/>
  <c r="EH105" i="6"/>
  <c r="DK105" i="6"/>
  <c r="GA104" i="6"/>
  <c r="EH104" i="6"/>
  <c r="EL104" i="6"/>
  <c r="CE104" i="6"/>
  <c r="CF104" i="6"/>
  <c r="Q104" i="6"/>
  <c r="GA103" i="6"/>
  <c r="DV103" i="6"/>
  <c r="EH103" i="6"/>
  <c r="FY103" i="6"/>
  <c r="CU103" i="6"/>
  <c r="FU103" i="6"/>
  <c r="BO103" i="6"/>
  <c r="AG103" i="6"/>
  <c r="FL103" i="6"/>
  <c r="FP102" i="6"/>
  <c r="FZ102" i="6"/>
  <c r="CR102" i="6"/>
  <c r="CT102" i="6"/>
  <c r="BL102" i="6"/>
  <c r="BN102" i="6"/>
  <c r="AD102" i="6"/>
  <c r="AF102" i="6"/>
  <c r="FS101" i="6"/>
  <c r="EH101" i="6"/>
  <c r="BL101" i="6"/>
  <c r="BN101" i="6"/>
  <c r="BP101" i="6"/>
  <c r="GA100" i="6"/>
  <c r="EH100" i="6"/>
  <c r="EL100" i="6"/>
  <c r="FS99" i="6"/>
  <c r="FO99" i="6"/>
  <c r="DK99" i="6"/>
  <c r="CE99" i="6"/>
  <c r="AY99" i="6"/>
  <c r="Q99" i="6"/>
  <c r="DV98" i="6"/>
  <c r="DZ98" i="6"/>
  <c r="CB98" i="6"/>
  <c r="CD98" i="6"/>
  <c r="FN98" i="6"/>
  <c r="AV98" i="6"/>
  <c r="AX98" i="6"/>
  <c r="N98" i="6"/>
  <c r="P98" i="6"/>
  <c r="DH97" i="6"/>
  <c r="DJ97" i="6"/>
  <c r="EH96" i="6"/>
  <c r="EL96" i="6"/>
  <c r="FS95" i="6"/>
  <c r="FO95" i="6"/>
  <c r="FW95" i="6"/>
  <c r="DK95" i="6"/>
  <c r="CE95" i="6"/>
  <c r="AY95" i="6"/>
  <c r="Q95" i="6"/>
  <c r="DV94" i="6"/>
  <c r="DZ94" i="6"/>
  <c r="CB94" i="6"/>
  <c r="CD94" i="6"/>
  <c r="FN94" i="6"/>
  <c r="AV94" i="6"/>
  <c r="AX94" i="6"/>
  <c r="N94" i="6"/>
  <c r="P94" i="6"/>
  <c r="DH93" i="6"/>
  <c r="DJ93" i="6"/>
  <c r="EH92" i="6"/>
  <c r="EL92" i="6"/>
  <c r="FS91" i="6"/>
  <c r="FO91" i="6"/>
  <c r="FW91" i="6"/>
  <c r="DK91" i="6"/>
  <c r="CE91" i="6"/>
  <c r="AY91" i="6"/>
  <c r="Q91" i="6"/>
  <c r="DV90" i="6"/>
  <c r="DZ90" i="6"/>
  <c r="FU90" i="6"/>
  <c r="CB90" i="6"/>
  <c r="CD90" i="6"/>
  <c r="AV90" i="6"/>
  <c r="AX90" i="6"/>
  <c r="N90" i="6"/>
  <c r="P90" i="6"/>
  <c r="DH89" i="6"/>
  <c r="DJ89" i="6"/>
  <c r="EH88" i="6"/>
  <c r="EL88" i="6"/>
  <c r="DV87" i="6"/>
  <c r="EH87" i="6"/>
  <c r="CU87" i="6"/>
  <c r="FS86" i="6"/>
  <c r="FQ86" i="6"/>
  <c r="FW86" i="6"/>
  <c r="DK86" i="6"/>
  <c r="CU86" i="6"/>
  <c r="CV86" i="6"/>
  <c r="CE86" i="6"/>
  <c r="BO86" i="6"/>
  <c r="AY86" i="6"/>
  <c r="AG86" i="6"/>
  <c r="Q86" i="6"/>
  <c r="FW85" i="6"/>
  <c r="DK85" i="6"/>
  <c r="DH81" i="6"/>
  <c r="DJ81" i="6"/>
  <c r="BL80" i="6"/>
  <c r="BN80" i="6"/>
  <c r="DZ79" i="6"/>
  <c r="EL79" i="6"/>
  <c r="N75" i="6"/>
  <c r="P75" i="6"/>
  <c r="DH74" i="6"/>
  <c r="DJ74" i="6"/>
  <c r="X84" i="6"/>
  <c r="GC84" i="6"/>
  <c r="GD84" i="6"/>
  <c r="DV81" i="6"/>
  <c r="BF80" i="6"/>
  <c r="EH77" i="6"/>
  <c r="FP77" i="6"/>
  <c r="FO77" i="6"/>
  <c r="FS77" i="6"/>
  <c r="FP75" i="6"/>
  <c r="FR75" i="6"/>
  <c r="GA106" i="6"/>
  <c r="AV102" i="6"/>
  <c r="AX102" i="6"/>
  <c r="N101" i="6"/>
  <c r="P101" i="6"/>
  <c r="FZ98" i="6"/>
  <c r="CR98" i="6"/>
  <c r="CT98" i="6"/>
  <c r="BL98" i="6"/>
  <c r="BN98" i="6"/>
  <c r="AD98" i="6"/>
  <c r="AF98" i="6"/>
  <c r="GA96" i="6"/>
  <c r="FZ94" i="6"/>
  <c r="CR94" i="6"/>
  <c r="CT94" i="6"/>
  <c r="BL94" i="6"/>
  <c r="BN94" i="6"/>
  <c r="AD94" i="6"/>
  <c r="AF94" i="6"/>
  <c r="GA92" i="6"/>
  <c r="FZ90" i="6"/>
  <c r="CR90" i="6"/>
  <c r="CT90" i="6"/>
  <c r="BL90" i="6"/>
  <c r="BN90" i="6"/>
  <c r="AD90" i="6"/>
  <c r="AF90" i="6"/>
  <c r="GA88" i="6"/>
  <c r="DZ83" i="6"/>
  <c r="EL83" i="6"/>
  <c r="GA80" i="6"/>
  <c r="FZ80" i="6"/>
  <c r="CR80" i="6"/>
  <c r="CT80" i="6"/>
  <c r="AD80" i="6"/>
  <c r="AF80" i="6"/>
  <c r="GA78" i="6"/>
  <c r="DH77" i="6"/>
  <c r="DJ77" i="6"/>
  <c r="BL75" i="6"/>
  <c r="BN75" i="6"/>
  <c r="AV75" i="6"/>
  <c r="AX75" i="6"/>
  <c r="AD75" i="6"/>
  <c r="AF75" i="6"/>
  <c r="GC74" i="6"/>
  <c r="GD74" i="6"/>
  <c r="EH29" i="6"/>
  <c r="CE85" i="6"/>
  <c r="AY85" i="6"/>
  <c r="Q85" i="6"/>
  <c r="EH82" i="6"/>
  <c r="EL82" i="6"/>
  <c r="DK81" i="6"/>
  <c r="CE81" i="6"/>
  <c r="AY81" i="6"/>
  <c r="Q81" i="6"/>
  <c r="DV80" i="6"/>
  <c r="DZ80" i="6"/>
  <c r="CB80" i="6"/>
  <c r="CD80" i="6"/>
  <c r="AV80" i="6"/>
  <c r="AX80" i="6"/>
  <c r="N80" i="6"/>
  <c r="P80" i="6"/>
  <c r="DH79" i="6"/>
  <c r="DJ79" i="6"/>
  <c r="EH78" i="6"/>
  <c r="EL78" i="6"/>
  <c r="FW77" i="6"/>
  <c r="DK77" i="6"/>
  <c r="CE77" i="6"/>
  <c r="AY77" i="6"/>
  <c r="Q77" i="6"/>
  <c r="DV76" i="6"/>
  <c r="DZ76" i="6"/>
  <c r="EH76" i="6"/>
  <c r="EL76" i="6"/>
  <c r="CU76" i="6"/>
  <c r="AG76" i="6"/>
  <c r="FZ75" i="6"/>
  <c r="EL75" i="6"/>
  <c r="CB75" i="6"/>
  <c r="CD75" i="6"/>
  <c r="AY75" i="6"/>
  <c r="AG75" i="6"/>
  <c r="EH74" i="6"/>
  <c r="DK74" i="6"/>
  <c r="FZ73" i="6"/>
  <c r="DK73" i="6"/>
  <c r="CB73" i="6"/>
  <c r="CD73" i="6"/>
  <c r="AD73" i="6"/>
  <c r="AF73" i="6"/>
  <c r="DH72" i="6"/>
  <c r="DJ72" i="6"/>
  <c r="CE72" i="6"/>
  <c r="Q72" i="6"/>
  <c r="FP71" i="6"/>
  <c r="GA71" i="6"/>
  <c r="DZ71" i="6"/>
  <c r="CE71" i="6"/>
  <c r="CF71" i="6"/>
  <c r="BO71" i="6"/>
  <c r="FM71" i="6"/>
  <c r="AD71" i="6"/>
  <c r="AF71" i="6"/>
  <c r="CU70" i="6"/>
  <c r="BO70" i="6"/>
  <c r="AG70" i="6"/>
  <c r="FR69" i="6"/>
  <c r="BL69" i="6"/>
  <c r="BN69" i="6"/>
  <c r="AG69" i="6"/>
  <c r="AH69" i="6"/>
  <c r="Q69" i="6"/>
  <c r="R69" i="6"/>
  <c r="DV68" i="6"/>
  <c r="DZ68" i="6"/>
  <c r="EH68" i="6"/>
  <c r="EL68" i="6"/>
  <c r="CU68" i="6"/>
  <c r="AG68" i="6"/>
  <c r="EH67" i="6"/>
  <c r="EL67" i="6"/>
  <c r="DV66" i="6"/>
  <c r="EH66" i="6"/>
  <c r="CU66" i="6"/>
  <c r="FU66" i="6"/>
  <c r="BO66" i="6"/>
  <c r="AG66" i="6"/>
  <c r="EH65" i="6"/>
  <c r="EL65" i="6"/>
  <c r="DH64" i="6"/>
  <c r="DJ64" i="6"/>
  <c r="BO64" i="6"/>
  <c r="DV63" i="6"/>
  <c r="DZ63" i="6"/>
  <c r="CR63" i="6"/>
  <c r="CT63" i="6"/>
  <c r="CB63" i="6"/>
  <c r="CD63" i="6"/>
  <c r="BL63" i="6"/>
  <c r="BN63" i="6"/>
  <c r="AV63" i="6"/>
  <c r="AX63" i="6"/>
  <c r="AD63" i="6"/>
  <c r="AF63" i="6"/>
  <c r="N63" i="6"/>
  <c r="P63" i="6"/>
  <c r="DH62" i="6"/>
  <c r="DJ62" i="6"/>
  <c r="FR61" i="6"/>
  <c r="FZ61" i="6"/>
  <c r="FS60" i="6"/>
  <c r="CU60" i="6"/>
  <c r="AG60" i="6"/>
  <c r="FQ59" i="6"/>
  <c r="FZ59" i="6"/>
  <c r="FS58" i="6"/>
  <c r="CU58" i="6"/>
  <c r="AG58" i="6"/>
  <c r="DV57" i="6"/>
  <c r="DZ57" i="6"/>
  <c r="CR57" i="6"/>
  <c r="CT57" i="6"/>
  <c r="CB57" i="6"/>
  <c r="CD57" i="6"/>
  <c r="BL57" i="6"/>
  <c r="BN57" i="6"/>
  <c r="AV57" i="6"/>
  <c r="AX57" i="6"/>
  <c r="AD57" i="6"/>
  <c r="AF57" i="6"/>
  <c r="N57" i="6"/>
  <c r="P57" i="6"/>
  <c r="CU56" i="6"/>
  <c r="AG56" i="6"/>
  <c r="FQ55" i="6"/>
  <c r="FZ55" i="6"/>
  <c r="DH54" i="6"/>
  <c r="DJ54" i="6"/>
  <c r="BO54" i="6"/>
  <c r="DV53" i="6"/>
  <c r="DZ53" i="6"/>
  <c r="CR53" i="6"/>
  <c r="CT53" i="6"/>
  <c r="CB53" i="6"/>
  <c r="CD53" i="6"/>
  <c r="BL53" i="6"/>
  <c r="BN53" i="6"/>
  <c r="AV53" i="6"/>
  <c r="AX53" i="6"/>
  <c r="AD53" i="6"/>
  <c r="AF53" i="6"/>
  <c r="N53" i="6"/>
  <c r="P53" i="6"/>
  <c r="CU52" i="6"/>
  <c r="AG52" i="6"/>
  <c r="FQ51" i="6"/>
  <c r="FZ51" i="6"/>
  <c r="DH50" i="6"/>
  <c r="DJ50" i="6"/>
  <c r="BO50" i="6"/>
  <c r="DV49" i="6"/>
  <c r="DZ49" i="6"/>
  <c r="CR49" i="6"/>
  <c r="CT49" i="6"/>
  <c r="CB49" i="6"/>
  <c r="CD49" i="6"/>
  <c r="BL49" i="6"/>
  <c r="BN49" i="6"/>
  <c r="AV49" i="6"/>
  <c r="AX49" i="6"/>
  <c r="AD49" i="6"/>
  <c r="AF49" i="6"/>
  <c r="N49" i="6"/>
  <c r="P49" i="6"/>
  <c r="CU48" i="6"/>
  <c r="AG48" i="6"/>
  <c r="FQ47" i="6"/>
  <c r="FZ47" i="6"/>
  <c r="DH46" i="6"/>
  <c r="DJ46" i="6"/>
  <c r="BO46" i="6"/>
  <c r="DV45" i="6"/>
  <c r="DZ45" i="6"/>
  <c r="CR45" i="6"/>
  <c r="CT45" i="6"/>
  <c r="CB45" i="6"/>
  <c r="CD45" i="6"/>
  <c r="BL45" i="6"/>
  <c r="BN45" i="6"/>
  <c r="AV45" i="6"/>
  <c r="AX45" i="6"/>
  <c r="AD45" i="6"/>
  <c r="AF45" i="6"/>
  <c r="N45" i="6"/>
  <c r="P45" i="6"/>
  <c r="CU44" i="6"/>
  <c r="AG44" i="6"/>
  <c r="CE43" i="6"/>
  <c r="Q43" i="6"/>
  <c r="EL42" i="6"/>
  <c r="FW41" i="6"/>
  <c r="CU41" i="6"/>
  <c r="AG41" i="6"/>
  <c r="FR40" i="6"/>
  <c r="DK40" i="6"/>
  <c r="CU40" i="6"/>
  <c r="CV40" i="6"/>
  <c r="CZ40" i="6"/>
  <c r="CE40" i="6"/>
  <c r="BO40" i="6"/>
  <c r="BP40" i="6"/>
  <c r="BT40" i="6"/>
  <c r="AY40" i="6"/>
  <c r="AG40" i="6"/>
  <c r="AH40" i="6"/>
  <c r="AL40" i="6"/>
  <c r="Q40" i="6"/>
  <c r="EH39" i="6"/>
  <c r="CE39" i="6"/>
  <c r="Q39" i="6"/>
  <c r="FS38" i="6"/>
  <c r="FW38" i="6"/>
  <c r="DK38" i="6"/>
  <c r="CU38" i="6"/>
  <c r="CE38" i="6"/>
  <c r="BO38" i="6"/>
  <c r="AY38" i="6"/>
  <c r="AG38" i="6"/>
  <c r="Q38" i="6"/>
  <c r="EH37" i="6"/>
  <c r="CE37" i="6"/>
  <c r="Q37" i="6"/>
  <c r="FS36" i="6"/>
  <c r="DK36" i="6"/>
  <c r="CU36" i="6"/>
  <c r="CE36" i="6"/>
  <c r="BO36" i="6"/>
  <c r="AY36" i="6"/>
  <c r="AG36" i="6"/>
  <c r="Q36" i="6"/>
  <c r="DV35" i="6"/>
  <c r="EH35" i="6"/>
  <c r="CE35" i="6"/>
  <c r="Q35" i="6"/>
  <c r="FS34" i="6"/>
  <c r="GA34" i="6"/>
  <c r="DK34" i="6"/>
  <c r="DV33" i="6"/>
  <c r="EH33" i="6"/>
  <c r="FS32" i="6"/>
  <c r="GA32" i="6"/>
  <c r="DK32" i="6"/>
  <c r="FS31" i="6"/>
  <c r="DV31" i="6"/>
  <c r="EH31" i="6"/>
  <c r="GA30" i="6"/>
  <c r="DV29" i="6"/>
  <c r="FP29" i="6"/>
  <c r="FQ29" i="6"/>
  <c r="CR73" i="6"/>
  <c r="CT73" i="6"/>
  <c r="N73" i="6"/>
  <c r="P73" i="6"/>
  <c r="GC72" i="6"/>
  <c r="GD72" i="6"/>
  <c r="CR71" i="6"/>
  <c r="CT71" i="6"/>
  <c r="AV71" i="6"/>
  <c r="AX71" i="6"/>
  <c r="DH70" i="6"/>
  <c r="DJ70" i="6"/>
  <c r="FW70" i="6"/>
  <c r="GA69" i="6"/>
  <c r="AV69" i="6"/>
  <c r="AX69" i="6"/>
  <c r="GA67" i="6"/>
  <c r="GA65" i="6"/>
  <c r="FZ63" i="6"/>
  <c r="CR61" i="6"/>
  <c r="CT61" i="6"/>
  <c r="CB61" i="6"/>
  <c r="CD61" i="6"/>
  <c r="BL61" i="6"/>
  <c r="BN61" i="6"/>
  <c r="AV61" i="6"/>
  <c r="AX61" i="6"/>
  <c r="AD61" i="6"/>
  <c r="AF61" i="6"/>
  <c r="N61" i="6"/>
  <c r="P61" i="6"/>
  <c r="DH60" i="6"/>
  <c r="DJ60" i="6"/>
  <c r="CR59" i="6"/>
  <c r="CT59" i="6"/>
  <c r="CB59" i="6"/>
  <c r="CD59" i="6"/>
  <c r="BL59" i="6"/>
  <c r="BN59" i="6"/>
  <c r="AV59" i="6"/>
  <c r="AX59" i="6"/>
  <c r="AD59" i="6"/>
  <c r="AF59" i="6"/>
  <c r="N59" i="6"/>
  <c r="P59" i="6"/>
  <c r="DH58" i="6"/>
  <c r="DJ58" i="6"/>
  <c r="FZ57" i="6"/>
  <c r="DH56" i="6"/>
  <c r="DJ56" i="6"/>
  <c r="CR55" i="6"/>
  <c r="CT55" i="6"/>
  <c r="CB55" i="6"/>
  <c r="CD55" i="6"/>
  <c r="BL55" i="6"/>
  <c r="BN55" i="6"/>
  <c r="AV55" i="6"/>
  <c r="AX55" i="6"/>
  <c r="AD55" i="6"/>
  <c r="AF55" i="6"/>
  <c r="N55" i="6"/>
  <c r="P55" i="6"/>
  <c r="FZ53" i="6"/>
  <c r="DH52" i="6"/>
  <c r="DJ52" i="6"/>
  <c r="CR51" i="6"/>
  <c r="CT51" i="6"/>
  <c r="CB51" i="6"/>
  <c r="CD51" i="6"/>
  <c r="BL51" i="6"/>
  <c r="BN51" i="6"/>
  <c r="AV51" i="6"/>
  <c r="AX51" i="6"/>
  <c r="AD51" i="6"/>
  <c r="AF51" i="6"/>
  <c r="N51" i="6"/>
  <c r="P51" i="6"/>
  <c r="FZ49" i="6"/>
  <c r="DH48" i="6"/>
  <c r="DJ48" i="6"/>
  <c r="CR47" i="6"/>
  <c r="CT47" i="6"/>
  <c r="CB47" i="6"/>
  <c r="CD47" i="6"/>
  <c r="BL47" i="6"/>
  <c r="BN47" i="6"/>
  <c r="AV47" i="6"/>
  <c r="AX47" i="6"/>
  <c r="AD47" i="6"/>
  <c r="AF47" i="6"/>
  <c r="N47" i="6"/>
  <c r="P47" i="6"/>
  <c r="FZ45" i="6"/>
  <c r="DH44" i="6"/>
  <c r="DJ44" i="6"/>
  <c r="EH30" i="6"/>
  <c r="FW29" i="6"/>
  <c r="DK29" i="6"/>
  <c r="FZ27" i="6"/>
  <c r="FQ24" i="6"/>
  <c r="FW24" i="6"/>
  <c r="DK24" i="6"/>
  <c r="EH23" i="6"/>
  <c r="FR20" i="6"/>
  <c r="DK20" i="6"/>
  <c r="DV19" i="6"/>
  <c r="EH19" i="6"/>
  <c r="FS18" i="6"/>
  <c r="GA18" i="6"/>
  <c r="DK18" i="6"/>
  <c r="DV17" i="6"/>
  <c r="EH17" i="6"/>
  <c r="FS16" i="6"/>
  <c r="GA16" i="6"/>
  <c r="DK16" i="6"/>
  <c r="DV15" i="6"/>
  <c r="EH15" i="6"/>
  <c r="FS14" i="6"/>
  <c r="GA14" i="6"/>
  <c r="DK14" i="6"/>
  <c r="FZ12" i="6"/>
  <c r="FQ11" i="6"/>
  <c r="DV10" i="6"/>
  <c r="DV9" i="6"/>
  <c r="EH9" i="6"/>
  <c r="FZ25" i="6"/>
  <c r="GA23" i="6"/>
  <c r="GA11" i="6"/>
  <c r="FZ11" i="6"/>
  <c r="GA10" i="6"/>
  <c r="FW10" i="6"/>
  <c r="FY8" i="6"/>
  <c r="GC98" i="6"/>
  <c r="GD98" i="6"/>
  <c r="GC94" i="6"/>
  <c r="GD94" i="6"/>
  <c r="GC90" i="6"/>
  <c r="GD90" i="6"/>
  <c r="FM84" i="6"/>
  <c r="FM102" i="6"/>
  <c r="GC102" i="6"/>
  <c r="GD102" i="6"/>
  <c r="FU98" i="6"/>
  <c r="FU94" i="6"/>
  <c r="FN90" i="6"/>
  <c r="FN84" i="6"/>
  <c r="FO84" i="6"/>
  <c r="FQ84" i="6"/>
  <c r="FS84" i="6"/>
  <c r="FL75" i="6"/>
  <c r="GC104" i="6"/>
  <c r="GD104" i="6"/>
  <c r="DH102" i="6"/>
  <c r="DJ102" i="6"/>
  <c r="AD101" i="6"/>
  <c r="AF101" i="6"/>
  <c r="CF100" i="6"/>
  <c r="BL100" i="6"/>
  <c r="BN100" i="6"/>
  <c r="BP100" i="6"/>
  <c r="AZ100" i="6"/>
  <c r="GC100" i="6"/>
  <c r="GD100" i="6"/>
  <c r="GA99" i="6"/>
  <c r="FZ99" i="6"/>
  <c r="FX99" i="6"/>
  <c r="DH98" i="6"/>
  <c r="DJ98" i="6"/>
  <c r="CR97" i="6"/>
  <c r="CT97" i="6"/>
  <c r="CV97" i="6"/>
  <c r="CB97" i="6"/>
  <c r="CD97" i="6"/>
  <c r="CF97" i="6"/>
  <c r="BL97" i="6"/>
  <c r="BN97" i="6"/>
  <c r="BP97" i="6"/>
  <c r="AV97" i="6"/>
  <c r="AX97" i="6"/>
  <c r="AZ97" i="6"/>
  <c r="AD97" i="6"/>
  <c r="AF97" i="6"/>
  <c r="AH97" i="6"/>
  <c r="N97" i="6"/>
  <c r="P97" i="6"/>
  <c r="FW96" i="6"/>
  <c r="AH96" i="6"/>
  <c r="GC96" i="6"/>
  <c r="GD96" i="6"/>
  <c r="R96" i="6"/>
  <c r="GA95" i="6"/>
  <c r="FZ95" i="6"/>
  <c r="DH94" i="6"/>
  <c r="DJ94" i="6"/>
  <c r="CR93" i="6"/>
  <c r="CT93" i="6"/>
  <c r="CV93" i="6"/>
  <c r="CB93" i="6"/>
  <c r="CD93" i="6"/>
  <c r="BL93" i="6"/>
  <c r="BN93" i="6"/>
  <c r="BP93" i="6"/>
  <c r="AV93" i="6"/>
  <c r="AX93" i="6"/>
  <c r="AD93" i="6"/>
  <c r="AF93" i="6"/>
  <c r="AH93" i="6"/>
  <c r="N93" i="6"/>
  <c r="P93" i="6"/>
  <c r="FW92" i="6"/>
  <c r="AZ92" i="6"/>
  <c r="GC92" i="6"/>
  <c r="GD92" i="6"/>
  <c r="GA91" i="6"/>
  <c r="FZ91" i="6"/>
  <c r="FX91" i="6"/>
  <c r="DH90" i="6"/>
  <c r="DJ90" i="6"/>
  <c r="CR89" i="6"/>
  <c r="CT89" i="6"/>
  <c r="CV89" i="6"/>
  <c r="CB89" i="6"/>
  <c r="CD89" i="6"/>
  <c r="CF89" i="6"/>
  <c r="BL89" i="6"/>
  <c r="BN89" i="6"/>
  <c r="AV89" i="6"/>
  <c r="AX89" i="6"/>
  <c r="AZ89" i="6"/>
  <c r="AD89" i="6"/>
  <c r="AF89" i="6"/>
  <c r="N89" i="6"/>
  <c r="P89" i="6"/>
  <c r="R89" i="6"/>
  <c r="CV88" i="6"/>
  <c r="BP88" i="6"/>
  <c r="GC88" i="6"/>
  <c r="GD88" i="6"/>
  <c r="GA87" i="6"/>
  <c r="FZ87" i="6"/>
  <c r="FX87" i="6"/>
  <c r="FY87" i="6"/>
  <c r="BL87" i="6"/>
  <c r="BN87" i="6"/>
  <c r="BP87" i="6"/>
  <c r="AD87" i="6"/>
  <c r="AF87" i="6"/>
  <c r="BP86" i="6"/>
  <c r="R86" i="6"/>
  <c r="FZ84" i="6"/>
  <c r="DH84" i="6"/>
  <c r="DJ84" i="6"/>
  <c r="CB84" i="6"/>
  <c r="CD84" i="6"/>
  <c r="AV84" i="6"/>
  <c r="AX84" i="6"/>
  <c r="N84" i="6"/>
  <c r="P84" i="6"/>
  <c r="CR83" i="6"/>
  <c r="CT83" i="6"/>
  <c r="BL83" i="6"/>
  <c r="BN83" i="6"/>
  <c r="BP83" i="6"/>
  <c r="AD83" i="6"/>
  <c r="AF83" i="6"/>
  <c r="AH83" i="6"/>
  <c r="AZ82" i="6"/>
  <c r="DZ85" i="6"/>
  <c r="FY85" i="6"/>
  <c r="EL85" i="6"/>
  <c r="FP83" i="6"/>
  <c r="FQ83" i="6"/>
  <c r="AD106" i="6"/>
  <c r="AF106" i="6"/>
  <c r="AH106" i="6"/>
  <c r="EL105" i="6"/>
  <c r="FL104" i="6"/>
  <c r="FZ103" i="6"/>
  <c r="FX103" i="6"/>
  <c r="CR101" i="6"/>
  <c r="CT101" i="6"/>
  <c r="AV101" i="6"/>
  <c r="AX101" i="6"/>
  <c r="AZ101" i="6"/>
  <c r="FR106" i="6"/>
  <c r="EL106" i="6"/>
  <c r="CU106" i="6"/>
  <c r="CE106" i="6"/>
  <c r="BO106" i="6"/>
  <c r="AY106" i="6"/>
  <c r="Q106" i="6"/>
  <c r="FS105" i="6"/>
  <c r="DZ105" i="6"/>
  <c r="FM105" i="6"/>
  <c r="DV104" i="6"/>
  <c r="DZ104" i="6"/>
  <c r="DH104" i="6"/>
  <c r="DJ104" i="6"/>
  <c r="DZ103" i="6"/>
  <c r="EL103" i="6"/>
  <c r="CR103" i="6"/>
  <c r="CT103" i="6"/>
  <c r="CB103" i="6"/>
  <c r="CD103" i="6"/>
  <c r="BL103" i="6"/>
  <c r="BN103" i="6"/>
  <c r="AV103" i="6"/>
  <c r="AX103" i="6"/>
  <c r="AD103" i="6"/>
  <c r="AF103" i="6"/>
  <c r="AH103" i="6"/>
  <c r="N103" i="6"/>
  <c r="P103" i="6"/>
  <c r="FS102" i="6"/>
  <c r="FQ102" i="6"/>
  <c r="EH102" i="6"/>
  <c r="EL102" i="6"/>
  <c r="CU102" i="6"/>
  <c r="CV102" i="6"/>
  <c r="CE102" i="6"/>
  <c r="BO102" i="6"/>
  <c r="BP102" i="6"/>
  <c r="AY102" i="6"/>
  <c r="AZ102" i="6"/>
  <c r="AG102" i="6"/>
  <c r="Q102" i="6"/>
  <c r="R102" i="6"/>
  <c r="FQ101" i="6"/>
  <c r="GA101" i="6"/>
  <c r="FZ101" i="6"/>
  <c r="FX101" i="6"/>
  <c r="FY101" i="6"/>
  <c r="DK101" i="6"/>
  <c r="FU101" i="6"/>
  <c r="FN101" i="6"/>
  <c r="DV100" i="6"/>
  <c r="DZ100" i="6"/>
  <c r="DH100" i="6"/>
  <c r="DJ100" i="6"/>
  <c r="DZ99" i="6"/>
  <c r="EL99" i="6"/>
  <c r="CR99" i="6"/>
  <c r="CT99" i="6"/>
  <c r="CB99" i="6"/>
  <c r="CD99" i="6"/>
  <c r="BL99" i="6"/>
  <c r="BN99" i="6"/>
  <c r="BP99" i="6"/>
  <c r="AV99" i="6"/>
  <c r="AX99" i="6"/>
  <c r="AZ99" i="6"/>
  <c r="AD99" i="6"/>
  <c r="AF99" i="6"/>
  <c r="AH99" i="6"/>
  <c r="N99" i="6"/>
  <c r="P99" i="6"/>
  <c r="FS98" i="6"/>
  <c r="FQ98" i="6"/>
  <c r="EH98" i="6"/>
  <c r="EL98" i="6"/>
  <c r="CU98" i="6"/>
  <c r="CE98" i="6"/>
  <c r="BO98" i="6"/>
  <c r="BP98" i="6"/>
  <c r="AY98" i="6"/>
  <c r="AG98" i="6"/>
  <c r="Q98" i="6"/>
  <c r="R98" i="6"/>
  <c r="FQ97" i="6"/>
  <c r="GA97" i="6"/>
  <c r="FZ97" i="6"/>
  <c r="FX97" i="6"/>
  <c r="FY97" i="6"/>
  <c r="DK97" i="6"/>
  <c r="DV96" i="6"/>
  <c r="DZ96" i="6"/>
  <c r="DH96" i="6"/>
  <c r="DJ96" i="6"/>
  <c r="DZ95" i="6"/>
  <c r="EL95" i="6"/>
  <c r="CR95" i="6"/>
  <c r="CT95" i="6"/>
  <c r="CV95" i="6"/>
  <c r="CB95" i="6"/>
  <c r="CD95" i="6"/>
  <c r="BL95" i="6"/>
  <c r="BN95" i="6"/>
  <c r="BP95" i="6"/>
  <c r="AV95" i="6"/>
  <c r="AX95" i="6"/>
  <c r="AD95" i="6"/>
  <c r="AF95" i="6"/>
  <c r="N95" i="6"/>
  <c r="P95" i="6"/>
  <c r="FS94" i="6"/>
  <c r="FQ94" i="6"/>
  <c r="EH94" i="6"/>
  <c r="EL94" i="6"/>
  <c r="CU94" i="6"/>
  <c r="CE94" i="6"/>
  <c r="BO94" i="6"/>
  <c r="BP94" i="6"/>
  <c r="AY94" i="6"/>
  <c r="AG94" i="6"/>
  <c r="Q94" i="6"/>
  <c r="FQ93" i="6"/>
  <c r="GA93" i="6"/>
  <c r="FZ93" i="6"/>
  <c r="FX93" i="6"/>
  <c r="FY93" i="6"/>
  <c r="DK93" i="6"/>
  <c r="FM93" i="6"/>
  <c r="DV92" i="6"/>
  <c r="DZ92" i="6"/>
  <c r="DH92" i="6"/>
  <c r="DJ92" i="6"/>
  <c r="DZ91" i="6"/>
  <c r="EL91" i="6"/>
  <c r="CR91" i="6"/>
  <c r="CT91" i="6"/>
  <c r="CV91" i="6"/>
  <c r="CB91" i="6"/>
  <c r="CD91" i="6"/>
  <c r="BL91" i="6"/>
  <c r="BN91" i="6"/>
  <c r="BP91" i="6"/>
  <c r="AV91" i="6"/>
  <c r="AX91" i="6"/>
  <c r="AD91" i="6"/>
  <c r="AF91" i="6"/>
  <c r="N91" i="6"/>
  <c r="P91" i="6"/>
  <c r="FS90" i="6"/>
  <c r="FQ90" i="6"/>
  <c r="EH90" i="6"/>
  <c r="EL90" i="6"/>
  <c r="FW90" i="6"/>
  <c r="CU90" i="6"/>
  <c r="CE90" i="6"/>
  <c r="BO90" i="6"/>
  <c r="BP90" i="6"/>
  <c r="AY90" i="6"/>
  <c r="AG90" i="6"/>
  <c r="Q90" i="6"/>
  <c r="R90" i="6"/>
  <c r="FQ89" i="6"/>
  <c r="GA89" i="6"/>
  <c r="FZ89" i="6"/>
  <c r="FX89" i="6"/>
  <c r="FY89" i="6"/>
  <c r="DK89" i="6"/>
  <c r="DV88" i="6"/>
  <c r="DZ88" i="6"/>
  <c r="DH88" i="6"/>
  <c r="DJ88" i="6"/>
  <c r="DZ87" i="6"/>
  <c r="EL87" i="6"/>
  <c r="CR87" i="6"/>
  <c r="CT87" i="6"/>
  <c r="CV87" i="6"/>
  <c r="CB87" i="6"/>
  <c r="CD87" i="6"/>
  <c r="AV87" i="6"/>
  <c r="AX87" i="6"/>
  <c r="AZ87" i="6"/>
  <c r="N87" i="6"/>
  <c r="P87" i="6"/>
  <c r="R87" i="6"/>
  <c r="GA86" i="6"/>
  <c r="GA85" i="6"/>
  <c r="FZ85" i="6"/>
  <c r="FR84" i="6"/>
  <c r="CR84" i="6"/>
  <c r="CT84" i="6"/>
  <c r="BL84" i="6"/>
  <c r="BN84" i="6"/>
  <c r="AD84" i="6"/>
  <c r="AF84" i="6"/>
  <c r="DH83" i="6"/>
  <c r="DJ83" i="6"/>
  <c r="CB83" i="6"/>
  <c r="CD83" i="6"/>
  <c r="CF83" i="6"/>
  <c r="AV83" i="6"/>
  <c r="AX83" i="6"/>
  <c r="N83" i="6"/>
  <c r="P83" i="6"/>
  <c r="R83" i="6"/>
  <c r="GA82" i="6"/>
  <c r="FU73" i="6"/>
  <c r="AH82" i="6"/>
  <c r="GC82" i="6"/>
  <c r="GD82" i="6"/>
  <c r="GA81" i="6"/>
  <c r="FZ81" i="6"/>
  <c r="DH80" i="6"/>
  <c r="DJ80" i="6"/>
  <c r="CR79" i="6"/>
  <c r="CT79" i="6"/>
  <c r="CB79" i="6"/>
  <c r="CD79" i="6"/>
  <c r="CF79" i="6"/>
  <c r="BL79" i="6"/>
  <c r="BN79" i="6"/>
  <c r="BP79" i="6"/>
  <c r="AV79" i="6"/>
  <c r="AX79" i="6"/>
  <c r="AZ79" i="6"/>
  <c r="AD79" i="6"/>
  <c r="AF79" i="6"/>
  <c r="N79" i="6"/>
  <c r="P79" i="6"/>
  <c r="R79" i="6"/>
  <c r="FW78" i="6"/>
  <c r="CV78" i="6"/>
  <c r="AH78" i="6"/>
  <c r="GC78" i="6"/>
  <c r="GD78" i="6"/>
  <c r="R78" i="6"/>
  <c r="GA77" i="6"/>
  <c r="FZ77" i="6"/>
  <c r="FL68" i="6"/>
  <c r="CV67" i="6"/>
  <c r="BP67" i="6"/>
  <c r="AH67" i="6"/>
  <c r="GC67" i="6"/>
  <c r="GD67" i="6"/>
  <c r="R67" i="6"/>
  <c r="GA66" i="6"/>
  <c r="FZ66" i="6"/>
  <c r="FX66" i="6"/>
  <c r="FW65" i="6"/>
  <c r="CV65" i="6"/>
  <c r="CZ65" i="6"/>
  <c r="DB65" i="6"/>
  <c r="DV86" i="6"/>
  <c r="DZ86" i="6"/>
  <c r="DH86" i="6"/>
  <c r="DJ86" i="6"/>
  <c r="CR85" i="6"/>
  <c r="CT85" i="6"/>
  <c r="CV85" i="6"/>
  <c r="CB85" i="6"/>
  <c r="CD85" i="6"/>
  <c r="BL85" i="6"/>
  <c r="BN85" i="6"/>
  <c r="AV85" i="6"/>
  <c r="AX85" i="6"/>
  <c r="AD85" i="6"/>
  <c r="AF85" i="6"/>
  <c r="AH85" i="6"/>
  <c r="N85" i="6"/>
  <c r="P85" i="6"/>
  <c r="EH84" i="6"/>
  <c r="EL84" i="6"/>
  <c r="CU84" i="6"/>
  <c r="CE84" i="6"/>
  <c r="BO84" i="6"/>
  <c r="BP84" i="6"/>
  <c r="AY84" i="6"/>
  <c r="AZ84" i="6"/>
  <c r="AG84" i="6"/>
  <c r="Q84" i="6"/>
  <c r="GA83" i="6"/>
  <c r="FZ83" i="6"/>
  <c r="FX83" i="6"/>
  <c r="DK83" i="6"/>
  <c r="DV82" i="6"/>
  <c r="DZ82" i="6"/>
  <c r="DH82" i="6"/>
  <c r="DJ82" i="6"/>
  <c r="DZ81" i="6"/>
  <c r="EL81" i="6"/>
  <c r="CR81" i="6"/>
  <c r="CT81" i="6"/>
  <c r="CV81" i="6"/>
  <c r="CB81" i="6"/>
  <c r="CD81" i="6"/>
  <c r="BL81" i="6"/>
  <c r="BN81" i="6"/>
  <c r="BP81" i="6"/>
  <c r="AV81" i="6"/>
  <c r="AX81" i="6"/>
  <c r="AD81" i="6"/>
  <c r="AF81" i="6"/>
  <c r="N81" i="6"/>
  <c r="P81" i="6"/>
  <c r="FS80" i="6"/>
  <c r="FQ80" i="6"/>
  <c r="EH80" i="6"/>
  <c r="EL80" i="6"/>
  <c r="CU80" i="6"/>
  <c r="CE80" i="6"/>
  <c r="BO80" i="6"/>
  <c r="AY80" i="6"/>
  <c r="AZ80" i="6"/>
  <c r="AG80" i="6"/>
  <c r="Q80" i="6"/>
  <c r="FQ79" i="6"/>
  <c r="GA79" i="6"/>
  <c r="FZ79" i="6"/>
  <c r="DK79" i="6"/>
  <c r="DV78" i="6"/>
  <c r="DZ78" i="6"/>
  <c r="DH78" i="6"/>
  <c r="DJ78" i="6"/>
  <c r="DZ77" i="6"/>
  <c r="EL77" i="6"/>
  <c r="CR77" i="6"/>
  <c r="CT77" i="6"/>
  <c r="CV77" i="6"/>
  <c r="CB77" i="6"/>
  <c r="CD77" i="6"/>
  <c r="BL77" i="6"/>
  <c r="BN77" i="6"/>
  <c r="BP77" i="6"/>
  <c r="AV77" i="6"/>
  <c r="AX77" i="6"/>
  <c r="AZ77" i="6"/>
  <c r="AD77" i="6"/>
  <c r="AF77" i="6"/>
  <c r="N77" i="6"/>
  <c r="P77" i="6"/>
  <c r="DZ75" i="6"/>
  <c r="CE75" i="6"/>
  <c r="BO75" i="6"/>
  <c r="BP75" i="6"/>
  <c r="Q75" i="6"/>
  <c r="FS74" i="6"/>
  <c r="FM74" i="6"/>
  <c r="CU73" i="6"/>
  <c r="CV73" i="6"/>
  <c r="CE73" i="6"/>
  <c r="AG73" i="6"/>
  <c r="Q73" i="6"/>
  <c r="R73" i="6"/>
  <c r="DK72" i="6"/>
  <c r="FL72" i="6"/>
  <c r="FS71" i="6"/>
  <c r="FQ71" i="6"/>
  <c r="EL71" i="6"/>
  <c r="CU71" i="6"/>
  <c r="AY71" i="6"/>
  <c r="AZ71" i="6"/>
  <c r="AG71" i="6"/>
  <c r="DK70" i="6"/>
  <c r="FS69" i="6"/>
  <c r="FQ69" i="6"/>
  <c r="DZ69" i="6"/>
  <c r="EL69" i="6"/>
  <c r="BO69" i="6"/>
  <c r="AY69" i="6"/>
  <c r="AZ69" i="6"/>
  <c r="DV67" i="6"/>
  <c r="DZ67" i="6"/>
  <c r="DH67" i="6"/>
  <c r="DJ67" i="6"/>
  <c r="DZ66" i="6"/>
  <c r="EL66" i="6"/>
  <c r="CR66" i="6"/>
  <c r="CT66" i="6"/>
  <c r="CB66" i="6"/>
  <c r="CD66" i="6"/>
  <c r="CF66" i="6"/>
  <c r="BL66" i="6"/>
  <c r="BN66" i="6"/>
  <c r="AV66" i="6"/>
  <c r="AX66" i="6"/>
  <c r="AD66" i="6"/>
  <c r="AF66" i="6"/>
  <c r="AH66" i="6"/>
  <c r="N66" i="6"/>
  <c r="P66" i="6"/>
  <c r="R66" i="6"/>
  <c r="DV65" i="6"/>
  <c r="DZ65" i="6"/>
  <c r="DH65" i="6"/>
  <c r="DJ65" i="6"/>
  <c r="AV65" i="6"/>
  <c r="AX65" i="6"/>
  <c r="AD65" i="6"/>
  <c r="AF65" i="6"/>
  <c r="N65" i="6"/>
  <c r="P65" i="6"/>
  <c r="AY65" i="6"/>
  <c r="AG65" i="6"/>
  <c r="Q65" i="6"/>
  <c r="GA64" i="6"/>
  <c r="FZ64" i="6"/>
  <c r="FX64" i="6"/>
  <c r="DK64" i="6"/>
  <c r="CR64" i="6"/>
  <c r="CT64" i="6"/>
  <c r="BL64" i="6"/>
  <c r="BN64" i="6"/>
  <c r="AD64" i="6"/>
  <c r="AF64" i="6"/>
  <c r="AH64" i="6"/>
  <c r="EH63" i="6"/>
  <c r="EL63" i="6"/>
  <c r="FW63" i="6"/>
  <c r="CU63" i="6"/>
  <c r="CE63" i="6"/>
  <c r="BO63" i="6"/>
  <c r="AY63" i="6"/>
  <c r="AG63" i="6"/>
  <c r="Q63" i="6"/>
  <c r="GA62" i="6"/>
  <c r="FZ62" i="6"/>
  <c r="FY62" i="6"/>
  <c r="DK62" i="6"/>
  <c r="EH61" i="6"/>
  <c r="EL61" i="6"/>
  <c r="CU61" i="6"/>
  <c r="CV61" i="6"/>
  <c r="CZ61" i="6"/>
  <c r="DB61" i="6"/>
  <c r="CE61" i="6"/>
  <c r="CF61" i="6"/>
  <c r="CJ61" i="6"/>
  <c r="CL61" i="6"/>
  <c r="BO61" i="6"/>
  <c r="BP61" i="6"/>
  <c r="BT61" i="6"/>
  <c r="BV61" i="6"/>
  <c r="AY61" i="6"/>
  <c r="AZ61" i="6"/>
  <c r="BD61" i="6"/>
  <c r="BF61" i="6"/>
  <c r="AG61" i="6"/>
  <c r="AH61" i="6"/>
  <c r="AL61" i="6"/>
  <c r="AN61" i="6"/>
  <c r="Q61" i="6"/>
  <c r="R61" i="6"/>
  <c r="V61" i="6"/>
  <c r="X61" i="6"/>
  <c r="GA60" i="6"/>
  <c r="FZ60" i="6"/>
  <c r="FY60" i="6"/>
  <c r="DK60" i="6"/>
  <c r="CR60" i="6"/>
  <c r="CT60" i="6"/>
  <c r="CV60" i="6"/>
  <c r="BL60" i="6"/>
  <c r="BN60" i="6"/>
  <c r="BP60" i="6"/>
  <c r="AD60" i="6"/>
  <c r="AF60" i="6"/>
  <c r="FR59" i="6"/>
  <c r="EH59" i="6"/>
  <c r="EL59" i="6"/>
  <c r="CU59" i="6"/>
  <c r="CV59" i="6"/>
  <c r="CZ59" i="6"/>
  <c r="DB59" i="6"/>
  <c r="CE59" i="6"/>
  <c r="CF59" i="6"/>
  <c r="CJ59" i="6"/>
  <c r="CL59" i="6"/>
  <c r="BO59" i="6"/>
  <c r="BP59" i="6"/>
  <c r="BT59" i="6"/>
  <c r="BV59" i="6"/>
  <c r="AY59" i="6"/>
  <c r="AZ59" i="6"/>
  <c r="BD59" i="6"/>
  <c r="BF59" i="6"/>
  <c r="AG59" i="6"/>
  <c r="AH59" i="6"/>
  <c r="AL59" i="6"/>
  <c r="AN59" i="6"/>
  <c r="Q59" i="6"/>
  <c r="R59" i="6"/>
  <c r="V59" i="6"/>
  <c r="X59" i="6"/>
  <c r="GA58" i="6"/>
  <c r="FZ58" i="6"/>
  <c r="FX58" i="6"/>
  <c r="FY58" i="6"/>
  <c r="DK58" i="6"/>
  <c r="CR58" i="6"/>
  <c r="CT58" i="6"/>
  <c r="BL58" i="6"/>
  <c r="BN58" i="6"/>
  <c r="BP58" i="6"/>
  <c r="AD58" i="6"/>
  <c r="AF58" i="6"/>
  <c r="AH58" i="6"/>
  <c r="EH57" i="6"/>
  <c r="EL57" i="6"/>
  <c r="FW57" i="6"/>
  <c r="CU57" i="6"/>
  <c r="CV57" i="6"/>
  <c r="CZ57" i="6"/>
  <c r="DB57" i="6"/>
  <c r="CE57" i="6"/>
  <c r="CF57" i="6"/>
  <c r="CJ57" i="6"/>
  <c r="CL57" i="6"/>
  <c r="BO57" i="6"/>
  <c r="BP57" i="6"/>
  <c r="BT57" i="6"/>
  <c r="BV57" i="6"/>
  <c r="AY57" i="6"/>
  <c r="AZ57" i="6"/>
  <c r="BD57" i="6"/>
  <c r="BF57" i="6"/>
  <c r="AG57" i="6"/>
  <c r="AH57" i="6"/>
  <c r="AL57" i="6"/>
  <c r="AN57" i="6"/>
  <c r="Q57" i="6"/>
  <c r="R57" i="6"/>
  <c r="V57" i="6"/>
  <c r="X57" i="6"/>
  <c r="FS56" i="6"/>
  <c r="GA56" i="6"/>
  <c r="FZ56" i="6"/>
  <c r="DK56" i="6"/>
  <c r="CR56" i="6"/>
  <c r="CT56" i="6"/>
  <c r="CV56" i="6"/>
  <c r="BL56" i="6"/>
  <c r="BN56" i="6"/>
  <c r="BP56" i="6"/>
  <c r="AD56" i="6"/>
  <c r="AF56" i="6"/>
  <c r="FR55" i="6"/>
  <c r="EH55" i="6"/>
  <c r="EL55" i="6"/>
  <c r="CU55" i="6"/>
  <c r="CV55" i="6"/>
  <c r="CZ55" i="6"/>
  <c r="DB55" i="6"/>
  <c r="CE55" i="6"/>
  <c r="CF55" i="6"/>
  <c r="CJ55" i="6"/>
  <c r="CL55" i="6"/>
  <c r="BO55" i="6"/>
  <c r="BP55" i="6"/>
  <c r="BT55" i="6"/>
  <c r="BV55" i="6"/>
  <c r="AY55" i="6"/>
  <c r="AZ55" i="6"/>
  <c r="BD55" i="6"/>
  <c r="BF55" i="6"/>
  <c r="AG55" i="6"/>
  <c r="AH55" i="6"/>
  <c r="AL55" i="6"/>
  <c r="AN55" i="6"/>
  <c r="Q55" i="6"/>
  <c r="R55" i="6"/>
  <c r="V55" i="6"/>
  <c r="X55" i="6"/>
  <c r="FS54" i="6"/>
  <c r="GA54" i="6"/>
  <c r="FZ54" i="6"/>
  <c r="FX54" i="6"/>
  <c r="FY54" i="6"/>
  <c r="DK54" i="6"/>
  <c r="CR54" i="6"/>
  <c r="CT54" i="6"/>
  <c r="CV54" i="6"/>
  <c r="BL54" i="6"/>
  <c r="BN54" i="6"/>
  <c r="AD54" i="6"/>
  <c r="AF54" i="6"/>
  <c r="AH54" i="6"/>
  <c r="FR53" i="6"/>
  <c r="EH53" i="6"/>
  <c r="EL53" i="6"/>
  <c r="FW53" i="6"/>
  <c r="CU53" i="6"/>
  <c r="CE53" i="6"/>
  <c r="CF53" i="6"/>
  <c r="CJ53" i="6"/>
  <c r="CL53" i="6"/>
  <c r="BO53" i="6"/>
  <c r="AY53" i="6"/>
  <c r="AZ53" i="6"/>
  <c r="BD53" i="6"/>
  <c r="BF53" i="6"/>
  <c r="AG53" i="6"/>
  <c r="Q53" i="6"/>
  <c r="R53" i="6"/>
  <c r="V53" i="6"/>
  <c r="X53" i="6"/>
  <c r="FS52" i="6"/>
  <c r="GA52" i="6"/>
  <c r="FZ52" i="6"/>
  <c r="FX52" i="6"/>
  <c r="FY52" i="6"/>
  <c r="DK52" i="6"/>
  <c r="CR52" i="6"/>
  <c r="CT52" i="6"/>
  <c r="BL52" i="6"/>
  <c r="BN52" i="6"/>
  <c r="BP52" i="6"/>
  <c r="AD52" i="6"/>
  <c r="AF52" i="6"/>
  <c r="AH52" i="6"/>
  <c r="FR51" i="6"/>
  <c r="EH51" i="6"/>
  <c r="EL51" i="6"/>
  <c r="CU51" i="6"/>
  <c r="CV51" i="6"/>
  <c r="CZ51" i="6"/>
  <c r="DB51" i="6"/>
  <c r="CE51" i="6"/>
  <c r="BO51" i="6"/>
  <c r="BP51" i="6"/>
  <c r="BT51" i="6"/>
  <c r="BV51" i="6"/>
  <c r="AY51" i="6"/>
  <c r="AG51" i="6"/>
  <c r="AH51" i="6"/>
  <c r="AL51" i="6"/>
  <c r="AN51" i="6"/>
  <c r="Q51" i="6"/>
  <c r="FS50" i="6"/>
  <c r="GA50" i="6"/>
  <c r="FZ50" i="6"/>
  <c r="FX50" i="6"/>
  <c r="DK50" i="6"/>
  <c r="CR50" i="6"/>
  <c r="CT50" i="6"/>
  <c r="CV50" i="6"/>
  <c r="BL50" i="6"/>
  <c r="BN50" i="6"/>
  <c r="BP50" i="6"/>
  <c r="AD50" i="6"/>
  <c r="AF50" i="6"/>
  <c r="AH50" i="6"/>
  <c r="FR49" i="6"/>
  <c r="EH49" i="6"/>
  <c r="EL49" i="6"/>
  <c r="FW49" i="6"/>
  <c r="CU49" i="6"/>
  <c r="CV49" i="6"/>
  <c r="CZ49" i="6"/>
  <c r="DB49" i="6"/>
  <c r="CE49" i="6"/>
  <c r="CF49" i="6"/>
  <c r="CJ49" i="6"/>
  <c r="CL49" i="6"/>
  <c r="BO49" i="6"/>
  <c r="BP49" i="6"/>
  <c r="BT49" i="6"/>
  <c r="BV49" i="6"/>
  <c r="AY49" i="6"/>
  <c r="AZ49" i="6"/>
  <c r="BD49" i="6"/>
  <c r="BF49" i="6"/>
  <c r="AG49" i="6"/>
  <c r="AH49" i="6"/>
  <c r="AL49" i="6"/>
  <c r="AN49" i="6"/>
  <c r="Q49" i="6"/>
  <c r="R49" i="6"/>
  <c r="V49" i="6"/>
  <c r="X49" i="6"/>
  <c r="FS48" i="6"/>
  <c r="GA48" i="6"/>
  <c r="FZ48" i="6"/>
  <c r="FX48" i="6"/>
  <c r="DK48" i="6"/>
  <c r="CR48" i="6"/>
  <c r="CT48" i="6"/>
  <c r="CV48" i="6"/>
  <c r="BL48" i="6"/>
  <c r="BN48" i="6"/>
  <c r="BP48" i="6"/>
  <c r="AD48" i="6"/>
  <c r="AF48" i="6"/>
  <c r="FR47" i="6"/>
  <c r="EH47" i="6"/>
  <c r="EL47" i="6"/>
  <c r="CU47" i="6"/>
  <c r="CV47" i="6"/>
  <c r="CZ47" i="6"/>
  <c r="DB47" i="6"/>
  <c r="CE47" i="6"/>
  <c r="CF47" i="6"/>
  <c r="CJ47" i="6"/>
  <c r="CL47" i="6"/>
  <c r="BO47" i="6"/>
  <c r="BP47" i="6"/>
  <c r="BT47" i="6"/>
  <c r="BV47" i="6"/>
  <c r="AY47" i="6"/>
  <c r="AZ47" i="6"/>
  <c r="BD47" i="6"/>
  <c r="BF47" i="6"/>
  <c r="AG47" i="6"/>
  <c r="AH47" i="6"/>
  <c r="AL47" i="6"/>
  <c r="AN47" i="6"/>
  <c r="Q47" i="6"/>
  <c r="R47" i="6"/>
  <c r="V47" i="6"/>
  <c r="X47" i="6"/>
  <c r="FS46" i="6"/>
  <c r="GA46" i="6"/>
  <c r="FZ46" i="6"/>
  <c r="FX46" i="6"/>
  <c r="FY46" i="6"/>
  <c r="DK46" i="6"/>
  <c r="CR46" i="6"/>
  <c r="CT46" i="6"/>
  <c r="CV46" i="6"/>
  <c r="BL46" i="6"/>
  <c r="BN46" i="6"/>
  <c r="AD46" i="6"/>
  <c r="AF46" i="6"/>
  <c r="AH46" i="6"/>
  <c r="FR45" i="6"/>
  <c r="EH45" i="6"/>
  <c r="EL45" i="6"/>
  <c r="FW45" i="6"/>
  <c r="CU45" i="6"/>
  <c r="CE45" i="6"/>
  <c r="CF45" i="6"/>
  <c r="CJ45" i="6"/>
  <c r="CL45" i="6"/>
  <c r="BO45" i="6"/>
  <c r="AY45" i="6"/>
  <c r="AZ45" i="6"/>
  <c r="BD45" i="6"/>
  <c r="BF45" i="6"/>
  <c r="AG45" i="6"/>
  <c r="Q45" i="6"/>
  <c r="R45" i="6"/>
  <c r="V45" i="6"/>
  <c r="X45" i="6"/>
  <c r="FS44" i="6"/>
  <c r="GA44" i="6"/>
  <c r="FZ44" i="6"/>
  <c r="FY44" i="6"/>
  <c r="DK44" i="6"/>
  <c r="CR44" i="6"/>
  <c r="CT44" i="6"/>
  <c r="BL44" i="6"/>
  <c r="BN44" i="6"/>
  <c r="BP44" i="6"/>
  <c r="AD44" i="6"/>
  <c r="AF44" i="6"/>
  <c r="AH44" i="6"/>
  <c r="CR42" i="6"/>
  <c r="CT42" i="6"/>
  <c r="BL42" i="6"/>
  <c r="BN42" i="6"/>
  <c r="AD42" i="6"/>
  <c r="AF42" i="6"/>
  <c r="DH41" i="6"/>
  <c r="DJ41" i="6"/>
  <c r="CR39" i="6"/>
  <c r="CT39" i="6"/>
  <c r="CV39" i="6"/>
  <c r="AD39" i="6"/>
  <c r="AF39" i="6"/>
  <c r="GA38" i="6"/>
  <c r="CR37" i="6"/>
  <c r="CT37" i="6"/>
  <c r="AD37" i="6"/>
  <c r="AF37" i="6"/>
  <c r="AH37" i="6"/>
  <c r="GA36" i="6"/>
  <c r="DZ39" i="6"/>
  <c r="EL39" i="6"/>
  <c r="DZ37" i="6"/>
  <c r="EL37" i="6"/>
  <c r="CB64" i="6"/>
  <c r="CD64" i="6"/>
  <c r="CF64" i="6"/>
  <c r="AV64" i="6"/>
  <c r="AX64" i="6"/>
  <c r="AZ64" i="6"/>
  <c r="N64" i="6"/>
  <c r="P64" i="6"/>
  <c r="DH63" i="6"/>
  <c r="DJ63" i="6"/>
  <c r="CR62" i="6"/>
  <c r="CT62" i="6"/>
  <c r="CV62" i="6"/>
  <c r="CB62" i="6"/>
  <c r="CD62" i="6"/>
  <c r="CF62" i="6"/>
  <c r="BL62" i="6"/>
  <c r="BN62" i="6"/>
  <c r="AV62" i="6"/>
  <c r="AX62" i="6"/>
  <c r="AZ62" i="6"/>
  <c r="AD62" i="6"/>
  <c r="AF62" i="6"/>
  <c r="AH62" i="6"/>
  <c r="N62" i="6"/>
  <c r="P62" i="6"/>
  <c r="R62" i="6"/>
  <c r="DH61" i="6"/>
  <c r="DJ61" i="6"/>
  <c r="CB60" i="6"/>
  <c r="CD60" i="6"/>
  <c r="CF60" i="6"/>
  <c r="AV60" i="6"/>
  <c r="AX60" i="6"/>
  <c r="N60" i="6"/>
  <c r="P60" i="6"/>
  <c r="R60" i="6"/>
  <c r="DH59" i="6"/>
  <c r="DJ59" i="6"/>
  <c r="CB58" i="6"/>
  <c r="CD58" i="6"/>
  <c r="CF58" i="6"/>
  <c r="AV58" i="6"/>
  <c r="AX58" i="6"/>
  <c r="AZ58" i="6"/>
  <c r="N58" i="6"/>
  <c r="P58" i="6"/>
  <c r="R58" i="6"/>
  <c r="DH57" i="6"/>
  <c r="DJ57" i="6"/>
  <c r="CB56" i="6"/>
  <c r="CD56" i="6"/>
  <c r="CF56" i="6"/>
  <c r="AV56" i="6"/>
  <c r="AX56" i="6"/>
  <c r="N56" i="6"/>
  <c r="P56" i="6"/>
  <c r="R56" i="6"/>
  <c r="DH55" i="6"/>
  <c r="DJ55" i="6"/>
  <c r="CB54" i="6"/>
  <c r="CD54" i="6"/>
  <c r="CF54" i="6"/>
  <c r="AV54" i="6"/>
  <c r="AX54" i="6"/>
  <c r="AZ54" i="6"/>
  <c r="N54" i="6"/>
  <c r="P54" i="6"/>
  <c r="R54" i="6"/>
  <c r="DH53" i="6"/>
  <c r="DJ53" i="6"/>
  <c r="CB52" i="6"/>
  <c r="CD52" i="6"/>
  <c r="CF52" i="6"/>
  <c r="AV52" i="6"/>
  <c r="AX52" i="6"/>
  <c r="AZ52" i="6"/>
  <c r="N52" i="6"/>
  <c r="P52" i="6"/>
  <c r="R52" i="6"/>
  <c r="DH51" i="6"/>
  <c r="DJ51" i="6"/>
  <c r="CB50" i="6"/>
  <c r="CD50" i="6"/>
  <c r="CF50" i="6"/>
  <c r="AV50" i="6"/>
  <c r="AX50" i="6"/>
  <c r="AZ50" i="6"/>
  <c r="N50" i="6"/>
  <c r="P50" i="6"/>
  <c r="R50" i="6"/>
  <c r="DH49" i="6"/>
  <c r="DJ49" i="6"/>
  <c r="CB48" i="6"/>
  <c r="CD48" i="6"/>
  <c r="CF48" i="6"/>
  <c r="AV48" i="6"/>
  <c r="AX48" i="6"/>
  <c r="AZ48" i="6"/>
  <c r="N48" i="6"/>
  <c r="P48" i="6"/>
  <c r="R48" i="6"/>
  <c r="DH47" i="6"/>
  <c r="DJ47" i="6"/>
  <c r="CB46" i="6"/>
  <c r="CD46" i="6"/>
  <c r="CF46" i="6"/>
  <c r="AV46" i="6"/>
  <c r="AX46" i="6"/>
  <c r="N46" i="6"/>
  <c r="P46" i="6"/>
  <c r="R46" i="6"/>
  <c r="DH45" i="6"/>
  <c r="DJ45" i="6"/>
  <c r="CB44" i="6"/>
  <c r="CD44" i="6"/>
  <c r="CF44" i="6"/>
  <c r="AV44" i="6"/>
  <c r="AX44" i="6"/>
  <c r="N44" i="6"/>
  <c r="P44" i="6"/>
  <c r="R44" i="6"/>
  <c r="EL43" i="6"/>
  <c r="FZ42" i="6"/>
  <c r="FZ40" i="6"/>
  <c r="DB40" i="6"/>
  <c r="CL40" i="6"/>
  <c r="BV40" i="6"/>
  <c r="BF40" i="6"/>
  <c r="AN40" i="6"/>
  <c r="X40" i="6"/>
  <c r="GA39" i="6"/>
  <c r="FZ39" i="6"/>
  <c r="BL39" i="6"/>
  <c r="BN39" i="6"/>
  <c r="BP39" i="6"/>
  <c r="CF38" i="6"/>
  <c r="CJ38" i="6"/>
  <c r="CL38" i="6"/>
  <c r="AZ38" i="6"/>
  <c r="BD38" i="6"/>
  <c r="BF38" i="6"/>
  <c r="R38" i="6"/>
  <c r="V38" i="6"/>
  <c r="X38" i="6"/>
  <c r="GA37" i="6"/>
  <c r="FZ37" i="6"/>
  <c r="BL37" i="6"/>
  <c r="BN37" i="6"/>
  <c r="BP37" i="6"/>
  <c r="FX19" i="6"/>
  <c r="FY19" i="6"/>
  <c r="CV36" i="6"/>
  <c r="CZ36" i="6"/>
  <c r="DB36" i="6"/>
  <c r="BP36" i="6"/>
  <c r="BT36" i="6"/>
  <c r="BV36" i="6"/>
  <c r="AH36" i="6"/>
  <c r="AL36" i="6"/>
  <c r="AN36" i="6"/>
  <c r="GA35" i="6"/>
  <c r="FZ35" i="6"/>
  <c r="FX35" i="6"/>
  <c r="FY35" i="6"/>
  <c r="CR35" i="6"/>
  <c r="CT35" i="6"/>
  <c r="CV35" i="6"/>
  <c r="BL35" i="6"/>
  <c r="BN35" i="6"/>
  <c r="BP35" i="6"/>
  <c r="AD35" i="6"/>
  <c r="AF35" i="6"/>
  <c r="AH35" i="6"/>
  <c r="FW34" i="6"/>
  <c r="GA33" i="6"/>
  <c r="FZ33" i="6"/>
  <c r="FX33" i="6"/>
  <c r="FY33" i="6"/>
  <c r="FW32" i="6"/>
  <c r="GA31" i="6"/>
  <c r="FZ31" i="6"/>
  <c r="FX31" i="6"/>
  <c r="FY31" i="6"/>
  <c r="FW30" i="6"/>
  <c r="GA29" i="6"/>
  <c r="FZ29" i="6"/>
  <c r="FY29" i="6"/>
  <c r="GA24" i="6"/>
  <c r="FZ24" i="6"/>
  <c r="FX24" i="6"/>
  <c r="FY24" i="6"/>
  <c r="FW23" i="6"/>
  <c r="FZ20" i="6"/>
  <c r="GA19" i="6"/>
  <c r="FZ19" i="6"/>
  <c r="FP22" i="6"/>
  <c r="FS22" i="6"/>
  <c r="DZ43" i="6"/>
  <c r="DZ42" i="6"/>
  <c r="CU42" i="6"/>
  <c r="BO42" i="6"/>
  <c r="AG42" i="6"/>
  <c r="DK41" i="6"/>
  <c r="CB39" i="6"/>
  <c r="CD39" i="6"/>
  <c r="CF39" i="6"/>
  <c r="AV39" i="6"/>
  <c r="AX39" i="6"/>
  <c r="AZ39" i="6"/>
  <c r="N39" i="6"/>
  <c r="P39" i="6"/>
  <c r="DV38" i="6"/>
  <c r="DZ38" i="6"/>
  <c r="DH38" i="6"/>
  <c r="DJ38" i="6"/>
  <c r="CB37" i="6"/>
  <c r="CD37" i="6"/>
  <c r="CF37" i="6"/>
  <c r="AV37" i="6"/>
  <c r="AX37" i="6"/>
  <c r="AZ37" i="6"/>
  <c r="N37" i="6"/>
  <c r="P37" i="6"/>
  <c r="DV36" i="6"/>
  <c r="DZ36" i="6"/>
  <c r="DH36" i="6"/>
  <c r="DJ36" i="6"/>
  <c r="DZ35" i="6"/>
  <c r="EL35" i="6"/>
  <c r="CB35" i="6"/>
  <c r="CD35" i="6"/>
  <c r="CF35" i="6"/>
  <c r="AV35" i="6"/>
  <c r="AX35" i="6"/>
  <c r="AZ35" i="6"/>
  <c r="N35" i="6"/>
  <c r="P35" i="6"/>
  <c r="DV34" i="6"/>
  <c r="DV32" i="6"/>
  <c r="DV30" i="6"/>
  <c r="DK26" i="6"/>
  <c r="FS23" i="6"/>
  <c r="DV23" i="6"/>
  <c r="GA22" i="6"/>
  <c r="FZ22" i="6"/>
  <c r="FX22" i="6"/>
  <c r="FY22" i="6"/>
  <c r="DK22" i="6"/>
  <c r="DK21" i="6"/>
  <c r="DV18" i="6"/>
  <c r="DV16" i="6"/>
  <c r="DV14" i="6"/>
  <c r="FS13" i="6"/>
  <c r="DK13" i="6"/>
  <c r="FR11" i="6"/>
  <c r="FS10" i="6"/>
  <c r="FX10" i="6"/>
  <c r="FY10" i="6"/>
  <c r="FX9" i="6"/>
  <c r="FW18" i="6"/>
  <c r="GA17" i="6"/>
  <c r="FZ17" i="6"/>
  <c r="FX17" i="6"/>
  <c r="FY17" i="6"/>
  <c r="FW16" i="6"/>
  <c r="GA15" i="6"/>
  <c r="FZ15" i="6"/>
  <c r="FX15" i="6"/>
  <c r="FY15" i="6"/>
  <c r="FW14" i="6"/>
  <c r="FW12" i="6"/>
  <c r="FX11" i="6"/>
  <c r="FW105" i="6"/>
  <c r="DV106" i="6"/>
  <c r="FX106" i="6"/>
  <c r="EH106" i="6"/>
  <c r="FY106" i="6"/>
  <c r="FP105" i="6"/>
  <c r="FR105" i="6"/>
  <c r="FW99" i="6"/>
  <c r="FW94" i="6"/>
  <c r="FW87" i="6"/>
  <c r="FW83" i="6"/>
  <c r="FW82" i="6"/>
  <c r="FW79" i="6"/>
  <c r="FW74" i="6"/>
  <c r="DH106" i="6"/>
  <c r="DJ106" i="6"/>
  <c r="GA105" i="6"/>
  <c r="CR105" i="6"/>
  <c r="CT105" i="6"/>
  <c r="CV105" i="6"/>
  <c r="CB105" i="6"/>
  <c r="CD105" i="6"/>
  <c r="BL105" i="6"/>
  <c r="BN105" i="6"/>
  <c r="BP105" i="6"/>
  <c r="AV105" i="6"/>
  <c r="AX105" i="6"/>
  <c r="AD105" i="6"/>
  <c r="AF105" i="6"/>
  <c r="AH105" i="6"/>
  <c r="N105" i="6"/>
  <c r="P105" i="6"/>
  <c r="R105" i="6"/>
  <c r="GC103" i="6"/>
  <c r="GD103" i="6"/>
  <c r="FT101" i="6"/>
  <c r="FM101" i="6"/>
  <c r="FL101" i="6"/>
  <c r="GC99" i="6"/>
  <c r="GD99" i="6"/>
  <c r="FU97" i="6"/>
  <c r="FT97" i="6"/>
  <c r="FM97" i="6"/>
  <c r="FL97" i="6"/>
  <c r="GC95" i="6"/>
  <c r="GD95" i="6"/>
  <c r="FU93" i="6"/>
  <c r="FN93" i="6"/>
  <c r="FL93" i="6"/>
  <c r="GC91" i="6"/>
  <c r="GD91" i="6"/>
  <c r="FU89" i="6"/>
  <c r="FT89" i="6"/>
  <c r="FN89" i="6"/>
  <c r="FL89" i="6"/>
  <c r="GC87" i="6"/>
  <c r="GD87" i="6"/>
  <c r="FV85" i="6"/>
  <c r="FU85" i="6"/>
  <c r="FT85" i="6"/>
  <c r="FM85" i="6"/>
  <c r="GC83" i="6"/>
  <c r="GD83" i="6"/>
  <c r="FV81" i="6"/>
  <c r="FT81" i="6"/>
  <c r="GC79" i="6"/>
  <c r="GD79" i="6"/>
  <c r="FT77" i="6"/>
  <c r="FM77" i="6"/>
  <c r="FU105" i="6"/>
  <c r="FT105" i="6"/>
  <c r="FL105" i="6"/>
  <c r="FW101" i="6"/>
  <c r="FW100" i="6"/>
  <c r="FW89" i="6"/>
  <c r="FW88" i="6"/>
  <c r="FW81" i="6"/>
  <c r="CR106" i="6"/>
  <c r="CT106" i="6"/>
  <c r="CV106" i="6"/>
  <c r="BL106" i="6"/>
  <c r="BN106" i="6"/>
  <c r="BP106" i="6"/>
  <c r="GC106" i="6"/>
  <c r="GD106" i="6"/>
  <c r="FZ105" i="6"/>
  <c r="FX105" i="6"/>
  <c r="FY105" i="6"/>
  <c r="GC101" i="6"/>
  <c r="GD101" i="6"/>
  <c r="GC97" i="6"/>
  <c r="GD97" i="6"/>
  <c r="FT95" i="6"/>
  <c r="FM95" i="6"/>
  <c r="GC93" i="6"/>
  <c r="GD93" i="6"/>
  <c r="FV91" i="6"/>
  <c r="FT91" i="6"/>
  <c r="FN91" i="6"/>
  <c r="GC89" i="6"/>
  <c r="GD89" i="6"/>
  <c r="FU87" i="6"/>
  <c r="FT87" i="6"/>
  <c r="FM87" i="6"/>
  <c r="FL87" i="6"/>
  <c r="GC85" i="6"/>
  <c r="GD85" i="6"/>
  <c r="FV83" i="6"/>
  <c r="FU83" i="6"/>
  <c r="FT83" i="6"/>
  <c r="FM83" i="6"/>
  <c r="FL83" i="6"/>
  <c r="GC81" i="6"/>
  <c r="GD81" i="6"/>
  <c r="FV79" i="6"/>
  <c r="FU79" i="6"/>
  <c r="FT79" i="6"/>
  <c r="FM79" i="6"/>
  <c r="FL79" i="6"/>
  <c r="GC77" i="6"/>
  <c r="GD77" i="6"/>
  <c r="FP76" i="6"/>
  <c r="FR76" i="6"/>
  <c r="DV75" i="6"/>
  <c r="FX75" i="6"/>
  <c r="FU74" i="6"/>
  <c r="FN74" i="6"/>
  <c r="EH73" i="6"/>
  <c r="FY73" i="6"/>
  <c r="FP72" i="6"/>
  <c r="FR72" i="6"/>
  <c r="DV71" i="6"/>
  <c r="FX71" i="6"/>
  <c r="FV70" i="6"/>
  <c r="FU70" i="6"/>
  <c r="FN70" i="6"/>
  <c r="EH69" i="6"/>
  <c r="FY69" i="6"/>
  <c r="FP68" i="6"/>
  <c r="FR68" i="6"/>
  <c r="FW67" i="6"/>
  <c r="FO62" i="6"/>
  <c r="FW61" i="6"/>
  <c r="FW59" i="6"/>
  <c r="FW55" i="6"/>
  <c r="FW51" i="6"/>
  <c r="FW47" i="6"/>
  <c r="GC47" i="6"/>
  <c r="GD47" i="6"/>
  <c r="GA76" i="6"/>
  <c r="CR76" i="6"/>
  <c r="CT76" i="6"/>
  <c r="CV76" i="6"/>
  <c r="CB76" i="6"/>
  <c r="CD76" i="6"/>
  <c r="CF76" i="6"/>
  <c r="BL76" i="6"/>
  <c r="BN76" i="6"/>
  <c r="BP76" i="6"/>
  <c r="AV76" i="6"/>
  <c r="AX76" i="6"/>
  <c r="AD76" i="6"/>
  <c r="AF76" i="6"/>
  <c r="AH76" i="6"/>
  <c r="N76" i="6"/>
  <c r="P76" i="6"/>
  <c r="R76" i="6"/>
  <c r="GC75" i="6"/>
  <c r="GD75" i="6"/>
  <c r="FZ74" i="6"/>
  <c r="DH73" i="6"/>
  <c r="DJ73" i="6"/>
  <c r="GA72" i="6"/>
  <c r="CR72" i="6"/>
  <c r="CT72" i="6"/>
  <c r="CV72" i="6"/>
  <c r="CB72" i="6"/>
  <c r="CD72" i="6"/>
  <c r="CF72" i="6"/>
  <c r="BL72" i="6"/>
  <c r="BN72" i="6"/>
  <c r="BP72" i="6"/>
  <c r="AV72" i="6"/>
  <c r="AX72" i="6"/>
  <c r="AZ72" i="6"/>
  <c r="AD72" i="6"/>
  <c r="AF72" i="6"/>
  <c r="AH72" i="6"/>
  <c r="N72" i="6"/>
  <c r="P72" i="6"/>
  <c r="GC71" i="6"/>
  <c r="GD71" i="6"/>
  <c r="FZ70" i="6"/>
  <c r="DH69" i="6"/>
  <c r="DJ69" i="6"/>
  <c r="GA68" i="6"/>
  <c r="CR68" i="6"/>
  <c r="CT68" i="6"/>
  <c r="CV68" i="6"/>
  <c r="CB68" i="6"/>
  <c r="CD68" i="6"/>
  <c r="CF68" i="6"/>
  <c r="BL68" i="6"/>
  <c r="BN68" i="6"/>
  <c r="BP68" i="6"/>
  <c r="AV68" i="6"/>
  <c r="AX68" i="6"/>
  <c r="AD68" i="6"/>
  <c r="AF68" i="6"/>
  <c r="AH68" i="6"/>
  <c r="N68" i="6"/>
  <c r="P68" i="6"/>
  <c r="R68" i="6"/>
  <c r="DB44" i="6"/>
  <c r="CJ44" i="6"/>
  <c r="BV44" i="6"/>
  <c r="BD44" i="6"/>
  <c r="AN44" i="6"/>
  <c r="V44" i="6"/>
  <c r="EH75" i="6"/>
  <c r="FY75" i="6"/>
  <c r="FP74" i="6"/>
  <c r="FR74" i="6"/>
  <c r="DV73" i="6"/>
  <c r="EH71" i="6"/>
  <c r="FP70" i="6"/>
  <c r="FR70" i="6"/>
  <c r="DV69" i="6"/>
  <c r="FW66" i="6"/>
  <c r="FW64" i="6"/>
  <c r="FW62" i="6"/>
  <c r="FW60" i="6"/>
  <c r="FW58" i="6"/>
  <c r="FW56" i="6"/>
  <c r="FW54" i="6"/>
  <c r="FW52" i="6"/>
  <c r="FW50" i="6"/>
  <c r="FW48" i="6"/>
  <c r="FW46" i="6"/>
  <c r="FW44" i="6"/>
  <c r="FW43" i="6"/>
  <c r="FY104" i="6"/>
  <c r="FR103" i="6"/>
  <c r="FY102" i="6"/>
  <c r="FR101" i="6"/>
  <c r="FX100" i="6"/>
  <c r="FR99" i="6"/>
  <c r="FX98" i="6"/>
  <c r="FR97" i="6"/>
  <c r="FX96" i="6"/>
  <c r="FR95" i="6"/>
  <c r="FX94" i="6"/>
  <c r="FR93" i="6"/>
  <c r="FX92" i="6"/>
  <c r="FR91" i="6"/>
  <c r="FX90" i="6"/>
  <c r="FR89" i="6"/>
  <c r="FX88" i="6"/>
  <c r="FY88" i="6"/>
  <c r="FR87" i="6"/>
  <c r="FY86" i="6"/>
  <c r="FR85" i="6"/>
  <c r="FX84" i="6"/>
  <c r="FR83" i="6"/>
  <c r="FY82" i="6"/>
  <c r="FR81" i="6"/>
  <c r="FY80" i="6"/>
  <c r="FR79" i="6"/>
  <c r="FX78" i="6"/>
  <c r="FR77" i="6"/>
  <c r="FW76" i="6"/>
  <c r="FS76" i="6"/>
  <c r="FO76" i="6"/>
  <c r="FZ76" i="6"/>
  <c r="FX76" i="6"/>
  <c r="FY76" i="6"/>
  <c r="DH75" i="6"/>
  <c r="DJ75" i="6"/>
  <c r="GA74" i="6"/>
  <c r="DZ74" i="6"/>
  <c r="EL74" i="6"/>
  <c r="CR74" i="6"/>
  <c r="CT74" i="6"/>
  <c r="CB74" i="6"/>
  <c r="CD74" i="6"/>
  <c r="CF74" i="6"/>
  <c r="BL74" i="6"/>
  <c r="BN74" i="6"/>
  <c r="AV74" i="6"/>
  <c r="AX74" i="6"/>
  <c r="AZ74" i="6"/>
  <c r="AD74" i="6"/>
  <c r="AF74" i="6"/>
  <c r="N74" i="6"/>
  <c r="P74" i="6"/>
  <c r="R74" i="6"/>
  <c r="GC73" i="6"/>
  <c r="GD73" i="6"/>
  <c r="FW72" i="6"/>
  <c r="FS72" i="6"/>
  <c r="FO72" i="6"/>
  <c r="FZ72" i="6"/>
  <c r="FX72" i="6"/>
  <c r="FY72" i="6"/>
  <c r="DH71" i="6"/>
  <c r="DJ71" i="6"/>
  <c r="GA70" i="6"/>
  <c r="DZ70" i="6"/>
  <c r="EL70" i="6"/>
  <c r="CR70" i="6"/>
  <c r="CT70" i="6"/>
  <c r="CV70" i="6"/>
  <c r="CB70" i="6"/>
  <c r="CD70" i="6"/>
  <c r="CF70" i="6"/>
  <c r="BL70" i="6"/>
  <c r="BN70" i="6"/>
  <c r="AV70" i="6"/>
  <c r="AX70" i="6"/>
  <c r="AZ70" i="6"/>
  <c r="AD70" i="6"/>
  <c r="AF70" i="6"/>
  <c r="AH70" i="6"/>
  <c r="N70" i="6"/>
  <c r="P70" i="6"/>
  <c r="R70" i="6"/>
  <c r="GC69" i="6"/>
  <c r="GD69" i="6"/>
  <c r="FW68" i="6"/>
  <c r="FS68" i="6"/>
  <c r="FO68" i="6"/>
  <c r="FZ68" i="6"/>
  <c r="FX68" i="6"/>
  <c r="FY68" i="6"/>
  <c r="GC66" i="6"/>
  <c r="GD66" i="6"/>
  <c r="CZ64" i="6"/>
  <c r="DB64" i="6"/>
  <c r="CL64" i="6"/>
  <c r="BT64" i="6"/>
  <c r="BV64" i="6"/>
  <c r="BF64" i="6"/>
  <c r="AL64" i="6"/>
  <c r="AN64" i="6"/>
  <c r="X64" i="6"/>
  <c r="GC62" i="6"/>
  <c r="GD62" i="6"/>
  <c r="CZ60" i="6"/>
  <c r="DB60" i="6"/>
  <c r="CL60" i="6"/>
  <c r="BT60" i="6"/>
  <c r="BV60" i="6"/>
  <c r="BF60" i="6"/>
  <c r="AL60" i="6"/>
  <c r="AN60" i="6"/>
  <c r="X60" i="6"/>
  <c r="CZ58" i="6"/>
  <c r="DB58" i="6"/>
  <c r="CL58" i="6"/>
  <c r="BT58" i="6"/>
  <c r="BV58" i="6"/>
  <c r="BF58" i="6"/>
  <c r="AL58" i="6"/>
  <c r="AN58" i="6"/>
  <c r="X58" i="6"/>
  <c r="CZ56" i="6"/>
  <c r="DB56" i="6"/>
  <c r="CL56" i="6"/>
  <c r="BT56" i="6"/>
  <c r="BV56" i="6"/>
  <c r="BF56" i="6"/>
  <c r="AL56" i="6"/>
  <c r="AN56" i="6"/>
  <c r="X56" i="6"/>
  <c r="CZ54" i="6"/>
  <c r="DB54" i="6"/>
  <c r="CL54" i="6"/>
  <c r="BT54" i="6"/>
  <c r="BV54" i="6"/>
  <c r="BF54" i="6"/>
  <c r="AL54" i="6"/>
  <c r="AN54" i="6"/>
  <c r="X54" i="6"/>
  <c r="CZ52" i="6"/>
  <c r="DB52" i="6"/>
  <c r="CL52" i="6"/>
  <c r="BT52" i="6"/>
  <c r="BV52" i="6"/>
  <c r="BF52" i="6"/>
  <c r="AL52" i="6"/>
  <c r="AN52" i="6"/>
  <c r="X52" i="6"/>
  <c r="CZ50" i="6"/>
  <c r="DB50" i="6"/>
  <c r="CL50" i="6"/>
  <c r="BT50" i="6"/>
  <c r="BV50" i="6"/>
  <c r="BF50" i="6"/>
  <c r="AL50" i="6"/>
  <c r="AN50" i="6"/>
  <c r="X50" i="6"/>
  <c r="CZ48" i="6"/>
  <c r="DB48" i="6"/>
  <c r="CL48" i="6"/>
  <c r="BT48" i="6"/>
  <c r="BV48" i="6"/>
  <c r="BF48" i="6"/>
  <c r="AL48" i="6"/>
  <c r="AN48" i="6"/>
  <c r="X48" i="6"/>
  <c r="CZ46" i="6"/>
  <c r="DB46" i="6"/>
  <c r="CL46" i="6"/>
  <c r="BT46" i="6"/>
  <c r="BV46" i="6"/>
  <c r="BF46" i="6"/>
  <c r="AL46" i="6"/>
  <c r="AN46" i="6"/>
  <c r="X46" i="6"/>
  <c r="CL44" i="6"/>
  <c r="BF44" i="6"/>
  <c r="X44" i="6"/>
  <c r="FP43" i="6"/>
  <c r="FR43" i="6"/>
  <c r="EH42" i="6"/>
  <c r="DV40" i="6"/>
  <c r="FX40" i="6"/>
  <c r="FW39" i="6"/>
  <c r="FW37" i="6"/>
  <c r="FW35" i="6"/>
  <c r="FW33" i="6"/>
  <c r="FW31" i="6"/>
  <c r="FX67" i="6"/>
  <c r="FR66" i="6"/>
  <c r="FX65" i="6"/>
  <c r="FR64" i="6"/>
  <c r="FX63" i="6"/>
  <c r="FY63" i="6"/>
  <c r="FR62" i="6"/>
  <c r="FX61" i="6"/>
  <c r="FY61" i="6"/>
  <c r="FR60" i="6"/>
  <c r="FX59" i="6"/>
  <c r="FY59" i="6"/>
  <c r="FR58" i="6"/>
  <c r="FY57" i="6"/>
  <c r="FR56" i="6"/>
  <c r="FX55" i="6"/>
  <c r="FY55" i="6"/>
  <c r="FR54" i="6"/>
  <c r="FX53" i="6"/>
  <c r="FY53" i="6"/>
  <c r="FR52" i="6"/>
  <c r="FX51" i="6"/>
  <c r="FR50" i="6"/>
  <c r="FX49" i="6"/>
  <c r="FY49" i="6"/>
  <c r="FR48" i="6"/>
  <c r="FX47" i="6"/>
  <c r="FY47" i="6"/>
  <c r="FR46" i="6"/>
  <c r="FX45" i="6"/>
  <c r="FY45" i="6"/>
  <c r="FR44" i="6"/>
  <c r="GA43" i="6"/>
  <c r="CR43" i="6"/>
  <c r="CT43" i="6"/>
  <c r="CB43" i="6"/>
  <c r="CD43" i="6"/>
  <c r="CF43" i="6"/>
  <c r="BL43" i="6"/>
  <c r="BN43" i="6"/>
  <c r="BP43" i="6"/>
  <c r="AV43" i="6"/>
  <c r="AX43" i="6"/>
  <c r="AZ43" i="6"/>
  <c r="AD43" i="6"/>
  <c r="AF43" i="6"/>
  <c r="N43" i="6"/>
  <c r="P43" i="6"/>
  <c r="R43" i="6"/>
  <c r="DH42" i="6"/>
  <c r="DJ42" i="6"/>
  <c r="FU42" i="6"/>
  <c r="FN42" i="6"/>
  <c r="FS41" i="6"/>
  <c r="FZ41" i="6"/>
  <c r="FY41" i="6"/>
  <c r="CZ39" i="6"/>
  <c r="CL39" i="6"/>
  <c r="BT39" i="6"/>
  <c r="BF39" i="6"/>
  <c r="AL39" i="6"/>
  <c r="X39" i="6"/>
  <c r="CZ37" i="6"/>
  <c r="CL37" i="6"/>
  <c r="BT37" i="6"/>
  <c r="BF37" i="6"/>
  <c r="AL37" i="6"/>
  <c r="X37" i="6"/>
  <c r="CZ35" i="6"/>
  <c r="CL35" i="6"/>
  <c r="BT35" i="6"/>
  <c r="BF35" i="6"/>
  <c r="AL35" i="6"/>
  <c r="X35" i="6"/>
  <c r="DV42" i="6"/>
  <c r="FX42" i="6"/>
  <c r="GC42" i="6"/>
  <c r="GD42" i="6"/>
  <c r="FP41" i="6"/>
  <c r="FR41" i="6"/>
  <c r="EH40" i="6"/>
  <c r="FY40" i="6"/>
  <c r="FW36" i="6"/>
  <c r="FW28" i="6"/>
  <c r="FZ43" i="6"/>
  <c r="FX43" i="6"/>
  <c r="CZ43" i="6"/>
  <c r="DB43" i="6"/>
  <c r="CJ43" i="6"/>
  <c r="CL43" i="6"/>
  <c r="BT43" i="6"/>
  <c r="BV43" i="6"/>
  <c r="BD43" i="6"/>
  <c r="BF43" i="6"/>
  <c r="AL43" i="6"/>
  <c r="AN43" i="6"/>
  <c r="V43" i="6"/>
  <c r="X43" i="6"/>
  <c r="GA41" i="6"/>
  <c r="CR41" i="6"/>
  <c r="CT41" i="6"/>
  <c r="CV41" i="6"/>
  <c r="CZ41" i="6"/>
  <c r="DB41" i="6"/>
  <c r="CB41" i="6"/>
  <c r="CD41" i="6"/>
  <c r="CF41" i="6"/>
  <c r="CJ41" i="6"/>
  <c r="CL41" i="6"/>
  <c r="BL41" i="6"/>
  <c r="BN41" i="6"/>
  <c r="BP41" i="6"/>
  <c r="BT41" i="6"/>
  <c r="BV41" i="6"/>
  <c r="AV41" i="6"/>
  <c r="AX41" i="6"/>
  <c r="AZ41" i="6"/>
  <c r="BD41" i="6"/>
  <c r="BF41" i="6"/>
  <c r="AD41" i="6"/>
  <c r="AF41" i="6"/>
  <c r="AH41" i="6"/>
  <c r="AL41" i="6"/>
  <c r="AN41" i="6"/>
  <c r="N41" i="6"/>
  <c r="P41" i="6"/>
  <c r="R41" i="6"/>
  <c r="V41" i="6"/>
  <c r="X41" i="6"/>
  <c r="DH40" i="6"/>
  <c r="DJ40" i="6"/>
  <c r="DB39" i="6"/>
  <c r="BV39" i="6"/>
  <c r="AN39" i="6"/>
  <c r="DB37" i="6"/>
  <c r="BV37" i="6"/>
  <c r="AN37" i="6"/>
  <c r="DB35" i="6"/>
  <c r="BV35" i="6"/>
  <c r="AN35" i="6"/>
  <c r="FP28" i="6"/>
  <c r="FR28" i="6"/>
  <c r="EH27" i="6"/>
  <c r="DV25" i="6"/>
  <c r="FW22" i="6"/>
  <c r="FR39" i="6"/>
  <c r="FX38" i="6"/>
  <c r="FY38" i="6"/>
  <c r="FR37" i="6"/>
  <c r="FX36" i="6"/>
  <c r="FY36" i="6"/>
  <c r="FR35" i="6"/>
  <c r="FX34" i="6"/>
  <c r="FY34" i="6"/>
  <c r="FR33" i="6"/>
  <c r="FX32" i="6"/>
  <c r="FY32" i="6"/>
  <c r="FR31" i="6"/>
  <c r="FX30" i="6"/>
  <c r="FY30" i="6"/>
  <c r="FR29" i="6"/>
  <c r="GA28" i="6"/>
  <c r="FV27" i="6"/>
  <c r="FU27" i="6"/>
  <c r="FT27" i="6"/>
  <c r="FS26" i="6"/>
  <c r="FZ26" i="6"/>
  <c r="FY26" i="6"/>
  <c r="DV27" i="6"/>
  <c r="FX27" i="6"/>
  <c r="FP26" i="6"/>
  <c r="FR26" i="6"/>
  <c r="EH25" i="6"/>
  <c r="FZ28" i="6"/>
  <c r="FX28" i="6"/>
  <c r="FY28" i="6"/>
  <c r="GA26" i="6"/>
  <c r="FP21" i="6"/>
  <c r="FR21" i="6"/>
  <c r="EH20" i="6"/>
  <c r="FY20" i="6"/>
  <c r="GA21" i="6"/>
  <c r="DV20" i="6"/>
  <c r="FX20" i="6"/>
  <c r="FW19" i="6"/>
  <c r="FW17" i="6"/>
  <c r="FW15" i="6"/>
  <c r="FR24" i="6"/>
  <c r="FX23" i="6"/>
  <c r="FY23" i="6"/>
  <c r="FR22" i="6"/>
  <c r="FW21" i="6"/>
  <c r="FS21" i="6"/>
  <c r="FZ21" i="6"/>
  <c r="FX21" i="6"/>
  <c r="FY21" i="6"/>
  <c r="DV12" i="6"/>
  <c r="FT12" i="6"/>
  <c r="FN12" i="6"/>
  <c r="FM12" i="6"/>
  <c r="FZ10" i="6"/>
  <c r="FW9" i="6"/>
  <c r="FR19" i="6"/>
  <c r="FX18" i="6"/>
  <c r="FY18" i="6"/>
  <c r="FR17" i="6"/>
  <c r="FX16" i="6"/>
  <c r="FY16" i="6"/>
  <c r="FX14" i="6"/>
  <c r="FY14" i="6"/>
  <c r="FZ13" i="6"/>
  <c r="FX13" i="6"/>
  <c r="FY13" i="6"/>
  <c r="EH12" i="6"/>
  <c r="FY12" i="6"/>
  <c r="FW11" i="6"/>
  <c r="FV10" i="6"/>
  <c r="FU10" i="6"/>
  <c r="FT10" i="6"/>
  <c r="FN10" i="6"/>
  <c r="FM10" i="6"/>
  <c r="FL10" i="6"/>
  <c r="FZ8" i="6"/>
  <c r="GA13" i="6"/>
  <c r="FW7" i="6"/>
  <c r="DK7" i="6"/>
  <c r="FY7" i="6"/>
  <c r="FX7" i="6"/>
  <c r="FP7" i="6"/>
  <c r="FR7" i="6"/>
  <c r="FQ7" i="6"/>
  <c r="DU5" i="6"/>
  <c r="C22" i="23"/>
  <c r="D22" i="23"/>
  <c r="E22" i="23"/>
  <c r="L22" i="23"/>
  <c r="M22" i="23"/>
  <c r="N22" i="23"/>
  <c r="C58" i="23"/>
  <c r="D58" i="23"/>
  <c r="E58" i="23"/>
  <c r="L58" i="23"/>
  <c r="M58" i="23"/>
  <c r="N58" i="23"/>
  <c r="C94" i="23"/>
  <c r="D94" i="23"/>
  <c r="E94" i="23"/>
  <c r="L94" i="23"/>
  <c r="M94" i="23"/>
  <c r="N94" i="23"/>
  <c r="C130" i="23"/>
  <c r="D130" i="23"/>
  <c r="E130" i="23"/>
  <c r="L130" i="23"/>
  <c r="M130" i="23"/>
  <c r="N130" i="23"/>
  <c r="C166" i="23"/>
  <c r="D166" i="23"/>
  <c r="E166" i="23"/>
  <c r="L166" i="23"/>
  <c r="M166" i="23"/>
  <c r="N166" i="23"/>
  <c r="C202" i="23"/>
  <c r="D202" i="23"/>
  <c r="E202" i="23"/>
  <c r="L202" i="23"/>
  <c r="M202" i="23"/>
  <c r="N202" i="23"/>
  <c r="C238" i="23"/>
  <c r="D238" i="23"/>
  <c r="E238" i="23"/>
  <c r="L238" i="23"/>
  <c r="M238" i="23"/>
  <c r="N238" i="23"/>
  <c r="C274" i="23"/>
  <c r="D274" i="23"/>
  <c r="E274" i="23"/>
  <c r="L274" i="23"/>
  <c r="M274" i="23"/>
  <c r="N274" i="23"/>
  <c r="C310" i="23"/>
  <c r="D310" i="23"/>
  <c r="E310" i="23"/>
  <c r="L310" i="23"/>
  <c r="M310" i="23"/>
  <c r="N310" i="23"/>
  <c r="C346" i="23"/>
  <c r="D346" i="23"/>
  <c r="E346" i="23"/>
  <c r="L346" i="23"/>
  <c r="M346" i="23"/>
  <c r="N346" i="23"/>
  <c r="C382" i="23"/>
  <c r="D382" i="23"/>
  <c r="E382" i="23"/>
  <c r="L382" i="23"/>
  <c r="M382" i="23"/>
  <c r="N382" i="23"/>
  <c r="C418" i="23"/>
  <c r="D418" i="23"/>
  <c r="E418" i="23"/>
  <c r="L418" i="23"/>
  <c r="M418" i="23"/>
  <c r="N418" i="23"/>
  <c r="C454" i="23"/>
  <c r="D454" i="23"/>
  <c r="E454" i="23"/>
  <c r="L454" i="23"/>
  <c r="M454" i="23"/>
  <c r="N454" i="23"/>
  <c r="C490" i="23"/>
  <c r="D490" i="23"/>
  <c r="E490" i="23"/>
  <c r="L490" i="23"/>
  <c r="M490" i="23"/>
  <c r="N490" i="23"/>
  <c r="C526" i="23"/>
  <c r="D526" i="23"/>
  <c r="E526" i="23"/>
  <c r="L526" i="23"/>
  <c r="M526" i="23"/>
  <c r="N526" i="23"/>
  <c r="C562" i="23"/>
  <c r="D562" i="23"/>
  <c r="E562" i="23"/>
  <c r="L562" i="23"/>
  <c r="M562" i="23"/>
  <c r="N562" i="23"/>
  <c r="C598" i="23"/>
  <c r="D598" i="23"/>
  <c r="E598" i="23"/>
  <c r="L598" i="23"/>
  <c r="M598" i="23"/>
  <c r="N598" i="23"/>
  <c r="C634" i="23"/>
  <c r="D634" i="23"/>
  <c r="E634" i="23"/>
  <c r="L634" i="23"/>
  <c r="M634" i="23"/>
  <c r="N634" i="23"/>
  <c r="C670" i="23"/>
  <c r="D670" i="23"/>
  <c r="E670" i="23"/>
  <c r="L670" i="23"/>
  <c r="M670" i="23"/>
  <c r="N670" i="23"/>
  <c r="C706" i="23"/>
  <c r="D706" i="23"/>
  <c r="E706" i="23"/>
  <c r="L706" i="23"/>
  <c r="M706" i="23"/>
  <c r="N706" i="23"/>
  <c r="C742" i="23"/>
  <c r="D742" i="23"/>
  <c r="E742" i="23"/>
  <c r="L742" i="23"/>
  <c r="M742" i="23"/>
  <c r="N742" i="23"/>
  <c r="C778" i="23"/>
  <c r="D778" i="23"/>
  <c r="E778" i="23"/>
  <c r="L778" i="23"/>
  <c r="M778" i="23"/>
  <c r="N778" i="23"/>
  <c r="C814" i="23"/>
  <c r="D814" i="23"/>
  <c r="E814" i="23"/>
  <c r="L814" i="23"/>
  <c r="M814" i="23"/>
  <c r="N814" i="23"/>
  <c r="C850" i="23"/>
  <c r="D850" i="23"/>
  <c r="E850" i="23"/>
  <c r="L850" i="23"/>
  <c r="M850" i="23"/>
  <c r="N850" i="23"/>
  <c r="C886" i="23"/>
  <c r="D886" i="23"/>
  <c r="E886" i="23"/>
  <c r="L886" i="23"/>
  <c r="M886" i="23"/>
  <c r="N886" i="23"/>
  <c r="C922" i="23"/>
  <c r="D922" i="23"/>
  <c r="E922" i="23"/>
  <c r="L922" i="23"/>
  <c r="M922" i="23"/>
  <c r="N922" i="23"/>
  <c r="C958" i="23"/>
  <c r="D958" i="23"/>
  <c r="E958" i="23"/>
  <c r="L958" i="23"/>
  <c r="M958" i="23"/>
  <c r="N958" i="23"/>
  <c r="C994" i="23"/>
  <c r="D994" i="23"/>
  <c r="E994" i="23"/>
  <c r="L994" i="23"/>
  <c r="M994" i="23"/>
  <c r="N994" i="23"/>
  <c r="C1030" i="23"/>
  <c r="D1030" i="23"/>
  <c r="E1030" i="23"/>
  <c r="L1030" i="23"/>
  <c r="M1030" i="23"/>
  <c r="N1030" i="23"/>
  <c r="C1066" i="23"/>
  <c r="D1066" i="23"/>
  <c r="E1066" i="23"/>
  <c r="L1066" i="23"/>
  <c r="M1066" i="23"/>
  <c r="N1066" i="23"/>
  <c r="C1102" i="23"/>
  <c r="D1102" i="23"/>
  <c r="E1102" i="23"/>
  <c r="L1102" i="23"/>
  <c r="M1102" i="23"/>
  <c r="N1102" i="23"/>
  <c r="C1138" i="23"/>
  <c r="D1138" i="23"/>
  <c r="E1138" i="23"/>
  <c r="L1138" i="23"/>
  <c r="M1138" i="23"/>
  <c r="N1138" i="23"/>
  <c r="C1174" i="23"/>
  <c r="D1174" i="23"/>
  <c r="E1174" i="23"/>
  <c r="L1174" i="23"/>
  <c r="M1174" i="23"/>
  <c r="N1174" i="23"/>
  <c r="C1210" i="23"/>
  <c r="D1210" i="23"/>
  <c r="E1210" i="23"/>
  <c r="L1210" i="23"/>
  <c r="M1210" i="23"/>
  <c r="N1210" i="23"/>
  <c r="C1246" i="23"/>
  <c r="D1246" i="23"/>
  <c r="E1246" i="23"/>
  <c r="L1246" i="23"/>
  <c r="M1246" i="23"/>
  <c r="N1246" i="23"/>
  <c r="C1282" i="23"/>
  <c r="D1282" i="23"/>
  <c r="E1282" i="23"/>
  <c r="L1282" i="23"/>
  <c r="M1282" i="23"/>
  <c r="N1282" i="23"/>
  <c r="C1318" i="23"/>
  <c r="D1318" i="23"/>
  <c r="E1318" i="23"/>
  <c r="L1318" i="23"/>
  <c r="M1318" i="23"/>
  <c r="N1318" i="23"/>
  <c r="C1354" i="23"/>
  <c r="D1354" i="23"/>
  <c r="E1354" i="23"/>
  <c r="L1354" i="23"/>
  <c r="M1354" i="23"/>
  <c r="N1354" i="23"/>
  <c r="C1390" i="23"/>
  <c r="D1390" i="23"/>
  <c r="E1390" i="23"/>
  <c r="L1390" i="23"/>
  <c r="M1390" i="23"/>
  <c r="N1390" i="23"/>
  <c r="C1426" i="23"/>
  <c r="D1426" i="23"/>
  <c r="E1426" i="23"/>
  <c r="L1426" i="23"/>
  <c r="M1426" i="23"/>
  <c r="N1426" i="23"/>
  <c r="C1462" i="23"/>
  <c r="D1462" i="23"/>
  <c r="E1462" i="23"/>
  <c r="L1462" i="23"/>
  <c r="M1462" i="23"/>
  <c r="N1462" i="23"/>
  <c r="C1498" i="23"/>
  <c r="D1498" i="23"/>
  <c r="E1498" i="23"/>
  <c r="L1498" i="23"/>
  <c r="M1498" i="23"/>
  <c r="N1498" i="23"/>
  <c r="C1534" i="23"/>
  <c r="D1534" i="23"/>
  <c r="E1534" i="23"/>
  <c r="L1534" i="23"/>
  <c r="M1534" i="23"/>
  <c r="N1534" i="23"/>
  <c r="C1570" i="23"/>
  <c r="D1570" i="23"/>
  <c r="E1570" i="23"/>
  <c r="L1570" i="23"/>
  <c r="M1570" i="23"/>
  <c r="N1570" i="23"/>
  <c r="C1606" i="23"/>
  <c r="D1606" i="23"/>
  <c r="E1606" i="23"/>
  <c r="L1606" i="23"/>
  <c r="M1606" i="23"/>
  <c r="N1606" i="23"/>
  <c r="C1642" i="23"/>
  <c r="D1642" i="23"/>
  <c r="E1642" i="23"/>
  <c r="L1642" i="23"/>
  <c r="M1642" i="23"/>
  <c r="N1642" i="23"/>
  <c r="C1678" i="23"/>
  <c r="D1678" i="23"/>
  <c r="E1678" i="23"/>
  <c r="L1678" i="23"/>
  <c r="M1678" i="23"/>
  <c r="N1678" i="23"/>
  <c r="C1714" i="23"/>
  <c r="D1714" i="23"/>
  <c r="E1714" i="23"/>
  <c r="L1714" i="23"/>
  <c r="M1714" i="23"/>
  <c r="N1714" i="23"/>
  <c r="C1750" i="23"/>
  <c r="D1750" i="23"/>
  <c r="E1750" i="23"/>
  <c r="L1750" i="23"/>
  <c r="M1750" i="23"/>
  <c r="N1750" i="23"/>
  <c r="C1786" i="23"/>
  <c r="D1786" i="23"/>
  <c r="E1786" i="23"/>
  <c r="L1786" i="23"/>
  <c r="M1786" i="23"/>
  <c r="N1786" i="23"/>
  <c r="DR6" i="6"/>
  <c r="DQ6" i="6"/>
  <c r="DP6" i="6"/>
  <c r="GS5" i="6"/>
  <c r="J14" i="23"/>
  <c r="A50" i="23"/>
  <c r="J50" i="23"/>
  <c r="A86" i="23"/>
  <c r="J86" i="23"/>
  <c r="A122" i="23"/>
  <c r="J122" i="23"/>
  <c r="A158" i="23"/>
  <c r="J158" i="23"/>
  <c r="A194" i="23"/>
  <c r="J194" i="23"/>
  <c r="A230" i="23"/>
  <c r="J230" i="23"/>
  <c r="A266" i="23"/>
  <c r="J266" i="23"/>
  <c r="A302" i="23"/>
  <c r="J302" i="23"/>
  <c r="A338" i="23"/>
  <c r="J338" i="23"/>
  <c r="A374" i="23"/>
  <c r="J374" i="23"/>
  <c r="A410" i="23"/>
  <c r="J410" i="23"/>
  <c r="A446" i="23"/>
  <c r="J446" i="23"/>
  <c r="A482" i="23"/>
  <c r="J482" i="23"/>
  <c r="A518" i="23"/>
  <c r="J518" i="23"/>
  <c r="A554" i="23"/>
  <c r="J554" i="23"/>
  <c r="A590" i="23"/>
  <c r="J590" i="23"/>
  <c r="A626" i="23"/>
  <c r="J626" i="23"/>
  <c r="A662" i="23"/>
  <c r="J662" i="23"/>
  <c r="A698" i="23"/>
  <c r="J698" i="23"/>
  <c r="A734" i="23"/>
  <c r="J734" i="23"/>
  <c r="A770" i="23"/>
  <c r="J770" i="23"/>
  <c r="A806" i="23"/>
  <c r="J806" i="23"/>
  <c r="A842" i="23"/>
  <c r="J842" i="23"/>
  <c r="A878" i="23"/>
  <c r="J878" i="23"/>
  <c r="A914" i="23"/>
  <c r="J914" i="23"/>
  <c r="A950" i="23"/>
  <c r="J950" i="23"/>
  <c r="A986" i="23"/>
  <c r="J986" i="23"/>
  <c r="A1022" i="23"/>
  <c r="J1022" i="23"/>
  <c r="A1058" i="23"/>
  <c r="J1058" i="23"/>
  <c r="A1094" i="23"/>
  <c r="J1094" i="23"/>
  <c r="A1130" i="23"/>
  <c r="J1130" i="23"/>
  <c r="A1166" i="23"/>
  <c r="J1166" i="23"/>
  <c r="A1202" i="23"/>
  <c r="J1202" i="23"/>
  <c r="A1238" i="23"/>
  <c r="J1238" i="23"/>
  <c r="A1274" i="23"/>
  <c r="J1274" i="23"/>
  <c r="A1310" i="23"/>
  <c r="J1310" i="23"/>
  <c r="A1346" i="23"/>
  <c r="J1346" i="23"/>
  <c r="A1382" i="23"/>
  <c r="J1382" i="23"/>
  <c r="A1418" i="23"/>
  <c r="J1418" i="23"/>
  <c r="A1454" i="23"/>
  <c r="J1454" i="23"/>
  <c r="A1490" i="23"/>
  <c r="J1490" i="23"/>
  <c r="A1526" i="23"/>
  <c r="J1526" i="23"/>
  <c r="A1562" i="23"/>
  <c r="J1562" i="23"/>
  <c r="A1598" i="23"/>
  <c r="J1598" i="23"/>
  <c r="A1634" i="23"/>
  <c r="J1634" i="23"/>
  <c r="A1670" i="23"/>
  <c r="J1670" i="23"/>
  <c r="A1706" i="23"/>
  <c r="J1706" i="23"/>
  <c r="A1742" i="23"/>
  <c r="J1742" i="23"/>
  <c r="A1778" i="23"/>
  <c r="J1778" i="23"/>
  <c r="AR6" i="6"/>
  <c r="M4" i="24"/>
  <c r="A14" i="23"/>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Y43" i="6"/>
  <c r="R63" i="6"/>
  <c r="V63" i="6"/>
  <c r="X63" i="6"/>
  <c r="AZ63" i="6"/>
  <c r="BD63" i="6"/>
  <c r="BF63" i="6"/>
  <c r="CF63" i="6"/>
  <c r="CJ63" i="6"/>
  <c r="CL63" i="6"/>
  <c r="AH71" i="6"/>
  <c r="CV71" i="6"/>
  <c r="AZ90" i="6"/>
  <c r="CF90" i="6"/>
  <c r="AZ95" i="6"/>
  <c r="CF95" i="6"/>
  <c r="AZ98" i="6"/>
  <c r="CF98" i="6"/>
  <c r="BP103" i="6"/>
  <c r="CV103" i="6"/>
  <c r="FY95" i="6"/>
  <c r="GH10" i="6"/>
  <c r="BP78" i="6"/>
  <c r="AH88" i="6"/>
  <c r="DD8" i="6"/>
  <c r="FV8" i="6"/>
  <c r="BH7" i="6"/>
  <c r="FN7" i="6"/>
  <c r="FS7" i="6"/>
  <c r="DD7" i="6"/>
  <c r="AP7" i="6"/>
  <c r="GC59" i="6"/>
  <c r="GD59" i="6"/>
  <c r="R36" i="6"/>
  <c r="V36" i="6"/>
  <c r="X36" i="6"/>
  <c r="AZ36" i="6"/>
  <c r="BD36" i="6"/>
  <c r="BF36" i="6"/>
  <c r="CF36" i="6"/>
  <c r="CJ36" i="6"/>
  <c r="CL36" i="6"/>
  <c r="AH38" i="6"/>
  <c r="AL38" i="6"/>
  <c r="AN38" i="6"/>
  <c r="BP38" i="6"/>
  <c r="BT38" i="6"/>
  <c r="BV38" i="6"/>
  <c r="CV38" i="6"/>
  <c r="CZ38" i="6"/>
  <c r="DB38" i="6"/>
  <c r="CF82" i="6"/>
  <c r="R88" i="6"/>
  <c r="CF88" i="6"/>
  <c r="CF92" i="6"/>
  <c r="CF96" i="6"/>
  <c r="CV100" i="6"/>
  <c r="BX8" i="6"/>
  <c r="FT8" i="6"/>
  <c r="AP8" i="6"/>
  <c r="FM8" i="6"/>
  <c r="BH8" i="6"/>
  <c r="FN8" i="6"/>
  <c r="FS8" i="6"/>
  <c r="CN7" i="6"/>
  <c r="FU7" i="6"/>
  <c r="Z7" i="6"/>
  <c r="BX7" i="6"/>
  <c r="FT7" i="6"/>
  <c r="BH27" i="6"/>
  <c r="FN27" i="6"/>
  <c r="Z66" i="6"/>
  <c r="FL66" i="6"/>
  <c r="BX66" i="6"/>
  <c r="FT66" i="6"/>
  <c r="Z70" i="6"/>
  <c r="FL70" i="6"/>
  <c r="GH70" i="6"/>
  <c r="BH81" i="6"/>
  <c r="FN81" i="6"/>
  <c r="DD86" i="6"/>
  <c r="FV86" i="6"/>
  <c r="DD89" i="6"/>
  <c r="FV89" i="6"/>
  <c r="Z90" i="6"/>
  <c r="FL90" i="6"/>
  <c r="BX90" i="6"/>
  <c r="FT90" i="6"/>
  <c r="Z94" i="6"/>
  <c r="FL94" i="6"/>
  <c r="BX94" i="6"/>
  <c r="FT94" i="6"/>
  <c r="DD97" i="6"/>
  <c r="FV97" i="6"/>
  <c r="Z98" i="6"/>
  <c r="FL98" i="6"/>
  <c r="BX98" i="6"/>
  <c r="FT98" i="6"/>
  <c r="DD101" i="6"/>
  <c r="FV101" i="6"/>
  <c r="DD42" i="6"/>
  <c r="FV42" i="6"/>
  <c r="DD67" i="6"/>
  <c r="FV67" i="6"/>
  <c r="BH69" i="6"/>
  <c r="FN69" i="6"/>
  <c r="DD71" i="6"/>
  <c r="FV71" i="6"/>
  <c r="AP73" i="6"/>
  <c r="FM73" i="6"/>
  <c r="Z74" i="6"/>
  <c r="FL74" i="6"/>
  <c r="DD74" i="6"/>
  <c r="FV74" i="6"/>
  <c r="Z76" i="6"/>
  <c r="FL76" i="6"/>
  <c r="BH85" i="6"/>
  <c r="FN85" i="6"/>
  <c r="AP91" i="6"/>
  <c r="FM91" i="6"/>
  <c r="Z96" i="6"/>
  <c r="FL96" i="6"/>
  <c r="AP99" i="6"/>
  <c r="FM99" i="6"/>
  <c r="AP103" i="6"/>
  <c r="FM103" i="6"/>
  <c r="BH103" i="6"/>
  <c r="BH105" i="6"/>
  <c r="FN105" i="6"/>
  <c r="Z106" i="6"/>
  <c r="FL106" i="6"/>
  <c r="DD106" i="6"/>
  <c r="FV106" i="6"/>
  <c r="AH86" i="6"/>
  <c r="CV96" i="6"/>
  <c r="FY66" i="6"/>
  <c r="FX44" i="6"/>
  <c r="FY50" i="6"/>
  <c r="FX56" i="6"/>
  <c r="FX60" i="6"/>
  <c r="FY64" i="6"/>
  <c r="GH85" i="6"/>
  <c r="FY25" i="6"/>
  <c r="FX26" i="6"/>
  <c r="FX25" i="6"/>
  <c r="FY27" i="6"/>
  <c r="CV64" i="6"/>
  <c r="AH91" i="6"/>
  <c r="AH95" i="6"/>
  <c r="CV104" i="6"/>
  <c r="AZ78" i="6"/>
  <c r="R82" i="6"/>
  <c r="CV92" i="6"/>
  <c r="BP65" i="6"/>
  <c r="BT65" i="6"/>
  <c r="BV65" i="6"/>
  <c r="AZ67" i="6"/>
  <c r="FX41" i="6"/>
  <c r="AH43" i="6"/>
  <c r="CV43" i="6"/>
  <c r="FY51" i="6"/>
  <c r="FX57" i="6"/>
  <c r="FY65" i="6"/>
  <c r="FY67" i="6"/>
  <c r="FY42" i="6"/>
  <c r="BP70" i="6"/>
  <c r="AH74" i="6"/>
  <c r="BP74" i="6"/>
  <c r="CV74" i="6"/>
  <c r="FY78" i="6"/>
  <c r="FX80" i="6"/>
  <c r="FX82" i="6"/>
  <c r="FX86" i="6"/>
  <c r="FY90" i="6"/>
  <c r="GH91" i="6"/>
  <c r="FY92" i="6"/>
  <c r="FY94" i="6"/>
  <c r="GH95" i="6"/>
  <c r="FY96" i="6"/>
  <c r="FY98" i="6"/>
  <c r="FY100" i="6"/>
  <c r="FX102" i="6"/>
  <c r="FX69" i="6"/>
  <c r="FY71" i="6"/>
  <c r="FX73" i="6"/>
  <c r="AZ68" i="6"/>
  <c r="R72" i="6"/>
  <c r="AZ76" i="6"/>
  <c r="GH105" i="6"/>
  <c r="AZ105" i="6"/>
  <c r="CF105" i="6"/>
  <c r="FY9" i="6"/>
  <c r="GH12" i="6"/>
  <c r="AZ44" i="6"/>
  <c r="AZ46" i="6"/>
  <c r="AZ56" i="6"/>
  <c r="AZ60" i="6"/>
  <c r="BP62" i="6"/>
  <c r="R64" i="6"/>
  <c r="CV37" i="6"/>
  <c r="AH39" i="6"/>
  <c r="FY48" i="6"/>
  <c r="FY56" i="6"/>
  <c r="BP64" i="6"/>
  <c r="BP66" i="6"/>
  <c r="CV66" i="6"/>
  <c r="BP69" i="6"/>
  <c r="R75" i="6"/>
  <c r="R77" i="6"/>
  <c r="CF77" i="6"/>
  <c r="FX79" i="6"/>
  <c r="R80" i="6"/>
  <c r="CF80" i="6"/>
  <c r="AH81" i="6"/>
  <c r="AH84" i="6"/>
  <c r="CV84" i="6"/>
  <c r="BP85" i="6"/>
  <c r="FX77" i="6"/>
  <c r="AH79" i="6"/>
  <c r="CV79" i="6"/>
  <c r="AZ83" i="6"/>
  <c r="CF87" i="6"/>
  <c r="R91" i="6"/>
  <c r="CF99" i="6"/>
  <c r="CF103" i="6"/>
  <c r="CV83" i="6"/>
  <c r="AH87" i="6"/>
  <c r="AH89" i="6"/>
  <c r="BP89" i="6"/>
  <c r="R93" i="6"/>
  <c r="CF93" i="6"/>
  <c r="R97" i="6"/>
  <c r="BP71" i="6"/>
  <c r="AZ86" i="6"/>
  <c r="R92" i="6"/>
  <c r="R100" i="6"/>
  <c r="R42" i="6"/>
  <c r="CF42" i="6"/>
  <c r="CF69" i="6"/>
  <c r="GC49" i="6"/>
  <c r="GD49" i="6"/>
  <c r="GC86" i="6"/>
  <c r="GD86" i="6"/>
  <c r="AZ42" i="6"/>
  <c r="Z13" i="6"/>
  <c r="BH13" i="6"/>
  <c r="CN13" i="6"/>
  <c r="Z15" i="6"/>
  <c r="BH15" i="6"/>
  <c r="CN15" i="6"/>
  <c r="Z17" i="6"/>
  <c r="AP17" i="6"/>
  <c r="CN17" i="6"/>
  <c r="Z20" i="6"/>
  <c r="BH20" i="6"/>
  <c r="FN20" i="6"/>
  <c r="CN20" i="6"/>
  <c r="FU20" i="6"/>
  <c r="Z22" i="6"/>
  <c r="BH22" i="6"/>
  <c r="CN22" i="6"/>
  <c r="Z24" i="6"/>
  <c r="BH24" i="6"/>
  <c r="CN24" i="6"/>
  <c r="AP26" i="6"/>
  <c r="BH26" i="6"/>
  <c r="CN26" i="6"/>
  <c r="AP28" i="6"/>
  <c r="BH28" i="6"/>
  <c r="CN28" i="6"/>
  <c r="Z31" i="6"/>
  <c r="BX31" i="6"/>
  <c r="CN31" i="6"/>
  <c r="Z33" i="6"/>
  <c r="BX33" i="6"/>
  <c r="CN33" i="6"/>
  <c r="Z37" i="6"/>
  <c r="BX37" i="6"/>
  <c r="CN37" i="6"/>
  <c r="AP38" i="6"/>
  <c r="FM38" i="6"/>
  <c r="BH38" i="6"/>
  <c r="FN38" i="6"/>
  <c r="CN38" i="6"/>
  <c r="FU38" i="6"/>
  <c r="Z39" i="6"/>
  <c r="BX39" i="6"/>
  <c r="CN39" i="6"/>
  <c r="Z41" i="6"/>
  <c r="BX41" i="6"/>
  <c r="CN41" i="6"/>
  <c r="Z43" i="6"/>
  <c r="BX43" i="6"/>
  <c r="CN43" i="6"/>
  <c r="AP46" i="6"/>
  <c r="BH46" i="6"/>
  <c r="CN46" i="6"/>
  <c r="AP48" i="6"/>
  <c r="BH48" i="6"/>
  <c r="CN48" i="6"/>
  <c r="AP50" i="6"/>
  <c r="BH50" i="6"/>
  <c r="CN50" i="6"/>
  <c r="BX51" i="6"/>
  <c r="FT51" i="6"/>
  <c r="AP52" i="6"/>
  <c r="BH52" i="6"/>
  <c r="CN52" i="6"/>
  <c r="Z53" i="6"/>
  <c r="CN53" i="6"/>
  <c r="FU53" i="6"/>
  <c r="Z55" i="6"/>
  <c r="BX55" i="6"/>
  <c r="CN55" i="6"/>
  <c r="FU55" i="6"/>
  <c r="AP58" i="6"/>
  <c r="BH58" i="6"/>
  <c r="CN58" i="6"/>
  <c r="AP60" i="6"/>
  <c r="BH60" i="6"/>
  <c r="CN60" i="6"/>
  <c r="AP64" i="6"/>
  <c r="BH64" i="6"/>
  <c r="CN64" i="6"/>
  <c r="Z81" i="6"/>
  <c r="FL81" i="6"/>
  <c r="CN81" i="6"/>
  <c r="FU81" i="6"/>
  <c r="CN84" i="6"/>
  <c r="FU84" i="6"/>
  <c r="BH86" i="6"/>
  <c r="CN86" i="6"/>
  <c r="AP9" i="6"/>
  <c r="FM9" i="6"/>
  <c r="BX9" i="6"/>
  <c r="DD9" i="6"/>
  <c r="FV9" i="6"/>
  <c r="BX11" i="6"/>
  <c r="FT11" i="6"/>
  <c r="DD12" i="6"/>
  <c r="FV12" i="6"/>
  <c r="AP14" i="6"/>
  <c r="BX14" i="6"/>
  <c r="DD14" i="6"/>
  <c r="FV14" i="6"/>
  <c r="AP16" i="6"/>
  <c r="BX16" i="6"/>
  <c r="DD16" i="6"/>
  <c r="AP18" i="6"/>
  <c r="BX18" i="6"/>
  <c r="DD18" i="6"/>
  <c r="FV18" i="6"/>
  <c r="BX19" i="6"/>
  <c r="BH19" i="6"/>
  <c r="DD19" i="6"/>
  <c r="BX21" i="6"/>
  <c r="BH21" i="6"/>
  <c r="DD21" i="6"/>
  <c r="DD23" i="6"/>
  <c r="FV23" i="6"/>
  <c r="BX25" i="6"/>
  <c r="FT25" i="6"/>
  <c r="BH25" i="6"/>
  <c r="DD25" i="6"/>
  <c r="FV25" i="6"/>
  <c r="BH29" i="6"/>
  <c r="DD29" i="6"/>
  <c r="Z30" i="6"/>
  <c r="BX30" i="6"/>
  <c r="FT30" i="6"/>
  <c r="DD30" i="6"/>
  <c r="FV30" i="6"/>
  <c r="Z32" i="6"/>
  <c r="BX32" i="6"/>
  <c r="FT32" i="6"/>
  <c r="DD32" i="6"/>
  <c r="FV32" i="6"/>
  <c r="Z34" i="6"/>
  <c r="BX34" i="6"/>
  <c r="FT34" i="6"/>
  <c r="DD34" i="6"/>
  <c r="FV34" i="6"/>
  <c r="AP35" i="6"/>
  <c r="BH35" i="6"/>
  <c r="DD35" i="6"/>
  <c r="FV35" i="6"/>
  <c r="Z36" i="6"/>
  <c r="BX36" i="6"/>
  <c r="FT36" i="6"/>
  <c r="DD36" i="6"/>
  <c r="FV36" i="6"/>
  <c r="Z40" i="6"/>
  <c r="BX40" i="6"/>
  <c r="DD40" i="6"/>
  <c r="Z44" i="6"/>
  <c r="BX44" i="6"/>
  <c r="DD44" i="6"/>
  <c r="BH45" i="6"/>
  <c r="FN45" i="6"/>
  <c r="AP47" i="6"/>
  <c r="BH47" i="6"/>
  <c r="FN47" i="6"/>
  <c r="DD47" i="6"/>
  <c r="AP49" i="6"/>
  <c r="FM49" i="6"/>
  <c r="BH49" i="6"/>
  <c r="DD49" i="6"/>
  <c r="FV49" i="6"/>
  <c r="Z54" i="6"/>
  <c r="BX54" i="6"/>
  <c r="DD54" i="6"/>
  <c r="Z56" i="6"/>
  <c r="BX56" i="6"/>
  <c r="DD56" i="6"/>
  <c r="FV56" i="6"/>
  <c r="AP57" i="6"/>
  <c r="FM57" i="6"/>
  <c r="BH57" i="6"/>
  <c r="FN57" i="6"/>
  <c r="DD57" i="6"/>
  <c r="FV57" i="6"/>
  <c r="AP59" i="6"/>
  <c r="FM59" i="6"/>
  <c r="BH59" i="6"/>
  <c r="FN59" i="6"/>
  <c r="DD59" i="6"/>
  <c r="FV59" i="6"/>
  <c r="AP61" i="6"/>
  <c r="BH61" i="6"/>
  <c r="FN61" i="6"/>
  <c r="DD61" i="6"/>
  <c r="BH63" i="6"/>
  <c r="FN63" i="6"/>
  <c r="DD65" i="6"/>
  <c r="FV65" i="6"/>
  <c r="Z80" i="6"/>
  <c r="FL80" i="6"/>
  <c r="DD87" i="6"/>
  <c r="FV87" i="6"/>
  <c r="FT9" i="6"/>
  <c r="FT40" i="6"/>
  <c r="FV40" i="6"/>
  <c r="FM47" i="6"/>
  <c r="FV47" i="6"/>
  <c r="FT55" i="6"/>
  <c r="AP13" i="6"/>
  <c r="BX13" i="6"/>
  <c r="DD13" i="6"/>
  <c r="FV13" i="6"/>
  <c r="AP15" i="6"/>
  <c r="BX15" i="6"/>
  <c r="DD15" i="6"/>
  <c r="BX17" i="6"/>
  <c r="BH17" i="6"/>
  <c r="DD17" i="6"/>
  <c r="FV17" i="6"/>
  <c r="AP20" i="6"/>
  <c r="FM20" i="6"/>
  <c r="BX20" i="6"/>
  <c r="FT20" i="6"/>
  <c r="DD20" i="6"/>
  <c r="FV20" i="6"/>
  <c r="AP22" i="6"/>
  <c r="BX22" i="6"/>
  <c r="DD22" i="6"/>
  <c r="AP24" i="6"/>
  <c r="BX24" i="6"/>
  <c r="DD24" i="6"/>
  <c r="Z26" i="6"/>
  <c r="BX26" i="6"/>
  <c r="DD26" i="6"/>
  <c r="Z28" i="6"/>
  <c r="BX28" i="6"/>
  <c r="DD28" i="6"/>
  <c r="AP31" i="6"/>
  <c r="BH31" i="6"/>
  <c r="DD31" i="6"/>
  <c r="FV31" i="6"/>
  <c r="AP33" i="6"/>
  <c r="BH33" i="6"/>
  <c r="DD33" i="6"/>
  <c r="AP37" i="6"/>
  <c r="BH37" i="6"/>
  <c r="DD37" i="6"/>
  <c r="Z38" i="6"/>
  <c r="BX38" i="6"/>
  <c r="FT38" i="6"/>
  <c r="DD38" i="6"/>
  <c r="FV38" i="6"/>
  <c r="AP39" i="6"/>
  <c r="BH39" i="6"/>
  <c r="DD39" i="6"/>
  <c r="FV39" i="6"/>
  <c r="AP41" i="6"/>
  <c r="BH41" i="6"/>
  <c r="DD41" i="6"/>
  <c r="AP43" i="6"/>
  <c r="BH43" i="6"/>
  <c r="DD43" i="6"/>
  <c r="FV43" i="6"/>
  <c r="Z46" i="6"/>
  <c r="BX46" i="6"/>
  <c r="DD46" i="6"/>
  <c r="Z48" i="6"/>
  <c r="BX48" i="6"/>
  <c r="DD48" i="6"/>
  <c r="FV48" i="6"/>
  <c r="Z50" i="6"/>
  <c r="BX50" i="6"/>
  <c r="DD50" i="6"/>
  <c r="AP51" i="6"/>
  <c r="FM51" i="6"/>
  <c r="DD51" i="6"/>
  <c r="FV51" i="6"/>
  <c r="Z52" i="6"/>
  <c r="BX52" i="6"/>
  <c r="DD52" i="6"/>
  <c r="FV52" i="6"/>
  <c r="BH53" i="6"/>
  <c r="AP55" i="6"/>
  <c r="FM55" i="6"/>
  <c r="BH55" i="6"/>
  <c r="FN55" i="6"/>
  <c r="DD55" i="6"/>
  <c r="FV55" i="6"/>
  <c r="Z58" i="6"/>
  <c r="BX58" i="6"/>
  <c r="DD58" i="6"/>
  <c r="Z60" i="6"/>
  <c r="BX60" i="6"/>
  <c r="DD60" i="6"/>
  <c r="FV60" i="6"/>
  <c r="Z64" i="6"/>
  <c r="BX64" i="6"/>
  <c r="DD64" i="6"/>
  <c r="Z84" i="6"/>
  <c r="Z86" i="6"/>
  <c r="Z9" i="6"/>
  <c r="BH9" i="6"/>
  <c r="FN9" i="6"/>
  <c r="Z11" i="6"/>
  <c r="BH11" i="6"/>
  <c r="FN11" i="6"/>
  <c r="CN11" i="6"/>
  <c r="FU11" i="6"/>
  <c r="CN12" i="6"/>
  <c r="FU12" i="6"/>
  <c r="Z14" i="6"/>
  <c r="BH14" i="6"/>
  <c r="FN14" i="6"/>
  <c r="CN14" i="6"/>
  <c r="FU14" i="6"/>
  <c r="Z16" i="6"/>
  <c r="BH16" i="6"/>
  <c r="FN16" i="6"/>
  <c r="CN16" i="6"/>
  <c r="FU16" i="6"/>
  <c r="Z18" i="6"/>
  <c r="BH18" i="6"/>
  <c r="FN18" i="6"/>
  <c r="CN18" i="6"/>
  <c r="FU18" i="6"/>
  <c r="Z19" i="6"/>
  <c r="AP19" i="6"/>
  <c r="CN19" i="6"/>
  <c r="Z21" i="6"/>
  <c r="AP21" i="6"/>
  <c r="CN21" i="6"/>
  <c r="Z25" i="6"/>
  <c r="AP25" i="6"/>
  <c r="FM25" i="6"/>
  <c r="CN25" i="6"/>
  <c r="FU25" i="6"/>
  <c r="Z29" i="6"/>
  <c r="BX29" i="6"/>
  <c r="CN29" i="6"/>
  <c r="AP30" i="6"/>
  <c r="FM30" i="6"/>
  <c r="BH30" i="6"/>
  <c r="FN30" i="6"/>
  <c r="CN30" i="6"/>
  <c r="FU30" i="6"/>
  <c r="AP32" i="6"/>
  <c r="FM32" i="6"/>
  <c r="BH32" i="6"/>
  <c r="FN32" i="6"/>
  <c r="CN32" i="6"/>
  <c r="FU32" i="6"/>
  <c r="AP34" i="6"/>
  <c r="FM34" i="6"/>
  <c r="BH34" i="6"/>
  <c r="FN34" i="6"/>
  <c r="CN34" i="6"/>
  <c r="FU34" i="6"/>
  <c r="Z35" i="6"/>
  <c r="BX35" i="6"/>
  <c r="CN35" i="6"/>
  <c r="AP36" i="6"/>
  <c r="FM36" i="6"/>
  <c r="BH36" i="6"/>
  <c r="FN36" i="6"/>
  <c r="CN36" i="6"/>
  <c r="FU36" i="6"/>
  <c r="AP40" i="6"/>
  <c r="FM40" i="6"/>
  <c r="BH40" i="6"/>
  <c r="FN40" i="6"/>
  <c r="CN40" i="6"/>
  <c r="FU40" i="6"/>
  <c r="AP44" i="6"/>
  <c r="BH44" i="6"/>
  <c r="CN44" i="6"/>
  <c r="Z45" i="6"/>
  <c r="CN45" i="6"/>
  <c r="Z47" i="6"/>
  <c r="BX47" i="6"/>
  <c r="FT47" i="6"/>
  <c r="CN47" i="6"/>
  <c r="FU47" i="6"/>
  <c r="Z49" i="6"/>
  <c r="BX49" i="6"/>
  <c r="FT49" i="6"/>
  <c r="CN49" i="6"/>
  <c r="FU49" i="6"/>
  <c r="AP54" i="6"/>
  <c r="BH54" i="6"/>
  <c r="CN54" i="6"/>
  <c r="AP56" i="6"/>
  <c r="BH56" i="6"/>
  <c r="CN56" i="6"/>
  <c r="Z57" i="6"/>
  <c r="BX57" i="6"/>
  <c r="FT57" i="6"/>
  <c r="CN57" i="6"/>
  <c r="Z59" i="6"/>
  <c r="BX59" i="6"/>
  <c r="FT59" i="6"/>
  <c r="CN59" i="6"/>
  <c r="FU59" i="6"/>
  <c r="Z61" i="6"/>
  <c r="BX61" i="6"/>
  <c r="FT61" i="6"/>
  <c r="CN61" i="6"/>
  <c r="FU61" i="6"/>
  <c r="Z63" i="6"/>
  <c r="CN63" i="6"/>
  <c r="FU63" i="6"/>
  <c r="BX65" i="6"/>
  <c r="FT65" i="6"/>
  <c r="CN65" i="6"/>
  <c r="FU65" i="6"/>
  <c r="BX71" i="6"/>
  <c r="FT71" i="6"/>
  <c r="Z73" i="6"/>
  <c r="BX73" i="6"/>
  <c r="FT73" i="6"/>
  <c r="Z77" i="6"/>
  <c r="FL77" i="6"/>
  <c r="CN77" i="6"/>
  <c r="FU77" i="6"/>
  <c r="BH80" i="6"/>
  <c r="CN80" i="6"/>
  <c r="FU80" i="6"/>
  <c r="Z85" i="6"/>
  <c r="FL85" i="6"/>
  <c r="Z91" i="6"/>
  <c r="FL91" i="6"/>
  <c r="CN91" i="6"/>
  <c r="FU91" i="6"/>
  <c r="Z95" i="6"/>
  <c r="FL95" i="6"/>
  <c r="CN95" i="6"/>
  <c r="FU95" i="6"/>
  <c r="Z99" i="6"/>
  <c r="FL99" i="6"/>
  <c r="CN99" i="6"/>
  <c r="GC80" i="6"/>
  <c r="GD80" i="6"/>
  <c r="CF86" i="6"/>
  <c r="CF78" i="6"/>
  <c r="AZ88" i="6"/>
  <c r="AZ96" i="6"/>
  <c r="BP82" i="6"/>
  <c r="CV82" i="6"/>
  <c r="AH92" i="6"/>
  <c r="AH100" i="6"/>
  <c r="FY11" i="6"/>
  <c r="FM14" i="6"/>
  <c r="FT14" i="6"/>
  <c r="FM16" i="6"/>
  <c r="FT16" i="6"/>
  <c r="FV16" i="6"/>
  <c r="FT18" i="6"/>
  <c r="FN25" i="6"/>
  <c r="GC38" i="6"/>
  <c r="GD38" i="6"/>
  <c r="FY84" i="6"/>
  <c r="FU45" i="6"/>
  <c r="FN49" i="6"/>
  <c r="FN53" i="6"/>
  <c r="GC55" i="6"/>
  <c r="GD55" i="6"/>
  <c r="FU57" i="6"/>
  <c r="FM61" i="6"/>
  <c r="FV61" i="6"/>
  <c r="FT74" i="6"/>
  <c r="FV105" i="6"/>
  <c r="FT93" i="6"/>
  <c r="FV93" i="6"/>
  <c r="R35" i="6"/>
  <c r="R37" i="6"/>
  <c r="R39" i="6"/>
  <c r="FX29" i="6"/>
  <c r="CV44" i="6"/>
  <c r="AH45" i="6"/>
  <c r="AL45" i="6"/>
  <c r="AN45" i="6"/>
  <c r="AP45" i="6"/>
  <c r="BP45" i="6"/>
  <c r="BT45" i="6"/>
  <c r="BV45" i="6"/>
  <c r="BX45" i="6"/>
  <c r="CV45" i="6"/>
  <c r="CZ45" i="6"/>
  <c r="DB45" i="6"/>
  <c r="DD45" i="6"/>
  <c r="BP46" i="6"/>
  <c r="AH48" i="6"/>
  <c r="CV52" i="6"/>
  <c r="AH53" i="6"/>
  <c r="AL53" i="6"/>
  <c r="AN53" i="6"/>
  <c r="AP53" i="6"/>
  <c r="BP53" i="6"/>
  <c r="BT53" i="6"/>
  <c r="BV53" i="6"/>
  <c r="BX53" i="6"/>
  <c r="CV53" i="6"/>
  <c r="CZ53" i="6"/>
  <c r="DB53" i="6"/>
  <c r="DD53" i="6"/>
  <c r="BP54" i="6"/>
  <c r="AH56" i="6"/>
  <c r="CV58" i="6"/>
  <c r="AH60" i="6"/>
  <c r="AZ66" i="6"/>
  <c r="AH73" i="6"/>
  <c r="AH77" i="6"/>
  <c r="FY79" i="6"/>
  <c r="AH80" i="6"/>
  <c r="BP80" i="6"/>
  <c r="AZ81" i="6"/>
  <c r="AZ85" i="6"/>
  <c r="FY81" i="6"/>
  <c r="AZ91" i="6"/>
  <c r="CF91" i="6"/>
  <c r="R94" i="6"/>
  <c r="AZ94" i="6"/>
  <c r="CF94" i="6"/>
  <c r="R95" i="6"/>
  <c r="CV99" i="6"/>
  <c r="AH102" i="6"/>
  <c r="R103" i="6"/>
  <c r="AZ103" i="6"/>
  <c r="R106" i="6"/>
  <c r="CF106" i="6"/>
  <c r="CV101" i="6"/>
  <c r="AZ93" i="6"/>
  <c r="FY99" i="6"/>
  <c r="AH101" i="6"/>
  <c r="FT102" i="6"/>
  <c r="CN9" i="6"/>
  <c r="AP11" i="6"/>
  <c r="DD11" i="6"/>
  <c r="R101" i="6"/>
  <c r="FN80" i="6"/>
  <c r="FL84" i="6"/>
  <c r="R104" i="6"/>
  <c r="BP104" i="6"/>
  <c r="CF101" i="6"/>
  <c r="FU99" i="6"/>
  <c r="FM78" i="6"/>
  <c r="FM88" i="6"/>
  <c r="R71" i="6"/>
  <c r="GC53" i="6"/>
  <c r="GD53" i="6"/>
  <c r="GC57" i="6"/>
  <c r="GD57" i="6"/>
  <c r="GN7" i="6"/>
  <c r="AP23" i="6"/>
  <c r="BX23" i="6"/>
  <c r="FL67" i="6"/>
  <c r="FN67" i="6"/>
  <c r="FU67" i="6"/>
  <c r="GC40" i="6"/>
  <c r="GD40" i="6"/>
  <c r="GC61" i="6"/>
  <c r="GD61" i="6"/>
  <c r="FY37" i="6"/>
  <c r="FX39" i="6"/>
  <c r="R51" i="6"/>
  <c r="V51" i="6"/>
  <c r="X51" i="6"/>
  <c r="Z51" i="6"/>
  <c r="FL51" i="6"/>
  <c r="AZ51" i="6"/>
  <c r="BD51" i="6"/>
  <c r="BF51" i="6"/>
  <c r="BH51" i="6"/>
  <c r="CF51" i="6"/>
  <c r="CJ51" i="6"/>
  <c r="CL51" i="6"/>
  <c r="CN51" i="6"/>
  <c r="AH63" i="6"/>
  <c r="AL63" i="6"/>
  <c r="AN63" i="6"/>
  <c r="AP63" i="6"/>
  <c r="BP63" i="6"/>
  <c r="BT63" i="6"/>
  <c r="BV63" i="6"/>
  <c r="BX63" i="6"/>
  <c r="CV63" i="6"/>
  <c r="CZ63" i="6"/>
  <c r="DB63" i="6"/>
  <c r="DD63" i="6"/>
  <c r="CF73" i="6"/>
  <c r="CF75" i="6"/>
  <c r="CV80" i="6"/>
  <c r="R81" i="6"/>
  <c r="CF81" i="6"/>
  <c r="R84" i="6"/>
  <c r="CF84" i="6"/>
  <c r="R85" i="6"/>
  <c r="CF85" i="6"/>
  <c r="FU71" i="6"/>
  <c r="AH90" i="6"/>
  <c r="CV90" i="6"/>
  <c r="AH94" i="6"/>
  <c r="CV94" i="6"/>
  <c r="AH98" i="6"/>
  <c r="CV98" i="6"/>
  <c r="R99" i="6"/>
  <c r="CF102" i="6"/>
  <c r="AZ106" i="6"/>
  <c r="R40" i="6"/>
  <c r="V40" i="6"/>
  <c r="AZ40" i="6"/>
  <c r="BD40" i="6"/>
  <c r="CF40" i="6"/>
  <c r="CJ40" i="6"/>
  <c r="FN100" i="6"/>
  <c r="FM66" i="6"/>
  <c r="FT88" i="6"/>
  <c r="FV88" i="6"/>
  <c r="FT92" i="6"/>
  <c r="FV92" i="6"/>
  <c r="FT96" i="6"/>
  <c r="FV96" i="6"/>
  <c r="FU100" i="6"/>
  <c r="FL86" i="6"/>
  <c r="FU86" i="6"/>
  <c r="AZ73" i="6"/>
  <c r="FN86" i="6"/>
  <c r="FT78" i="6"/>
  <c r="FV78" i="6"/>
  <c r="FT82" i="6"/>
  <c r="FV82" i="6"/>
  <c r="FT103" i="6"/>
  <c r="GH103" i="6"/>
  <c r="BP73" i="6"/>
  <c r="CV75" i="6"/>
  <c r="FL73" i="6"/>
  <c r="FU69" i="6"/>
  <c r="FT99" i="6"/>
  <c r="FV104" i="6"/>
  <c r="AH75" i="6"/>
  <c r="FN66" i="6"/>
  <c r="FT69" i="6"/>
  <c r="FN103" i="6"/>
  <c r="FN104" i="6"/>
  <c r="FU104" i="6"/>
  <c r="Z23" i="6"/>
  <c r="FL23" i="6"/>
  <c r="BH23" i="6"/>
  <c r="CN23" i="6"/>
  <c r="AH65" i="6"/>
  <c r="AL65" i="6"/>
  <c r="AN65" i="6"/>
  <c r="AP65" i="6"/>
  <c r="AZ75" i="6"/>
  <c r="FN62" i="6"/>
  <c r="FU62" i="6"/>
  <c r="FN73" i="6"/>
  <c r="FM75" i="6"/>
  <c r="FV75" i="6"/>
  <c r="GH89" i="6"/>
  <c r="GG117" i="6"/>
  <c r="AH42" i="6"/>
  <c r="CV42" i="6"/>
  <c r="R65" i="6"/>
  <c r="V65" i="6"/>
  <c r="X65" i="6"/>
  <c r="Z65" i="6"/>
  <c r="FL65" i="6"/>
  <c r="AZ65" i="6"/>
  <c r="BD65" i="6"/>
  <c r="BF65" i="6"/>
  <c r="BH65" i="6"/>
  <c r="FN106" i="6"/>
  <c r="FM62" i="6"/>
  <c r="FT62" i="6"/>
  <c r="FV62" i="6"/>
  <c r="FV73" i="6"/>
  <c r="FU75" i="6"/>
  <c r="FT84" i="6"/>
  <c r="FV84" i="6"/>
  <c r="BP42" i="6"/>
  <c r="FU106" i="6"/>
  <c r="FM13" i="6"/>
  <c r="FT13" i="6"/>
  <c r="FX12" i="6"/>
  <c r="FN21" i="6"/>
  <c r="FU21" i="6"/>
  <c r="FW25" i="6"/>
  <c r="FM26" i="6"/>
  <c r="FT26" i="6"/>
  <c r="FV26" i="6"/>
  <c r="FM28" i="6"/>
  <c r="FT28" i="6"/>
  <c r="FV28" i="6"/>
  <c r="GC41" i="6"/>
  <c r="GD41" i="6"/>
  <c r="FN41" i="6"/>
  <c r="FU41" i="6"/>
  <c r="FM43" i="6"/>
  <c r="FT43" i="6"/>
  <c r="FM64" i="6"/>
  <c r="FT64" i="6"/>
  <c r="FV64" i="6"/>
  <c r="FN13" i="6"/>
  <c r="FU13" i="6"/>
  <c r="FM15" i="6"/>
  <c r="FT15" i="6"/>
  <c r="FV15" i="6"/>
  <c r="FM17" i="6"/>
  <c r="FT17" i="6"/>
  <c r="FM19" i="6"/>
  <c r="FT19" i="6"/>
  <c r="FV19" i="6"/>
  <c r="FM21" i="6"/>
  <c r="FT21" i="6"/>
  <c r="FV21" i="6"/>
  <c r="FN22" i="6"/>
  <c r="FU22" i="6"/>
  <c r="FN26" i="6"/>
  <c r="FU26" i="6"/>
  <c r="FN28" i="6"/>
  <c r="FU28" i="6"/>
  <c r="FW40" i="6"/>
  <c r="FM41" i="6"/>
  <c r="FT41" i="6"/>
  <c r="FV41" i="6"/>
  <c r="GC43" i="6"/>
  <c r="GD43" i="6"/>
  <c r="FN43" i="6"/>
  <c r="FU43" i="6"/>
  <c r="FM46" i="6"/>
  <c r="FT46" i="6"/>
  <c r="FV46" i="6"/>
  <c r="FM48" i="6"/>
  <c r="FT48" i="6"/>
  <c r="FM50" i="6"/>
  <c r="FT50" i="6"/>
  <c r="FV50" i="6"/>
  <c r="FM52" i="6"/>
  <c r="FT52" i="6"/>
  <c r="FM54" i="6"/>
  <c r="FT54" i="6"/>
  <c r="FV54" i="6"/>
  <c r="FM56" i="6"/>
  <c r="FT56" i="6"/>
  <c r="FM58" i="6"/>
  <c r="FT58" i="6"/>
  <c r="FV58" i="6"/>
  <c r="FM60" i="6"/>
  <c r="FT60" i="6"/>
  <c r="FW71" i="6"/>
  <c r="FW75" i="6"/>
  <c r="FO9" i="6"/>
  <c r="FO8" i="6"/>
  <c r="FO11" i="6"/>
  <c r="FN15" i="6"/>
  <c r="FU15" i="6"/>
  <c r="FN17" i="6"/>
  <c r="FU17" i="6"/>
  <c r="FN19" i="6"/>
  <c r="FU19" i="6"/>
  <c r="FW20" i="6"/>
  <c r="FL14" i="6"/>
  <c r="FO14" i="6"/>
  <c r="FL18" i="6"/>
  <c r="FO18" i="6"/>
  <c r="FO20" i="6"/>
  <c r="FM24" i="6"/>
  <c r="FV24" i="6"/>
  <c r="FW27" i="6"/>
  <c r="FN23" i="6"/>
  <c r="FO23" i="6"/>
  <c r="FL27" i="6"/>
  <c r="GH27" i="6"/>
  <c r="FN24" i="6"/>
  <c r="FU24" i="6"/>
  <c r="FV29" i="6"/>
  <c r="FT31" i="6"/>
  <c r="FM33" i="6"/>
  <c r="FV33" i="6"/>
  <c r="FT35" i="6"/>
  <c r="FM37" i="6"/>
  <c r="FV37" i="6"/>
  <c r="FT39" i="6"/>
  <c r="FL25" i="6"/>
  <c r="GH25" i="6"/>
  <c r="FL30" i="6"/>
  <c r="GH30" i="6"/>
  <c r="FO30" i="6"/>
  <c r="FL34" i="6"/>
  <c r="GH34" i="6"/>
  <c r="FO34" i="6"/>
  <c r="FL38" i="6"/>
  <c r="GH38" i="6"/>
  <c r="FO38" i="6"/>
  <c r="GC44" i="6"/>
  <c r="GD44" i="6"/>
  <c r="FU44" i="6"/>
  <c r="GC64" i="6"/>
  <c r="GD64" i="6"/>
  <c r="FN64" i="6"/>
  <c r="FU64" i="6"/>
  <c r="FN68" i="6"/>
  <c r="FU68" i="6"/>
  <c r="FN72" i="6"/>
  <c r="FU72" i="6"/>
  <c r="FN76" i="6"/>
  <c r="FU76" i="6"/>
  <c r="FO40" i="6"/>
  <c r="FL45" i="6"/>
  <c r="FO45" i="6"/>
  <c r="FL49" i="6"/>
  <c r="GH49" i="6"/>
  <c r="FO49" i="6"/>
  <c r="FL53" i="6"/>
  <c r="FO53" i="6"/>
  <c r="FL57" i="6"/>
  <c r="GH57" i="6"/>
  <c r="FO57" i="6"/>
  <c r="FL61" i="6"/>
  <c r="GH61" i="6"/>
  <c r="FO61" i="6"/>
  <c r="FO65" i="6"/>
  <c r="FY70" i="6"/>
  <c r="FY74" i="6"/>
  <c r="GJ90" i="6"/>
  <c r="GG90" i="6"/>
  <c r="GL90" i="6"/>
  <c r="FL9" i="6"/>
  <c r="FO10" i="6"/>
  <c r="FL11" i="6"/>
  <c r="FO12" i="6"/>
  <c r="FL16" i="6"/>
  <c r="GH16" i="6"/>
  <c r="FO16" i="6"/>
  <c r="FL20" i="6"/>
  <c r="GH20" i="6"/>
  <c r="FM22" i="6"/>
  <c r="FT22" i="6"/>
  <c r="FV22" i="6"/>
  <c r="FT24" i="6"/>
  <c r="FO27" i="6"/>
  <c r="FT29" i="6"/>
  <c r="FM31" i="6"/>
  <c r="FT33" i="6"/>
  <c r="FM35" i="6"/>
  <c r="FT37" i="6"/>
  <c r="FM39" i="6"/>
  <c r="FW42" i="6"/>
  <c r="FO25" i="6"/>
  <c r="FL29" i="6"/>
  <c r="FL32" i="6"/>
  <c r="GH32" i="6"/>
  <c r="FO32" i="6"/>
  <c r="FL36" i="6"/>
  <c r="GH36" i="6"/>
  <c r="FO36" i="6"/>
  <c r="FL42" i="6"/>
  <c r="GH42" i="6"/>
  <c r="FN29" i="6"/>
  <c r="FU29" i="6"/>
  <c r="FN31" i="6"/>
  <c r="FU31" i="6"/>
  <c r="FN33" i="6"/>
  <c r="FU33" i="6"/>
  <c r="GC35" i="6"/>
  <c r="GD35" i="6"/>
  <c r="FN35" i="6"/>
  <c r="FU35" i="6"/>
  <c r="GC37" i="6"/>
  <c r="GD37" i="6"/>
  <c r="FN37" i="6"/>
  <c r="FU37" i="6"/>
  <c r="GC39" i="6"/>
  <c r="GD39" i="6"/>
  <c r="FN39" i="6"/>
  <c r="FU39" i="6"/>
  <c r="FO42" i="6"/>
  <c r="FN44" i="6"/>
  <c r="GC46" i="6"/>
  <c r="GD46" i="6"/>
  <c r="FN46" i="6"/>
  <c r="FU46" i="6"/>
  <c r="GC48" i="6"/>
  <c r="GD48" i="6"/>
  <c r="FN48" i="6"/>
  <c r="FU48" i="6"/>
  <c r="GC50" i="6"/>
  <c r="GD50" i="6"/>
  <c r="FN50" i="6"/>
  <c r="FU50" i="6"/>
  <c r="GC52" i="6"/>
  <c r="GD52" i="6"/>
  <c r="FN52" i="6"/>
  <c r="FU52" i="6"/>
  <c r="GC54" i="6"/>
  <c r="GD54" i="6"/>
  <c r="FN54" i="6"/>
  <c r="FU54" i="6"/>
  <c r="GC56" i="6"/>
  <c r="GD56" i="6"/>
  <c r="FN56" i="6"/>
  <c r="FU56" i="6"/>
  <c r="GC58" i="6"/>
  <c r="GD58" i="6"/>
  <c r="FN58" i="6"/>
  <c r="FU58" i="6"/>
  <c r="GC60" i="6"/>
  <c r="GD60" i="6"/>
  <c r="FN60" i="6"/>
  <c r="FU60" i="6"/>
  <c r="FM68" i="6"/>
  <c r="FT68" i="6"/>
  <c r="FV68" i="6"/>
  <c r="FW69" i="6"/>
  <c r="FM72" i="6"/>
  <c r="FT72" i="6"/>
  <c r="FV72" i="6"/>
  <c r="FW73" i="6"/>
  <c r="FM76" i="6"/>
  <c r="FT76" i="6"/>
  <c r="FV76" i="6"/>
  <c r="FX104" i="6"/>
  <c r="FL40" i="6"/>
  <c r="GH40" i="6"/>
  <c r="FM44" i="6"/>
  <c r="FT44" i="6"/>
  <c r="FV44" i="6"/>
  <c r="FL47" i="6"/>
  <c r="GH47" i="6"/>
  <c r="FO47" i="6"/>
  <c r="FO51" i="6"/>
  <c r="FL55" i="6"/>
  <c r="FO55" i="6"/>
  <c r="FL59" i="6"/>
  <c r="GH59" i="6"/>
  <c r="FO59" i="6"/>
  <c r="FL63" i="6"/>
  <c r="FO63" i="6"/>
  <c r="FW80" i="6"/>
  <c r="FW84" i="6"/>
  <c r="FW106" i="6"/>
  <c r="FW98" i="6"/>
  <c r="FW102" i="6"/>
  <c r="FV7" i="6"/>
  <c r="FM7" i="6"/>
  <c r="O1606" i="23"/>
  <c r="P1606" i="23"/>
  <c r="F1606" i="23"/>
  <c r="G1606" i="23"/>
  <c r="S105" i="24"/>
  <c r="S103" i="24"/>
  <c r="S99" i="24"/>
  <c r="S97" i="24"/>
  <c r="S95" i="24"/>
  <c r="S91" i="24"/>
  <c r="S89" i="24"/>
  <c r="S87" i="24"/>
  <c r="S83" i="24"/>
  <c r="S81" i="24"/>
  <c r="S79" i="24"/>
  <c r="S75" i="24"/>
  <c r="S73" i="24"/>
  <c r="S71" i="24"/>
  <c r="S67" i="24"/>
  <c r="S65" i="24"/>
  <c r="S63" i="24"/>
  <c r="S61" i="24"/>
  <c r="S59" i="24"/>
  <c r="S55" i="24"/>
  <c r="S53" i="24"/>
  <c r="S51" i="24"/>
  <c r="S47" i="24"/>
  <c r="S45" i="24"/>
  <c r="S43" i="24"/>
  <c r="S39" i="24"/>
  <c r="S35" i="24"/>
  <c r="S31" i="24"/>
  <c r="S29" i="24"/>
  <c r="S27" i="24"/>
  <c r="S23" i="24"/>
  <c r="S21" i="24"/>
  <c r="S19" i="24"/>
  <c r="S17" i="24"/>
  <c r="S15" i="24"/>
  <c r="S13" i="24"/>
  <c r="S11" i="24"/>
  <c r="O958" i="23"/>
  <c r="P958" i="23"/>
  <c r="F958" i="23"/>
  <c r="G958" i="23"/>
  <c r="S106" i="24"/>
  <c r="O1318" i="23"/>
  <c r="P1318" i="23"/>
  <c r="F1318" i="23"/>
  <c r="G1318" i="23"/>
  <c r="O382" i="23"/>
  <c r="P382" i="23"/>
  <c r="F382" i="23"/>
  <c r="G382" i="23"/>
  <c r="DZ6" i="6"/>
  <c r="O1750" i="23"/>
  <c r="P1750" i="23"/>
  <c r="F1750" i="23"/>
  <c r="G1750" i="23"/>
  <c r="O1462" i="23"/>
  <c r="P1462" i="23"/>
  <c r="F1462" i="23"/>
  <c r="G1462" i="23"/>
  <c r="O1174" i="23"/>
  <c r="P1174" i="23"/>
  <c r="F1174" i="23"/>
  <c r="G1174" i="23"/>
  <c r="O670" i="23"/>
  <c r="P670" i="23"/>
  <c r="F670" i="23"/>
  <c r="G670" i="23"/>
  <c r="O94" i="23"/>
  <c r="P94" i="23"/>
  <c r="F94" i="23"/>
  <c r="G94" i="23"/>
  <c r="O1678" i="23"/>
  <c r="P1678" i="23"/>
  <c r="F1678" i="23"/>
  <c r="G1678" i="23"/>
  <c r="O1534" i="23"/>
  <c r="P1534" i="23"/>
  <c r="F1534" i="23"/>
  <c r="G1534" i="23"/>
  <c r="O1390" i="23"/>
  <c r="P1390" i="23"/>
  <c r="F1390" i="23"/>
  <c r="G1390" i="23"/>
  <c r="O1246" i="23"/>
  <c r="P1246" i="23"/>
  <c r="F1246" i="23"/>
  <c r="G1246" i="23"/>
  <c r="O1102" i="23"/>
  <c r="P1102" i="23"/>
  <c r="F1102" i="23"/>
  <c r="G1102" i="23"/>
  <c r="O814" i="23"/>
  <c r="P814" i="23"/>
  <c r="F814" i="23"/>
  <c r="G814" i="23"/>
  <c r="O526" i="23"/>
  <c r="P526" i="23"/>
  <c r="F526" i="23"/>
  <c r="G526" i="23"/>
  <c r="O238" i="23"/>
  <c r="P238" i="23"/>
  <c r="F238" i="23"/>
  <c r="G238" i="23"/>
  <c r="S101" i="24"/>
  <c r="S93" i="24"/>
  <c r="S85" i="24"/>
  <c r="S77" i="24"/>
  <c r="S69" i="24"/>
  <c r="DS6" i="6"/>
  <c r="O1786" i="23"/>
  <c r="P1786" i="23"/>
  <c r="F1786" i="23"/>
  <c r="G1786" i="23"/>
  <c r="O1714" i="23"/>
  <c r="P1714" i="23"/>
  <c r="F1714" i="23"/>
  <c r="G1714" i="23"/>
  <c r="O1642" i="23"/>
  <c r="P1642" i="23"/>
  <c r="F1642" i="23"/>
  <c r="G1642" i="23"/>
  <c r="O1570" i="23"/>
  <c r="P1570" i="23"/>
  <c r="F1570" i="23"/>
  <c r="G1570" i="23"/>
  <c r="O1498" i="23"/>
  <c r="P1498" i="23"/>
  <c r="F1498" i="23"/>
  <c r="G1498" i="23"/>
  <c r="O1426" i="23"/>
  <c r="P1426" i="23"/>
  <c r="F1426" i="23"/>
  <c r="G1426" i="23"/>
  <c r="O1354" i="23"/>
  <c r="P1354" i="23"/>
  <c r="F1354" i="23"/>
  <c r="G1354" i="23"/>
  <c r="O1282" i="23"/>
  <c r="P1282" i="23"/>
  <c r="F1282" i="23"/>
  <c r="G1282" i="23"/>
  <c r="O1210" i="23"/>
  <c r="P1210" i="23"/>
  <c r="F1210" i="23"/>
  <c r="G1210" i="23"/>
  <c r="O1138" i="23"/>
  <c r="P1138" i="23"/>
  <c r="F1138" i="23"/>
  <c r="G1138" i="23"/>
  <c r="O1066" i="23"/>
  <c r="P1066" i="23"/>
  <c r="O1030" i="23"/>
  <c r="P1030" i="23"/>
  <c r="F1030" i="23"/>
  <c r="G1030" i="23"/>
  <c r="O886" i="23"/>
  <c r="P886" i="23"/>
  <c r="F886" i="23"/>
  <c r="G886" i="23"/>
  <c r="O742" i="23"/>
  <c r="P742" i="23"/>
  <c r="F742" i="23"/>
  <c r="G742" i="23"/>
  <c r="O598" i="23"/>
  <c r="P598" i="23"/>
  <c r="F598" i="23"/>
  <c r="G598" i="23"/>
  <c r="O454" i="23"/>
  <c r="P454" i="23"/>
  <c r="F454" i="23"/>
  <c r="G454" i="23"/>
  <c r="O310" i="23"/>
  <c r="P310" i="23"/>
  <c r="F310" i="23"/>
  <c r="G310" i="23"/>
  <c r="O166" i="23"/>
  <c r="P166" i="23"/>
  <c r="F166" i="23"/>
  <c r="G166" i="23"/>
  <c r="S57" i="24"/>
  <c r="S49" i="24"/>
  <c r="S41" i="24"/>
  <c r="S33" i="24"/>
  <c r="S25" i="24"/>
  <c r="S9" i="24"/>
  <c r="S102" i="24"/>
  <c r="S98" i="24"/>
  <c r="S94" i="24"/>
  <c r="S90" i="24"/>
  <c r="S86" i="24"/>
  <c r="S82" i="24"/>
  <c r="S78" i="24"/>
  <c r="S74" i="24"/>
  <c r="S70" i="24"/>
  <c r="S66" i="24"/>
  <c r="S62" i="24"/>
  <c r="S58" i="24"/>
  <c r="S54" i="24"/>
  <c r="S50" i="24"/>
  <c r="S46" i="24"/>
  <c r="S42" i="24"/>
  <c r="S38" i="24"/>
  <c r="S34" i="24"/>
  <c r="S30" i="24"/>
  <c r="S26" i="24"/>
  <c r="S22" i="24"/>
  <c r="S18" i="24"/>
  <c r="S14" i="24"/>
  <c r="S10" i="24"/>
  <c r="F1066" i="23"/>
  <c r="G1066" i="23"/>
  <c r="O994" i="23"/>
  <c r="P994" i="23"/>
  <c r="F994" i="23"/>
  <c r="G994" i="23"/>
  <c r="O922" i="23"/>
  <c r="P922" i="23"/>
  <c r="F922" i="23"/>
  <c r="G922" i="23"/>
  <c r="O850" i="23"/>
  <c r="P850" i="23"/>
  <c r="F850" i="23"/>
  <c r="G850" i="23"/>
  <c r="O778" i="23"/>
  <c r="P778" i="23"/>
  <c r="F778" i="23"/>
  <c r="G778" i="23"/>
  <c r="O706" i="23"/>
  <c r="P706" i="23"/>
  <c r="F706" i="23"/>
  <c r="G706" i="23"/>
  <c r="O634" i="23"/>
  <c r="P634" i="23"/>
  <c r="F634" i="23"/>
  <c r="G634" i="23"/>
  <c r="O562" i="23"/>
  <c r="P562" i="23"/>
  <c r="F562" i="23"/>
  <c r="G562" i="23"/>
  <c r="O490" i="23"/>
  <c r="P490" i="23"/>
  <c r="F490" i="23"/>
  <c r="G490" i="23"/>
  <c r="O418" i="23"/>
  <c r="P418" i="23"/>
  <c r="F418" i="23"/>
  <c r="G418" i="23"/>
  <c r="O346" i="23"/>
  <c r="P346" i="23"/>
  <c r="F346" i="23"/>
  <c r="G346" i="23"/>
  <c r="O274" i="23"/>
  <c r="P274" i="23"/>
  <c r="F274" i="23"/>
  <c r="G274" i="23"/>
  <c r="O202" i="23"/>
  <c r="P202" i="23"/>
  <c r="F202" i="23"/>
  <c r="G202" i="23"/>
  <c r="O130" i="23"/>
  <c r="P130" i="23"/>
  <c r="F130" i="23"/>
  <c r="G130" i="23"/>
  <c r="O58" i="23"/>
  <c r="P58" i="23"/>
  <c r="F58" i="23"/>
  <c r="G58" i="23"/>
  <c r="S7" i="24"/>
  <c r="GJ102" i="6"/>
  <c r="GG102" i="6"/>
  <c r="GL102" i="6"/>
  <c r="GJ98" i="6"/>
  <c r="GG98" i="6"/>
  <c r="GL98" i="6"/>
  <c r="GH55" i="6"/>
  <c r="GH14" i="6"/>
  <c r="BG116" i="6"/>
  <c r="Z8" i="6"/>
  <c r="FL8" i="6"/>
  <c r="GC36" i="6"/>
  <c r="GD36" i="6"/>
  <c r="GH84" i="6"/>
  <c r="GH78" i="6"/>
  <c r="GH73" i="6"/>
  <c r="GH92" i="6"/>
  <c r="GH88" i="6"/>
  <c r="GH100" i="6"/>
  <c r="GH75" i="6"/>
  <c r="GH62" i="6"/>
  <c r="GH72" i="6"/>
  <c r="GH68" i="6"/>
  <c r="GH71" i="6"/>
  <c r="FX85" i="6"/>
  <c r="FY83" i="6"/>
  <c r="GH29" i="6"/>
  <c r="GH67" i="6"/>
  <c r="GH101" i="6"/>
  <c r="GH99" i="6"/>
  <c r="GH97" i="6"/>
  <c r="GH93" i="6"/>
  <c r="GH79" i="6"/>
  <c r="GH77" i="6"/>
  <c r="GH82" i="6"/>
  <c r="GH81" i="6"/>
  <c r="GH80" i="6"/>
  <c r="FX62" i="6"/>
  <c r="GH86" i="6"/>
  <c r="GH69" i="6"/>
  <c r="GH87" i="6"/>
  <c r="GH83" i="6"/>
  <c r="GH102" i="6"/>
  <c r="GH104" i="6"/>
  <c r="GH106" i="6"/>
  <c r="GH96" i="6"/>
  <c r="GH76" i="6"/>
  <c r="GH74" i="6"/>
  <c r="GH98" i="6"/>
  <c r="GH94" i="6"/>
  <c r="GH90" i="6"/>
  <c r="GH66" i="6"/>
  <c r="GH8" i="6"/>
  <c r="GH9" i="6"/>
  <c r="FU9" i="6"/>
  <c r="FT53" i="6"/>
  <c r="FT45" i="6"/>
  <c r="FM18" i="6"/>
  <c r="GH18" i="6"/>
  <c r="GC45" i="6"/>
  <c r="GD45" i="6"/>
  <c r="FV11" i="6"/>
  <c r="FX8" i="6"/>
  <c r="FX95" i="6"/>
  <c r="FY91" i="6"/>
  <c r="FV53" i="6"/>
  <c r="GH53" i="6"/>
  <c r="FM53" i="6"/>
  <c r="FV45" i="6"/>
  <c r="FM45" i="6"/>
  <c r="GH45" i="6"/>
  <c r="GP7" i="6"/>
  <c r="GM7" i="6"/>
  <c r="FM23" i="6"/>
  <c r="FT23" i="6"/>
  <c r="FX81" i="6"/>
  <c r="FT63" i="6"/>
  <c r="FU51" i="6"/>
  <c r="GC51" i="6"/>
  <c r="GD51" i="6"/>
  <c r="FY77" i="6"/>
  <c r="FV63" i="6"/>
  <c r="GC63" i="6"/>
  <c r="GD63" i="6"/>
  <c r="GH51" i="6"/>
  <c r="FN51" i="6"/>
  <c r="BG112" i="6"/>
  <c r="HC13" i="6"/>
  <c r="BG115" i="6"/>
  <c r="BG117" i="6"/>
  <c r="BG118" i="6"/>
  <c r="FM65" i="6"/>
  <c r="FX37" i="6"/>
  <c r="FY39" i="6"/>
  <c r="FU23" i="6"/>
  <c r="S37" i="24"/>
  <c r="GJ94" i="6"/>
  <c r="GG94" i="6"/>
  <c r="GL94" i="6"/>
  <c r="BG114" i="6"/>
  <c r="GC65" i="6"/>
  <c r="GD65" i="6"/>
  <c r="FN65" i="6"/>
  <c r="GJ84" i="6"/>
  <c r="GG84" i="6"/>
  <c r="GL84" i="6"/>
  <c r="FX70" i="6"/>
  <c r="GJ70" i="6"/>
  <c r="GG70" i="6"/>
  <c r="GL70" i="6"/>
  <c r="FO60" i="6"/>
  <c r="FO58" i="6"/>
  <c r="FO56" i="6"/>
  <c r="FO54" i="6"/>
  <c r="FO52" i="6"/>
  <c r="FO50" i="6"/>
  <c r="FO48" i="6"/>
  <c r="FO46" i="6"/>
  <c r="FL39" i="6"/>
  <c r="GH39" i="6"/>
  <c r="FL37" i="6"/>
  <c r="GH37" i="6"/>
  <c r="FL35" i="6"/>
  <c r="GH35" i="6"/>
  <c r="FL33" i="6"/>
  <c r="GH33" i="6"/>
  <c r="FL31" i="6"/>
  <c r="GH31" i="6"/>
  <c r="FO64" i="6"/>
  <c r="FL44" i="6"/>
  <c r="GH44" i="6"/>
  <c r="FO24" i="6"/>
  <c r="FL24" i="6"/>
  <c r="GH24" i="6"/>
  <c r="FO19" i="6"/>
  <c r="FO17" i="6"/>
  <c r="FO15" i="6"/>
  <c r="FO43" i="6"/>
  <c r="FL43" i="6"/>
  <c r="GH43" i="6"/>
  <c r="FL26" i="6"/>
  <c r="GH26" i="6"/>
  <c r="FL13" i="6"/>
  <c r="GH13" i="6"/>
  <c r="FL41" i="6"/>
  <c r="GH41" i="6"/>
  <c r="FL21" i="6"/>
  <c r="GH21" i="6"/>
  <c r="GJ105" i="6"/>
  <c r="GG105" i="6"/>
  <c r="GL105" i="6"/>
  <c r="GJ97" i="6"/>
  <c r="GG97" i="6"/>
  <c r="GL97" i="6"/>
  <c r="GJ89" i="6"/>
  <c r="GG89" i="6"/>
  <c r="GL89" i="6"/>
  <c r="GJ85" i="6"/>
  <c r="GG85" i="6"/>
  <c r="GL85" i="6"/>
  <c r="GJ66" i="6"/>
  <c r="GG66" i="6"/>
  <c r="GL66" i="6"/>
  <c r="FX74" i="6"/>
  <c r="GJ74" i="6"/>
  <c r="GG74" i="6"/>
  <c r="GL74" i="6"/>
  <c r="FL60" i="6"/>
  <c r="GH60" i="6"/>
  <c r="FL58" i="6"/>
  <c r="GH58" i="6"/>
  <c r="FL56" i="6"/>
  <c r="GH56" i="6"/>
  <c r="FL54" i="6"/>
  <c r="GH54" i="6"/>
  <c r="FL52" i="6"/>
  <c r="GH52" i="6"/>
  <c r="FL50" i="6"/>
  <c r="GH50" i="6"/>
  <c r="FL48" i="6"/>
  <c r="GH48" i="6"/>
  <c r="FL46" i="6"/>
  <c r="GH46" i="6"/>
  <c r="FO44" i="6"/>
  <c r="FO39" i="6"/>
  <c r="FO37" i="6"/>
  <c r="FO35" i="6"/>
  <c r="FO33" i="6"/>
  <c r="FO31" i="6"/>
  <c r="FO29" i="6"/>
  <c r="FL64" i="6"/>
  <c r="GH64" i="6"/>
  <c r="FL19" i="6"/>
  <c r="GH19" i="6"/>
  <c r="FL17" i="6"/>
  <c r="GH17" i="6"/>
  <c r="FL15" i="6"/>
  <c r="GH15" i="6"/>
  <c r="FO28" i="6"/>
  <c r="FL28" i="6"/>
  <c r="GH28" i="6"/>
  <c r="FO26" i="6"/>
  <c r="FO22" i="6"/>
  <c r="FL22" i="6"/>
  <c r="GH22" i="6"/>
  <c r="FO13" i="6"/>
  <c r="FO41" i="6"/>
  <c r="FO21" i="6"/>
  <c r="GJ103" i="6"/>
  <c r="GG103" i="6"/>
  <c r="GL103" i="6"/>
  <c r="GJ95" i="6"/>
  <c r="GG95" i="6"/>
  <c r="GL95" i="6"/>
  <c r="GJ91" i="6"/>
  <c r="GG91" i="6"/>
  <c r="GL91" i="6"/>
  <c r="GJ83" i="6"/>
  <c r="GG83" i="6"/>
  <c r="GL83" i="6"/>
  <c r="GJ79" i="6"/>
  <c r="GG79" i="6"/>
  <c r="GL79" i="6"/>
  <c r="FL7" i="6"/>
  <c r="FO7" i="6"/>
  <c r="S12" i="24"/>
  <c r="S20" i="24"/>
  <c r="S28" i="24"/>
  <c r="S36" i="24"/>
  <c r="S44" i="24"/>
  <c r="S52" i="24"/>
  <c r="S60" i="24"/>
  <c r="S76" i="24"/>
  <c r="S92" i="24"/>
  <c r="S72" i="24"/>
  <c r="S80" i="24"/>
  <c r="S88" i="24"/>
  <c r="S96" i="24"/>
  <c r="S104" i="24"/>
  <c r="S68" i="24"/>
  <c r="S84" i="24"/>
  <c r="S100" i="24"/>
  <c r="S8" i="24"/>
  <c r="S16" i="24"/>
  <c r="S24" i="24"/>
  <c r="S32" i="24"/>
  <c r="S40" i="24"/>
  <c r="S48" i="24"/>
  <c r="S56" i="24"/>
  <c r="S64" i="24"/>
  <c r="GJ82" i="6"/>
  <c r="GG82" i="6"/>
  <c r="GL82" i="6"/>
  <c r="GJ81" i="6"/>
  <c r="GG81" i="6"/>
  <c r="GL81" i="6"/>
  <c r="GJ87" i="6"/>
  <c r="GG87" i="6"/>
  <c r="GL87" i="6"/>
  <c r="CN8" i="6"/>
  <c r="FU8" i="6"/>
  <c r="GH23" i="6"/>
  <c r="GJ62" i="6"/>
  <c r="GG62" i="6"/>
  <c r="GL62" i="6"/>
  <c r="GJ77" i="6"/>
  <c r="GG77" i="6"/>
  <c r="GL77" i="6"/>
  <c r="GJ93" i="6"/>
  <c r="GG93" i="6"/>
  <c r="GL93" i="6"/>
  <c r="GJ101" i="6"/>
  <c r="GG101" i="6"/>
  <c r="GL101" i="6"/>
  <c r="GH65" i="6"/>
  <c r="GJ100" i="6"/>
  <c r="GG100" i="6"/>
  <c r="GL100" i="6"/>
  <c r="GJ73" i="6"/>
  <c r="GG73" i="6"/>
  <c r="GL73" i="6"/>
  <c r="GJ72" i="6"/>
  <c r="GG72" i="6"/>
  <c r="GL72" i="6"/>
  <c r="GJ99" i="6"/>
  <c r="GG99" i="6"/>
  <c r="GL99" i="6"/>
  <c r="GJ68" i="6"/>
  <c r="GG68" i="6"/>
  <c r="GL68" i="6"/>
  <c r="GJ80" i="6"/>
  <c r="GG80" i="6"/>
  <c r="GL80" i="6"/>
  <c r="GJ71" i="6"/>
  <c r="GG71" i="6"/>
  <c r="GL71" i="6"/>
  <c r="GJ86" i="6"/>
  <c r="GG86" i="6"/>
  <c r="GL86" i="6"/>
  <c r="GJ78" i="6"/>
  <c r="GG78" i="6"/>
  <c r="GL78" i="6"/>
  <c r="GH11" i="6"/>
  <c r="FM11" i="6"/>
  <c r="GO7" i="6"/>
  <c r="GR7" i="6"/>
  <c r="GJ67" i="6"/>
  <c r="GG67" i="6"/>
  <c r="GL67" i="6"/>
  <c r="GJ76" i="6"/>
  <c r="GG76" i="6"/>
  <c r="GL76" i="6"/>
  <c r="GJ88" i="6"/>
  <c r="GG88" i="6"/>
  <c r="GL88" i="6"/>
  <c r="GJ92" i="6"/>
  <c r="GG92" i="6"/>
  <c r="GL92" i="6"/>
  <c r="GJ96" i="6"/>
  <c r="GG96" i="6"/>
  <c r="GL96" i="6"/>
  <c r="FM63" i="6"/>
  <c r="GH63" i="6"/>
  <c r="GJ69" i="6"/>
  <c r="GG69" i="6"/>
  <c r="GL69" i="6"/>
  <c r="GJ106" i="6"/>
  <c r="GG106" i="6"/>
  <c r="GL106" i="6"/>
  <c r="GJ104" i="6"/>
  <c r="GG104" i="6"/>
  <c r="GL104" i="6"/>
  <c r="GJ49" i="6"/>
  <c r="GG49" i="6"/>
  <c r="GL49" i="6"/>
  <c r="GJ47" i="6"/>
  <c r="GG47" i="6"/>
  <c r="GL47" i="6"/>
  <c r="GJ38" i="6"/>
  <c r="GG38" i="6"/>
  <c r="GL38" i="6"/>
  <c r="GJ51" i="6"/>
  <c r="GG51" i="6"/>
  <c r="GL51" i="6"/>
  <c r="GJ59" i="6"/>
  <c r="GG59" i="6"/>
  <c r="GL59" i="6"/>
  <c r="GJ75" i="6"/>
  <c r="GG75" i="6"/>
  <c r="GL75" i="6"/>
  <c r="GJ42" i="6"/>
  <c r="GG42" i="6"/>
  <c r="GL42" i="6"/>
  <c r="GJ45" i="6"/>
  <c r="GG45" i="6"/>
  <c r="GL45" i="6"/>
  <c r="GJ61" i="6"/>
  <c r="GG61" i="6"/>
  <c r="GL61" i="6"/>
  <c r="GJ40" i="6"/>
  <c r="GG40" i="6"/>
  <c r="GL40" i="6"/>
  <c r="GJ53" i="6"/>
  <c r="GG53" i="6"/>
  <c r="GL53" i="6"/>
  <c r="GJ57" i="6"/>
  <c r="GG57" i="6"/>
  <c r="GL57" i="6"/>
  <c r="GJ65" i="6"/>
  <c r="GG65" i="6"/>
  <c r="GL65" i="6"/>
  <c r="GJ36" i="6"/>
  <c r="GG36" i="6"/>
  <c r="GL36" i="6"/>
  <c r="GJ55" i="6"/>
  <c r="GG55" i="6"/>
  <c r="GL55" i="6"/>
  <c r="GH7" i="6"/>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GJ41" i="6"/>
  <c r="GG41" i="6"/>
  <c r="GL41" i="6"/>
  <c r="GJ43" i="6"/>
  <c r="GG43" i="6"/>
  <c r="GL43" i="6"/>
  <c r="GQ7" i="6"/>
  <c r="GJ60" i="6"/>
  <c r="GG60" i="6"/>
  <c r="GL60" i="6"/>
  <c r="GJ52" i="6"/>
  <c r="GG52" i="6"/>
  <c r="GL52" i="6"/>
  <c r="GJ48" i="6"/>
  <c r="GG48" i="6"/>
  <c r="GL48" i="6"/>
  <c r="GJ64" i="6"/>
  <c r="GG64" i="6"/>
  <c r="GL64" i="6"/>
  <c r="GJ44" i="6"/>
  <c r="GG44" i="6"/>
  <c r="GL44" i="6"/>
  <c r="GJ46" i="6"/>
  <c r="GG46" i="6"/>
  <c r="GL46" i="6"/>
  <c r="GJ35" i="6"/>
  <c r="GG35" i="6"/>
  <c r="GL35" i="6"/>
  <c r="GJ39" i="6"/>
  <c r="GG39" i="6"/>
  <c r="GL39" i="6"/>
  <c r="GJ56" i="6"/>
  <c r="GG56" i="6"/>
  <c r="GL56" i="6"/>
  <c r="GJ37" i="6"/>
  <c r="GG37" i="6"/>
  <c r="GL37" i="6"/>
  <c r="GJ58" i="6"/>
  <c r="GG58" i="6"/>
  <c r="GL58" i="6"/>
  <c r="GJ54" i="6"/>
  <c r="GG54" i="6"/>
  <c r="GL54" i="6"/>
  <c r="GJ50" i="6"/>
  <c r="GG50" i="6"/>
  <c r="GL50" i="6"/>
  <c r="GJ63" i="6"/>
  <c r="GG63" i="6"/>
  <c r="GL63" i="6"/>
  <c r="L12" i="23"/>
  <c r="N12" i="23"/>
  <c r="L13" i="23"/>
  <c r="N13" i="23"/>
  <c r="M8" i="24"/>
  <c r="L14" i="23"/>
  <c r="N14" i="23"/>
  <c r="L15" i="23"/>
  <c r="N15" i="23"/>
  <c r="L16" i="23"/>
  <c r="N16" i="23"/>
  <c r="L17" i="23"/>
  <c r="N17" i="23"/>
  <c r="L21" i="23"/>
  <c r="N21" i="23"/>
  <c r="L23" i="23"/>
  <c r="M23" i="23"/>
  <c r="N23" i="23"/>
  <c r="L26" i="23"/>
  <c r="M26" i="23"/>
  <c r="O26" i="23"/>
  <c r="L29" i="23"/>
  <c r="M29" i="23"/>
  <c r="N29" i="23"/>
  <c r="O29" i="23"/>
  <c r="C48" i="23"/>
  <c r="D48" i="23"/>
  <c r="E48" i="23"/>
  <c r="C49" i="23"/>
  <c r="D49" i="23"/>
  <c r="E49" i="23"/>
  <c r="F49" i="23"/>
  <c r="M9" i="24"/>
  <c r="C50" i="23"/>
  <c r="D50" i="23"/>
  <c r="E50" i="23"/>
  <c r="C51" i="23"/>
  <c r="D51" i="23"/>
  <c r="E51" i="23"/>
  <c r="C52" i="23"/>
  <c r="D52" i="23"/>
  <c r="E52" i="23"/>
  <c r="C53" i="23"/>
  <c r="C54" i="23"/>
  <c r="D53" i="23"/>
  <c r="D54" i="23"/>
  <c r="E53" i="23"/>
  <c r="E54" i="23"/>
  <c r="F53" i="23"/>
  <c r="C57" i="23"/>
  <c r="D57" i="23"/>
  <c r="E57" i="23"/>
  <c r="C59" i="23"/>
  <c r="D59" i="23"/>
  <c r="E59" i="23"/>
  <c r="C62" i="23"/>
  <c r="D62" i="23"/>
  <c r="F62" i="23"/>
  <c r="C65" i="23"/>
  <c r="D65" i="23"/>
  <c r="E65" i="23"/>
  <c r="F65" i="23"/>
  <c r="L48" i="23"/>
  <c r="M48" i="23"/>
  <c r="N48" i="23"/>
  <c r="L49" i="23"/>
  <c r="M49" i="23"/>
  <c r="N49" i="23"/>
  <c r="M10" i="24"/>
  <c r="L50" i="23"/>
  <c r="M50" i="23"/>
  <c r="N50" i="23"/>
  <c r="L51" i="23"/>
  <c r="M51" i="23"/>
  <c r="N51" i="23"/>
  <c r="L52" i="23"/>
  <c r="M52" i="23"/>
  <c r="N52" i="23"/>
  <c r="L53" i="23"/>
  <c r="L54" i="23"/>
  <c r="M53" i="23"/>
  <c r="M54" i="23"/>
  <c r="N53" i="23"/>
  <c r="N54" i="23"/>
  <c r="L57" i="23"/>
  <c r="M57" i="23"/>
  <c r="N57" i="23"/>
  <c r="L59" i="23"/>
  <c r="M59" i="23"/>
  <c r="N59" i="23"/>
  <c r="L62" i="23"/>
  <c r="M62" i="23"/>
  <c r="O62" i="23"/>
  <c r="P62" i="23"/>
  <c r="L65" i="23"/>
  <c r="M65" i="23"/>
  <c r="N65" i="23"/>
  <c r="O65" i="23"/>
  <c r="P65" i="23"/>
  <c r="C84" i="23"/>
  <c r="D84" i="23"/>
  <c r="E84" i="23"/>
  <c r="C85" i="23"/>
  <c r="D85" i="23"/>
  <c r="E85" i="23"/>
  <c r="M11" i="24"/>
  <c r="C86" i="23"/>
  <c r="D86" i="23"/>
  <c r="E86" i="23"/>
  <c r="C87" i="23"/>
  <c r="D87" i="23"/>
  <c r="E87" i="23"/>
  <c r="F87" i="23"/>
  <c r="C88" i="23"/>
  <c r="D88" i="23"/>
  <c r="E88" i="23"/>
  <c r="C89" i="23"/>
  <c r="C90" i="23"/>
  <c r="D89" i="23"/>
  <c r="D90" i="23"/>
  <c r="E89" i="23"/>
  <c r="E90" i="23"/>
  <c r="C93" i="23"/>
  <c r="D93" i="23"/>
  <c r="E93" i="23"/>
  <c r="C95" i="23"/>
  <c r="D95" i="23"/>
  <c r="E95" i="23"/>
  <c r="C98" i="23"/>
  <c r="D98" i="23"/>
  <c r="F98" i="23"/>
  <c r="C101" i="23"/>
  <c r="D101" i="23"/>
  <c r="E101" i="23"/>
  <c r="F101" i="23"/>
  <c r="L84" i="23"/>
  <c r="M84" i="23"/>
  <c r="N84" i="23"/>
  <c r="L85" i="23"/>
  <c r="M85" i="23"/>
  <c r="N85" i="23"/>
  <c r="M12" i="24"/>
  <c r="L86" i="23"/>
  <c r="M86" i="23"/>
  <c r="N86" i="23"/>
  <c r="L87" i="23"/>
  <c r="M87" i="23"/>
  <c r="N87" i="23"/>
  <c r="L88" i="23"/>
  <c r="M88" i="23"/>
  <c r="N88" i="23"/>
  <c r="L89" i="23"/>
  <c r="L90" i="23"/>
  <c r="M89" i="23"/>
  <c r="N89" i="23"/>
  <c r="N90" i="23"/>
  <c r="L93" i="23"/>
  <c r="M93" i="23"/>
  <c r="N93" i="23"/>
  <c r="L95" i="23"/>
  <c r="M95" i="23"/>
  <c r="N95" i="23"/>
  <c r="L98" i="23"/>
  <c r="M98" i="23"/>
  <c r="O98" i="23"/>
  <c r="L101" i="23"/>
  <c r="M101" i="23"/>
  <c r="N101" i="23"/>
  <c r="O101" i="23"/>
  <c r="P101" i="23"/>
  <c r="C120" i="23"/>
  <c r="D120" i="23"/>
  <c r="E120" i="23"/>
  <c r="C121" i="23"/>
  <c r="D121" i="23"/>
  <c r="E121" i="23"/>
  <c r="M13" i="24"/>
  <c r="C122" i="23"/>
  <c r="D122" i="23"/>
  <c r="E122" i="23"/>
  <c r="C123" i="23"/>
  <c r="D123" i="23"/>
  <c r="E123" i="23"/>
  <c r="C124" i="23"/>
  <c r="D124" i="23"/>
  <c r="E124" i="23"/>
  <c r="C125" i="23"/>
  <c r="C126" i="23"/>
  <c r="D125" i="23"/>
  <c r="D126" i="23"/>
  <c r="E125" i="23"/>
  <c r="E126" i="23"/>
  <c r="C129" i="23"/>
  <c r="D129" i="23"/>
  <c r="E129" i="23"/>
  <c r="C131" i="23"/>
  <c r="D131" i="23"/>
  <c r="E131" i="23"/>
  <c r="C134" i="23"/>
  <c r="D134" i="23"/>
  <c r="F134" i="23"/>
  <c r="C137" i="23"/>
  <c r="D137" i="23"/>
  <c r="E137" i="23"/>
  <c r="F137" i="23"/>
  <c r="L120" i="23"/>
  <c r="M120" i="23"/>
  <c r="N120" i="23"/>
  <c r="L121" i="23"/>
  <c r="M121" i="23"/>
  <c r="N121" i="23"/>
  <c r="M14" i="24"/>
  <c r="L122" i="23"/>
  <c r="M122" i="23"/>
  <c r="N122" i="23"/>
  <c r="L123" i="23"/>
  <c r="M123" i="23"/>
  <c r="N123" i="23"/>
  <c r="L124" i="23"/>
  <c r="M124" i="23"/>
  <c r="N124" i="23"/>
  <c r="L125" i="23"/>
  <c r="L126" i="23"/>
  <c r="M125" i="23"/>
  <c r="M126" i="23"/>
  <c r="N125" i="23"/>
  <c r="N126" i="23"/>
  <c r="L129" i="23"/>
  <c r="M129" i="23"/>
  <c r="N129" i="23"/>
  <c r="L131" i="23"/>
  <c r="M131" i="23"/>
  <c r="N131" i="23"/>
  <c r="L134" i="23"/>
  <c r="M134" i="23"/>
  <c r="O134" i="23"/>
  <c r="L137" i="23"/>
  <c r="M137" i="23"/>
  <c r="N137" i="23"/>
  <c r="O137" i="23"/>
  <c r="C156" i="23"/>
  <c r="D156" i="23"/>
  <c r="E156" i="23"/>
  <c r="C157" i="23"/>
  <c r="D157" i="23"/>
  <c r="E157" i="23"/>
  <c r="M15" i="24"/>
  <c r="C158" i="23"/>
  <c r="D158" i="23"/>
  <c r="E158" i="23"/>
  <c r="C159" i="23"/>
  <c r="D159" i="23"/>
  <c r="E159" i="23"/>
  <c r="C160" i="23"/>
  <c r="D160" i="23"/>
  <c r="E160" i="23"/>
  <c r="C161" i="23"/>
  <c r="C162" i="23"/>
  <c r="D161" i="23"/>
  <c r="D162" i="23"/>
  <c r="E161" i="23"/>
  <c r="E162" i="23"/>
  <c r="C165" i="23"/>
  <c r="D165" i="23"/>
  <c r="E165" i="23"/>
  <c r="C167" i="23"/>
  <c r="D167" i="23"/>
  <c r="E167" i="23"/>
  <c r="C170" i="23"/>
  <c r="D170" i="23"/>
  <c r="F170" i="23"/>
  <c r="C173" i="23"/>
  <c r="D173" i="23"/>
  <c r="E173" i="23"/>
  <c r="F173" i="23"/>
  <c r="L156" i="23"/>
  <c r="M156" i="23"/>
  <c r="N156" i="23"/>
  <c r="L157" i="23"/>
  <c r="M157" i="23"/>
  <c r="N157" i="23"/>
  <c r="M16" i="24"/>
  <c r="L158" i="23"/>
  <c r="M158" i="23"/>
  <c r="N158" i="23"/>
  <c r="L159" i="23"/>
  <c r="M159" i="23"/>
  <c r="N159" i="23"/>
  <c r="L160" i="23"/>
  <c r="M160" i="23"/>
  <c r="N160" i="23"/>
  <c r="L161" i="23"/>
  <c r="L162" i="23"/>
  <c r="M161" i="23"/>
  <c r="M162" i="23"/>
  <c r="N161" i="23"/>
  <c r="N162" i="23"/>
  <c r="L165" i="23"/>
  <c r="M165" i="23"/>
  <c r="N165" i="23"/>
  <c r="L167" i="23"/>
  <c r="M167" i="23"/>
  <c r="N167" i="23"/>
  <c r="L170" i="23"/>
  <c r="M170" i="23"/>
  <c r="O170" i="23"/>
  <c r="L173" i="23"/>
  <c r="M173" i="23"/>
  <c r="N173" i="23"/>
  <c r="O173" i="23"/>
  <c r="C192" i="23"/>
  <c r="D192" i="23"/>
  <c r="E192" i="23"/>
  <c r="C193" i="23"/>
  <c r="D193" i="23"/>
  <c r="E193" i="23"/>
  <c r="M17" i="24"/>
  <c r="C194" i="23"/>
  <c r="D194" i="23"/>
  <c r="E194" i="23"/>
  <c r="C195" i="23"/>
  <c r="D195" i="23"/>
  <c r="E195" i="23"/>
  <c r="C196" i="23"/>
  <c r="D196" i="23"/>
  <c r="E196" i="23"/>
  <c r="C197" i="23"/>
  <c r="C198" i="23"/>
  <c r="D197" i="23"/>
  <c r="D198" i="23"/>
  <c r="E197" i="23"/>
  <c r="E198" i="23"/>
  <c r="C201" i="23"/>
  <c r="D201" i="23"/>
  <c r="E201" i="23"/>
  <c r="C203" i="23"/>
  <c r="D203" i="23"/>
  <c r="E203" i="23"/>
  <c r="C206" i="23"/>
  <c r="D206" i="23"/>
  <c r="F206" i="23"/>
  <c r="C209" i="23"/>
  <c r="D209" i="23"/>
  <c r="E209" i="23"/>
  <c r="F209" i="23"/>
  <c r="L192" i="23"/>
  <c r="M192" i="23"/>
  <c r="N192" i="23"/>
  <c r="L193" i="23"/>
  <c r="M193" i="23"/>
  <c r="N193" i="23"/>
  <c r="M18" i="24"/>
  <c r="L194" i="23"/>
  <c r="M194" i="23"/>
  <c r="N194" i="23"/>
  <c r="L195" i="23"/>
  <c r="M195" i="23"/>
  <c r="N195" i="23"/>
  <c r="L196" i="23"/>
  <c r="M196" i="23"/>
  <c r="N196" i="23"/>
  <c r="L197" i="23"/>
  <c r="L198" i="23"/>
  <c r="M197" i="23"/>
  <c r="M198" i="23"/>
  <c r="N197" i="23"/>
  <c r="N198" i="23"/>
  <c r="L201" i="23"/>
  <c r="M201" i="23"/>
  <c r="N201" i="23"/>
  <c r="L203" i="23"/>
  <c r="M203" i="23"/>
  <c r="N203" i="23"/>
  <c r="L206" i="23"/>
  <c r="M206" i="23"/>
  <c r="O206" i="23"/>
  <c r="L209" i="23"/>
  <c r="M209" i="23"/>
  <c r="N209" i="23"/>
  <c r="O209" i="23"/>
  <c r="P209" i="23"/>
  <c r="C228" i="23"/>
  <c r="D228" i="23"/>
  <c r="E228" i="23"/>
  <c r="F228" i="23"/>
  <c r="C229" i="23"/>
  <c r="D229" i="23"/>
  <c r="E229" i="23"/>
  <c r="M19" i="24"/>
  <c r="C230" i="23"/>
  <c r="D230" i="23"/>
  <c r="E230" i="23"/>
  <c r="C231" i="23"/>
  <c r="D231" i="23"/>
  <c r="E231" i="23"/>
  <c r="C232" i="23"/>
  <c r="D232" i="23"/>
  <c r="E232" i="23"/>
  <c r="F232" i="23"/>
  <c r="C233" i="23"/>
  <c r="D233" i="23"/>
  <c r="D234" i="23"/>
  <c r="E233" i="23"/>
  <c r="E234" i="23"/>
  <c r="C237" i="23"/>
  <c r="D237" i="23"/>
  <c r="E237" i="23"/>
  <c r="C239" i="23"/>
  <c r="D239" i="23"/>
  <c r="E239" i="23"/>
  <c r="C242" i="23"/>
  <c r="D242" i="23"/>
  <c r="F242" i="23"/>
  <c r="C245" i="23"/>
  <c r="D245" i="23"/>
  <c r="E245" i="23"/>
  <c r="F245" i="23"/>
  <c r="L228" i="23"/>
  <c r="M228" i="23"/>
  <c r="N228" i="23"/>
  <c r="L229" i="23"/>
  <c r="M229" i="23"/>
  <c r="N229" i="23"/>
  <c r="M20" i="24"/>
  <c r="L230" i="23"/>
  <c r="M230" i="23"/>
  <c r="N230" i="23"/>
  <c r="L231" i="23"/>
  <c r="M231" i="23"/>
  <c r="N231" i="23"/>
  <c r="L232" i="23"/>
  <c r="M232" i="23"/>
  <c r="N232" i="23"/>
  <c r="L233" i="23"/>
  <c r="L234" i="23"/>
  <c r="M233" i="23"/>
  <c r="M234" i="23"/>
  <c r="N233" i="23"/>
  <c r="N234" i="23"/>
  <c r="L237" i="23"/>
  <c r="M237" i="23"/>
  <c r="N237" i="23"/>
  <c r="L239" i="23"/>
  <c r="M239" i="23"/>
  <c r="N239" i="23"/>
  <c r="L242" i="23"/>
  <c r="M242" i="23"/>
  <c r="O242" i="23"/>
  <c r="P242" i="23"/>
  <c r="L245" i="23"/>
  <c r="M245" i="23"/>
  <c r="N245" i="23"/>
  <c r="O245" i="23"/>
  <c r="P245" i="23"/>
  <c r="C264" i="23"/>
  <c r="D264" i="23"/>
  <c r="E264" i="23"/>
  <c r="C265" i="23"/>
  <c r="D265" i="23"/>
  <c r="E265" i="23"/>
  <c r="M21" i="24"/>
  <c r="C266" i="23"/>
  <c r="D266" i="23"/>
  <c r="E266" i="23"/>
  <c r="C267" i="23"/>
  <c r="D267" i="23"/>
  <c r="E267" i="23"/>
  <c r="C268" i="23"/>
  <c r="D268" i="23"/>
  <c r="E268" i="23"/>
  <c r="C269" i="23"/>
  <c r="C270" i="23"/>
  <c r="D269" i="23"/>
  <c r="D270" i="23"/>
  <c r="E269" i="23"/>
  <c r="E270" i="23"/>
  <c r="C273" i="23"/>
  <c r="D273" i="23"/>
  <c r="E273" i="23"/>
  <c r="C275" i="23"/>
  <c r="D275" i="23"/>
  <c r="E275" i="23"/>
  <c r="C278" i="23"/>
  <c r="D278" i="23"/>
  <c r="F278" i="23"/>
  <c r="C281" i="23"/>
  <c r="D281" i="23"/>
  <c r="E281" i="23"/>
  <c r="F281" i="23"/>
  <c r="L264" i="23"/>
  <c r="M264" i="23"/>
  <c r="N264" i="23"/>
  <c r="L265" i="23"/>
  <c r="M265" i="23"/>
  <c r="N265" i="23"/>
  <c r="M22" i="24"/>
  <c r="L266" i="23"/>
  <c r="M266" i="23"/>
  <c r="N266" i="23"/>
  <c r="L267" i="23"/>
  <c r="M267" i="23"/>
  <c r="N267" i="23"/>
  <c r="O267" i="23"/>
  <c r="L268" i="23"/>
  <c r="M268" i="23"/>
  <c r="N268" i="23"/>
  <c r="L269" i="23"/>
  <c r="L270" i="23"/>
  <c r="M269" i="23"/>
  <c r="M270" i="23"/>
  <c r="N269" i="23"/>
  <c r="N270" i="23"/>
  <c r="L273" i="23"/>
  <c r="M273" i="23"/>
  <c r="N273" i="23"/>
  <c r="L275" i="23"/>
  <c r="M275" i="23"/>
  <c r="N275" i="23"/>
  <c r="L278" i="23"/>
  <c r="M278" i="23"/>
  <c r="O278" i="23"/>
  <c r="L281" i="23"/>
  <c r="M281" i="23"/>
  <c r="N281" i="23"/>
  <c r="O281" i="23"/>
  <c r="P281" i="23"/>
  <c r="C300" i="23"/>
  <c r="D300" i="23"/>
  <c r="E300" i="23"/>
  <c r="C301" i="23"/>
  <c r="D301" i="23"/>
  <c r="E301" i="23"/>
  <c r="M23" i="24"/>
  <c r="C302" i="23"/>
  <c r="D302" i="23"/>
  <c r="E302" i="23"/>
  <c r="C303" i="23"/>
  <c r="D303" i="23"/>
  <c r="E303" i="23"/>
  <c r="C304" i="23"/>
  <c r="D304" i="23"/>
  <c r="E304" i="23"/>
  <c r="C305" i="23"/>
  <c r="C306" i="23"/>
  <c r="D305" i="23"/>
  <c r="D306" i="23"/>
  <c r="E305" i="23"/>
  <c r="E306" i="23"/>
  <c r="C309" i="23"/>
  <c r="D309" i="23"/>
  <c r="E309" i="23"/>
  <c r="C311" i="23"/>
  <c r="D311" i="23"/>
  <c r="E311" i="23"/>
  <c r="C314" i="23"/>
  <c r="D314" i="23"/>
  <c r="F314" i="23"/>
  <c r="C317" i="23"/>
  <c r="D317" i="23"/>
  <c r="E317" i="23"/>
  <c r="F317" i="23"/>
  <c r="L300" i="23"/>
  <c r="M300" i="23"/>
  <c r="N300" i="23"/>
  <c r="L301" i="23"/>
  <c r="M301" i="23"/>
  <c r="N301" i="23"/>
  <c r="M24" i="24"/>
  <c r="L302" i="23"/>
  <c r="M302" i="23"/>
  <c r="N302" i="23"/>
  <c r="L303" i="23"/>
  <c r="M303" i="23"/>
  <c r="N303" i="23"/>
  <c r="L304" i="23"/>
  <c r="M304" i="23"/>
  <c r="N304" i="23"/>
  <c r="L305" i="23"/>
  <c r="L306" i="23"/>
  <c r="M305" i="23"/>
  <c r="M306" i="23"/>
  <c r="N305" i="23"/>
  <c r="N306" i="23"/>
  <c r="L309" i="23"/>
  <c r="M309" i="23"/>
  <c r="N309" i="23"/>
  <c r="L311" i="23"/>
  <c r="M311" i="23"/>
  <c r="N311" i="23"/>
  <c r="L314" i="23"/>
  <c r="M314" i="23"/>
  <c r="O314" i="23"/>
  <c r="P314" i="23"/>
  <c r="L317" i="23"/>
  <c r="M317" i="23"/>
  <c r="N317" i="23"/>
  <c r="O317" i="23"/>
  <c r="P317" i="23"/>
  <c r="C336" i="23"/>
  <c r="D336" i="23"/>
  <c r="E336" i="23"/>
  <c r="C337" i="23"/>
  <c r="D337" i="23"/>
  <c r="E337" i="23"/>
  <c r="M25" i="24"/>
  <c r="C338" i="23"/>
  <c r="D338" i="23"/>
  <c r="E338" i="23"/>
  <c r="C339" i="23"/>
  <c r="D339" i="23"/>
  <c r="E339" i="23"/>
  <c r="C340" i="23"/>
  <c r="D340" i="23"/>
  <c r="E340" i="23"/>
  <c r="C341" i="23"/>
  <c r="D341" i="23"/>
  <c r="D342" i="23"/>
  <c r="E341" i="23"/>
  <c r="C345" i="23"/>
  <c r="D345" i="23"/>
  <c r="E345" i="23"/>
  <c r="C347" i="23"/>
  <c r="D347" i="23"/>
  <c r="E347" i="23"/>
  <c r="C350" i="23"/>
  <c r="D350" i="23"/>
  <c r="F350" i="23"/>
  <c r="C353" i="23"/>
  <c r="D353" i="23"/>
  <c r="E353" i="23"/>
  <c r="F353" i="23"/>
  <c r="L336" i="23"/>
  <c r="M336" i="23"/>
  <c r="N336" i="23"/>
  <c r="L337" i="23"/>
  <c r="M337" i="23"/>
  <c r="N337" i="23"/>
  <c r="M26" i="24"/>
  <c r="L338" i="23"/>
  <c r="M338" i="23"/>
  <c r="N338" i="23"/>
  <c r="L339" i="23"/>
  <c r="M339" i="23"/>
  <c r="N339" i="23"/>
  <c r="L340" i="23"/>
  <c r="M340" i="23"/>
  <c r="N340" i="23"/>
  <c r="L341" i="23"/>
  <c r="L342" i="23"/>
  <c r="M341" i="23"/>
  <c r="M342" i="23"/>
  <c r="N341" i="23"/>
  <c r="N342" i="23"/>
  <c r="L345" i="23"/>
  <c r="M345" i="23"/>
  <c r="N345" i="23"/>
  <c r="L347" i="23"/>
  <c r="M347" i="23"/>
  <c r="N347" i="23"/>
  <c r="L350" i="23"/>
  <c r="M350" i="23"/>
  <c r="O350" i="23"/>
  <c r="L353" i="23"/>
  <c r="M353" i="23"/>
  <c r="N353" i="23"/>
  <c r="O353" i="23"/>
  <c r="P353" i="23"/>
  <c r="C372" i="23"/>
  <c r="D372" i="23"/>
  <c r="E372" i="23"/>
  <c r="C373" i="23"/>
  <c r="D373" i="23"/>
  <c r="E373" i="23"/>
  <c r="M27" i="24"/>
  <c r="C374" i="23"/>
  <c r="D374" i="23"/>
  <c r="E374" i="23"/>
  <c r="C375" i="23"/>
  <c r="D375" i="23"/>
  <c r="E375" i="23"/>
  <c r="C376" i="23"/>
  <c r="D376" i="23"/>
  <c r="E376" i="23"/>
  <c r="C377" i="23"/>
  <c r="C378" i="23"/>
  <c r="D377" i="23"/>
  <c r="D378" i="23"/>
  <c r="E377" i="23"/>
  <c r="E378" i="23"/>
  <c r="C381" i="23"/>
  <c r="D381" i="23"/>
  <c r="E381" i="23"/>
  <c r="C383" i="23"/>
  <c r="D383" i="23"/>
  <c r="E383" i="23"/>
  <c r="C386" i="23"/>
  <c r="D386" i="23"/>
  <c r="F386" i="23"/>
  <c r="C389" i="23"/>
  <c r="D389" i="23"/>
  <c r="E389" i="23"/>
  <c r="F389" i="23"/>
  <c r="L372" i="23"/>
  <c r="M372" i="23"/>
  <c r="N372" i="23"/>
  <c r="L373" i="23"/>
  <c r="M373" i="23"/>
  <c r="N373" i="23"/>
  <c r="M28" i="24"/>
  <c r="L374" i="23"/>
  <c r="M374" i="23"/>
  <c r="N374" i="23"/>
  <c r="L375" i="23"/>
  <c r="M375" i="23"/>
  <c r="N375" i="23"/>
  <c r="L376" i="23"/>
  <c r="M376" i="23"/>
  <c r="N376" i="23"/>
  <c r="L377" i="23"/>
  <c r="L378" i="23"/>
  <c r="M377" i="23"/>
  <c r="M378" i="23"/>
  <c r="N377" i="23"/>
  <c r="N378" i="23"/>
  <c r="L381" i="23"/>
  <c r="M381" i="23"/>
  <c r="N381" i="23"/>
  <c r="L383" i="23"/>
  <c r="M383" i="23"/>
  <c r="N383" i="23"/>
  <c r="L386" i="23"/>
  <c r="M386" i="23"/>
  <c r="O386" i="23"/>
  <c r="P386" i="23"/>
  <c r="L389" i="23"/>
  <c r="M389" i="23"/>
  <c r="N389" i="23"/>
  <c r="O389" i="23"/>
  <c r="P389" i="23"/>
  <c r="C408" i="23"/>
  <c r="D408" i="23"/>
  <c r="E408" i="23"/>
  <c r="C409" i="23"/>
  <c r="D409" i="23"/>
  <c r="E409" i="23"/>
  <c r="M29" i="24"/>
  <c r="C410" i="23"/>
  <c r="D410" i="23"/>
  <c r="E410" i="23"/>
  <c r="C411" i="23"/>
  <c r="D411" i="23"/>
  <c r="E411" i="23"/>
  <c r="C412" i="23"/>
  <c r="D412" i="23"/>
  <c r="E412" i="23"/>
  <c r="C413" i="23"/>
  <c r="C414" i="23"/>
  <c r="D413" i="23"/>
  <c r="D414" i="23"/>
  <c r="E413" i="23"/>
  <c r="E414" i="23"/>
  <c r="C417" i="23"/>
  <c r="D417" i="23"/>
  <c r="E417" i="23"/>
  <c r="C419" i="23"/>
  <c r="D419" i="23"/>
  <c r="E419" i="23"/>
  <c r="C422" i="23"/>
  <c r="D422" i="23"/>
  <c r="F422" i="23"/>
  <c r="C425" i="23"/>
  <c r="D425" i="23"/>
  <c r="E425" i="23"/>
  <c r="F425" i="23"/>
  <c r="L408" i="23"/>
  <c r="M408" i="23"/>
  <c r="N408" i="23"/>
  <c r="L409" i="23"/>
  <c r="M409" i="23"/>
  <c r="N409" i="23"/>
  <c r="M30" i="24"/>
  <c r="L410" i="23"/>
  <c r="M410" i="23"/>
  <c r="N410" i="23"/>
  <c r="L411" i="23"/>
  <c r="M411" i="23"/>
  <c r="N411" i="23"/>
  <c r="L412" i="23"/>
  <c r="M412" i="23"/>
  <c r="N412" i="23"/>
  <c r="L413" i="23"/>
  <c r="L414" i="23"/>
  <c r="M413" i="23"/>
  <c r="M414" i="23"/>
  <c r="N413" i="23"/>
  <c r="N414" i="23"/>
  <c r="L417" i="23"/>
  <c r="M417" i="23"/>
  <c r="N417" i="23"/>
  <c r="L419" i="23"/>
  <c r="M419" i="23"/>
  <c r="N419" i="23"/>
  <c r="L422" i="23"/>
  <c r="M422" i="23"/>
  <c r="O422" i="23"/>
  <c r="P422" i="23"/>
  <c r="L425" i="23"/>
  <c r="M425" i="23"/>
  <c r="N425" i="23"/>
  <c r="O425" i="23"/>
  <c r="P425" i="23"/>
  <c r="C444" i="23"/>
  <c r="D444" i="23"/>
  <c r="E444" i="23"/>
  <c r="C445" i="23"/>
  <c r="D445" i="23"/>
  <c r="E445" i="23"/>
  <c r="M31" i="24"/>
  <c r="C446" i="23"/>
  <c r="D446" i="23"/>
  <c r="E446" i="23"/>
  <c r="C447" i="23"/>
  <c r="D447" i="23"/>
  <c r="E447" i="23"/>
  <c r="C448" i="23"/>
  <c r="D448" i="23"/>
  <c r="E448" i="23"/>
  <c r="C449" i="23"/>
  <c r="C450" i="23"/>
  <c r="D449" i="23"/>
  <c r="D450" i="23"/>
  <c r="E449" i="23"/>
  <c r="E450" i="23"/>
  <c r="C453" i="23"/>
  <c r="D453" i="23"/>
  <c r="E453" i="23"/>
  <c r="C455" i="23"/>
  <c r="D455" i="23"/>
  <c r="E455" i="23"/>
  <c r="C458" i="23"/>
  <c r="D458" i="23"/>
  <c r="F458" i="23"/>
  <c r="C461" i="23"/>
  <c r="D461" i="23"/>
  <c r="E461" i="23"/>
  <c r="F461" i="23"/>
  <c r="L444" i="23"/>
  <c r="M444" i="23"/>
  <c r="N444" i="23"/>
  <c r="L445" i="23"/>
  <c r="M445" i="23"/>
  <c r="N445" i="23"/>
  <c r="M32" i="24"/>
  <c r="L446" i="23"/>
  <c r="M446" i="23"/>
  <c r="N446" i="23"/>
  <c r="L447" i="23"/>
  <c r="M447" i="23"/>
  <c r="N447" i="23"/>
  <c r="L448" i="23"/>
  <c r="M448" i="23"/>
  <c r="N448" i="23"/>
  <c r="L449" i="23"/>
  <c r="L450" i="23"/>
  <c r="M449" i="23"/>
  <c r="M450" i="23"/>
  <c r="N449" i="23"/>
  <c r="N450" i="23"/>
  <c r="L453" i="23"/>
  <c r="M453" i="23"/>
  <c r="N453" i="23"/>
  <c r="L455" i="23"/>
  <c r="M455" i="23"/>
  <c r="N455" i="23"/>
  <c r="L458" i="23"/>
  <c r="M458" i="23"/>
  <c r="O458" i="23"/>
  <c r="L461" i="23"/>
  <c r="M461" i="23"/>
  <c r="N461" i="23"/>
  <c r="O461" i="23"/>
  <c r="C480" i="23"/>
  <c r="D480" i="23"/>
  <c r="E480" i="23"/>
  <c r="C481" i="23"/>
  <c r="D481" i="23"/>
  <c r="E481" i="23"/>
  <c r="M33" i="24"/>
  <c r="C482" i="23"/>
  <c r="D482" i="23"/>
  <c r="E482" i="23"/>
  <c r="C483" i="23"/>
  <c r="D483" i="23"/>
  <c r="E483" i="23"/>
  <c r="C484" i="23"/>
  <c r="D484" i="23"/>
  <c r="E484" i="23"/>
  <c r="C485" i="23"/>
  <c r="C486" i="23"/>
  <c r="D485" i="23"/>
  <c r="D486" i="23"/>
  <c r="E485" i="23"/>
  <c r="E486" i="23"/>
  <c r="C489" i="23"/>
  <c r="D489" i="23"/>
  <c r="E489" i="23"/>
  <c r="C491" i="23"/>
  <c r="D491" i="23"/>
  <c r="E491" i="23"/>
  <c r="C494" i="23"/>
  <c r="D494" i="23"/>
  <c r="F494" i="23"/>
  <c r="C497" i="23"/>
  <c r="D497" i="23"/>
  <c r="E497" i="23"/>
  <c r="F497" i="23"/>
  <c r="L480" i="23"/>
  <c r="M480" i="23"/>
  <c r="N480" i="23"/>
  <c r="L481" i="23"/>
  <c r="M481" i="23"/>
  <c r="N481" i="23"/>
  <c r="M34" i="24"/>
  <c r="L482" i="23"/>
  <c r="M482" i="23"/>
  <c r="N482" i="23"/>
  <c r="L483" i="23"/>
  <c r="M483" i="23"/>
  <c r="N483" i="23"/>
  <c r="L484" i="23"/>
  <c r="M484" i="23"/>
  <c r="N484" i="23"/>
  <c r="L485" i="23"/>
  <c r="L486" i="23"/>
  <c r="M485" i="23"/>
  <c r="M486" i="23"/>
  <c r="N485" i="23"/>
  <c r="N486" i="23"/>
  <c r="L489" i="23"/>
  <c r="M489" i="23"/>
  <c r="N489" i="23"/>
  <c r="L491" i="23"/>
  <c r="M491" i="23"/>
  <c r="N491" i="23"/>
  <c r="L494" i="23"/>
  <c r="M494" i="23"/>
  <c r="O494" i="23"/>
  <c r="L497" i="23"/>
  <c r="M497" i="23"/>
  <c r="N497" i="23"/>
  <c r="O497" i="23"/>
  <c r="P497" i="23"/>
  <c r="C516" i="23"/>
  <c r="D516" i="23"/>
  <c r="E516" i="23"/>
  <c r="C517" i="23"/>
  <c r="D517" i="23"/>
  <c r="E517" i="23"/>
  <c r="M35" i="24"/>
  <c r="C518" i="23"/>
  <c r="D518" i="23"/>
  <c r="E518" i="23"/>
  <c r="C519" i="23"/>
  <c r="D519" i="23"/>
  <c r="E519" i="23"/>
  <c r="C520" i="23"/>
  <c r="D520" i="23"/>
  <c r="E520" i="23"/>
  <c r="C521" i="23"/>
  <c r="C522" i="23"/>
  <c r="D521" i="23"/>
  <c r="D522" i="23"/>
  <c r="E521" i="23"/>
  <c r="E522" i="23"/>
  <c r="C525" i="23"/>
  <c r="D525" i="23"/>
  <c r="E525" i="23"/>
  <c r="C527" i="23"/>
  <c r="D527" i="23"/>
  <c r="E527" i="23"/>
  <c r="C530" i="23"/>
  <c r="D530" i="23"/>
  <c r="F530" i="23"/>
  <c r="C533" i="23"/>
  <c r="D533" i="23"/>
  <c r="E533" i="23"/>
  <c r="F533" i="23"/>
  <c r="L516" i="23"/>
  <c r="M516" i="23"/>
  <c r="N516" i="23"/>
  <c r="L517" i="23"/>
  <c r="M517" i="23"/>
  <c r="N517" i="23"/>
  <c r="M36" i="24"/>
  <c r="L518" i="23"/>
  <c r="M518" i="23"/>
  <c r="N518" i="23"/>
  <c r="L519" i="23"/>
  <c r="M519" i="23"/>
  <c r="N519" i="23"/>
  <c r="L520" i="23"/>
  <c r="M520" i="23"/>
  <c r="N520" i="23"/>
  <c r="L521" i="23"/>
  <c r="L522" i="23"/>
  <c r="M521" i="23"/>
  <c r="M522" i="23"/>
  <c r="N521" i="23"/>
  <c r="N522" i="23"/>
  <c r="L525" i="23"/>
  <c r="M525" i="23"/>
  <c r="N525" i="23"/>
  <c r="L527" i="23"/>
  <c r="M527" i="23"/>
  <c r="N527" i="23"/>
  <c r="L530" i="23"/>
  <c r="M530" i="23"/>
  <c r="O530" i="23"/>
  <c r="P530" i="23"/>
  <c r="L533" i="23"/>
  <c r="M533" i="23"/>
  <c r="N533" i="23"/>
  <c r="O533" i="23"/>
  <c r="P533" i="23"/>
  <c r="C552" i="23"/>
  <c r="D552" i="23"/>
  <c r="E552" i="23"/>
  <c r="F552" i="23"/>
  <c r="C553" i="23"/>
  <c r="D553" i="23"/>
  <c r="E553" i="23"/>
  <c r="M37" i="24"/>
  <c r="C554" i="23"/>
  <c r="D554" i="23"/>
  <c r="E554" i="23"/>
  <c r="C555" i="23"/>
  <c r="D555" i="23"/>
  <c r="E555" i="23"/>
  <c r="C556" i="23"/>
  <c r="D556" i="23"/>
  <c r="E556" i="23"/>
  <c r="F556" i="23"/>
  <c r="C557" i="23"/>
  <c r="D557" i="23"/>
  <c r="D558" i="23"/>
  <c r="E557" i="23"/>
  <c r="E558" i="23"/>
  <c r="C561" i="23"/>
  <c r="D561" i="23"/>
  <c r="E561" i="23"/>
  <c r="C563" i="23"/>
  <c r="D563" i="23"/>
  <c r="E563" i="23"/>
  <c r="C566" i="23"/>
  <c r="D566" i="23"/>
  <c r="F566" i="23"/>
  <c r="C569" i="23"/>
  <c r="D569" i="23"/>
  <c r="E569" i="23"/>
  <c r="F569" i="23"/>
  <c r="L552" i="23"/>
  <c r="M552" i="23"/>
  <c r="N552" i="23"/>
  <c r="L553" i="23"/>
  <c r="M553" i="23"/>
  <c r="N553" i="23"/>
  <c r="M38" i="24"/>
  <c r="L554" i="23"/>
  <c r="M554" i="23"/>
  <c r="N554" i="23"/>
  <c r="L555" i="23"/>
  <c r="M555" i="23"/>
  <c r="N555" i="23"/>
  <c r="L556" i="23"/>
  <c r="M556" i="23"/>
  <c r="N556" i="23"/>
  <c r="L557" i="23"/>
  <c r="L558" i="23"/>
  <c r="M557" i="23"/>
  <c r="M558" i="23"/>
  <c r="N557" i="23"/>
  <c r="N558" i="23"/>
  <c r="L561" i="23"/>
  <c r="M561" i="23"/>
  <c r="N561" i="23"/>
  <c r="L563" i="23"/>
  <c r="M563" i="23"/>
  <c r="N563" i="23"/>
  <c r="L566" i="23"/>
  <c r="M566" i="23"/>
  <c r="O566" i="23"/>
  <c r="L569" i="23"/>
  <c r="M569" i="23"/>
  <c r="N569" i="23"/>
  <c r="O569" i="23"/>
  <c r="P569" i="23"/>
  <c r="C588" i="23"/>
  <c r="D588" i="23"/>
  <c r="E588" i="23"/>
  <c r="C589" i="23"/>
  <c r="D589" i="23"/>
  <c r="E589" i="23"/>
  <c r="M39" i="24"/>
  <c r="C590" i="23"/>
  <c r="D590" i="23"/>
  <c r="E590" i="23"/>
  <c r="F590" i="23"/>
  <c r="C591" i="23"/>
  <c r="D591" i="23"/>
  <c r="E591" i="23"/>
  <c r="C592" i="23"/>
  <c r="D592" i="23"/>
  <c r="E592" i="23"/>
  <c r="C593" i="23"/>
  <c r="D593" i="23"/>
  <c r="D594" i="23"/>
  <c r="E593" i="23"/>
  <c r="E594" i="23"/>
  <c r="C597" i="23"/>
  <c r="D597" i="23"/>
  <c r="E597" i="23"/>
  <c r="C599" i="23"/>
  <c r="D599" i="23"/>
  <c r="E599" i="23"/>
  <c r="C602" i="23"/>
  <c r="D602" i="23"/>
  <c r="F602" i="23"/>
  <c r="C605" i="23"/>
  <c r="D605" i="23"/>
  <c r="E605" i="23"/>
  <c r="F605" i="23"/>
  <c r="L588" i="23"/>
  <c r="M588" i="23"/>
  <c r="N588" i="23"/>
  <c r="L589" i="23"/>
  <c r="M589" i="23"/>
  <c r="N589" i="23"/>
  <c r="M40" i="24"/>
  <c r="L590" i="23"/>
  <c r="M590" i="23"/>
  <c r="N590" i="23"/>
  <c r="L591" i="23"/>
  <c r="M591" i="23"/>
  <c r="N591" i="23"/>
  <c r="L592" i="23"/>
  <c r="M592" i="23"/>
  <c r="N592" i="23"/>
  <c r="L593" i="23"/>
  <c r="L594" i="23"/>
  <c r="M593" i="23"/>
  <c r="M594" i="23"/>
  <c r="N593" i="23"/>
  <c r="N594" i="23"/>
  <c r="L597" i="23"/>
  <c r="M597" i="23"/>
  <c r="N597" i="23"/>
  <c r="L599" i="23"/>
  <c r="M599" i="23"/>
  <c r="N599" i="23"/>
  <c r="L602" i="23"/>
  <c r="M602" i="23"/>
  <c r="O602" i="23"/>
  <c r="P602" i="23"/>
  <c r="L605" i="23"/>
  <c r="M605" i="23"/>
  <c r="N605" i="23"/>
  <c r="O605" i="23"/>
  <c r="P605" i="23"/>
  <c r="C624" i="23"/>
  <c r="D624" i="23"/>
  <c r="E624" i="23"/>
  <c r="F624" i="23"/>
  <c r="C625" i="23"/>
  <c r="D625" i="23"/>
  <c r="E625" i="23"/>
  <c r="M41" i="24"/>
  <c r="C626" i="23"/>
  <c r="D626" i="23"/>
  <c r="E626" i="23"/>
  <c r="C627" i="23"/>
  <c r="D627" i="23"/>
  <c r="E627" i="23"/>
  <c r="C628" i="23"/>
  <c r="D628" i="23"/>
  <c r="E628" i="23"/>
  <c r="C629" i="23"/>
  <c r="C630" i="23"/>
  <c r="D629" i="23"/>
  <c r="D630" i="23"/>
  <c r="E629" i="23"/>
  <c r="E630" i="23"/>
  <c r="C633" i="23"/>
  <c r="D633" i="23"/>
  <c r="E633" i="23"/>
  <c r="C635" i="23"/>
  <c r="D635" i="23"/>
  <c r="E635" i="23"/>
  <c r="C638" i="23"/>
  <c r="D638" i="23"/>
  <c r="F638" i="23"/>
  <c r="C641" i="23"/>
  <c r="D641" i="23"/>
  <c r="E641" i="23"/>
  <c r="F641" i="23"/>
  <c r="L624" i="23"/>
  <c r="M624" i="23"/>
  <c r="N624" i="23"/>
  <c r="L625" i="23"/>
  <c r="M625" i="23"/>
  <c r="N625" i="23"/>
  <c r="M42" i="24"/>
  <c r="L626" i="23"/>
  <c r="M626" i="23"/>
  <c r="N626" i="23"/>
  <c r="L627" i="23"/>
  <c r="M627" i="23"/>
  <c r="N627" i="23"/>
  <c r="L628" i="23"/>
  <c r="M628" i="23"/>
  <c r="N628" i="23"/>
  <c r="L629" i="23"/>
  <c r="L630" i="23"/>
  <c r="M629" i="23"/>
  <c r="M630" i="23"/>
  <c r="N629" i="23"/>
  <c r="N630" i="23"/>
  <c r="L633" i="23"/>
  <c r="M633" i="23"/>
  <c r="N633" i="23"/>
  <c r="L635" i="23"/>
  <c r="M635" i="23"/>
  <c r="N635" i="23"/>
  <c r="L638" i="23"/>
  <c r="M638" i="23"/>
  <c r="O638" i="23"/>
  <c r="L641" i="23"/>
  <c r="M641" i="23"/>
  <c r="N641" i="23"/>
  <c r="O641" i="23"/>
  <c r="C660" i="23"/>
  <c r="D660" i="23"/>
  <c r="E660" i="23"/>
  <c r="C661" i="23"/>
  <c r="D661" i="23"/>
  <c r="E661" i="23"/>
  <c r="M43" i="24"/>
  <c r="C662" i="23"/>
  <c r="D662" i="23"/>
  <c r="E662" i="23"/>
  <c r="C663" i="23"/>
  <c r="D663" i="23"/>
  <c r="E663" i="23"/>
  <c r="C664" i="23"/>
  <c r="D664" i="23"/>
  <c r="E664" i="23"/>
  <c r="C665" i="23"/>
  <c r="C666" i="23"/>
  <c r="D665" i="23"/>
  <c r="D666" i="23"/>
  <c r="E665" i="23"/>
  <c r="E666" i="23"/>
  <c r="C669" i="23"/>
  <c r="D669" i="23"/>
  <c r="E669" i="23"/>
  <c r="C671" i="23"/>
  <c r="D671" i="23"/>
  <c r="E671" i="23"/>
  <c r="C674" i="23"/>
  <c r="D674" i="23"/>
  <c r="F674" i="23"/>
  <c r="C677" i="23"/>
  <c r="D677" i="23"/>
  <c r="E677" i="23"/>
  <c r="F677" i="23"/>
  <c r="L660" i="23"/>
  <c r="M660" i="23"/>
  <c r="N660" i="23"/>
  <c r="L661" i="23"/>
  <c r="M661" i="23"/>
  <c r="N661" i="23"/>
  <c r="M44" i="24"/>
  <c r="L662" i="23"/>
  <c r="M662" i="23"/>
  <c r="N662" i="23"/>
  <c r="L663" i="23"/>
  <c r="M663" i="23"/>
  <c r="N663" i="23"/>
  <c r="L664" i="23"/>
  <c r="M664" i="23"/>
  <c r="N664" i="23"/>
  <c r="L665" i="23"/>
  <c r="L666" i="23"/>
  <c r="M665" i="23"/>
  <c r="N665" i="23"/>
  <c r="N666" i="23"/>
  <c r="L669" i="23"/>
  <c r="M669" i="23"/>
  <c r="N669" i="23"/>
  <c r="L671" i="23"/>
  <c r="M671" i="23"/>
  <c r="N671" i="23"/>
  <c r="L674" i="23"/>
  <c r="M674" i="23"/>
  <c r="O674" i="23"/>
  <c r="L677" i="23"/>
  <c r="M677" i="23"/>
  <c r="N677" i="23"/>
  <c r="O677" i="23"/>
  <c r="C696" i="23"/>
  <c r="D696" i="23"/>
  <c r="E696" i="23"/>
  <c r="C697" i="23"/>
  <c r="D697" i="23"/>
  <c r="E697" i="23"/>
  <c r="M45" i="24"/>
  <c r="C698" i="23"/>
  <c r="D698" i="23"/>
  <c r="E698" i="23"/>
  <c r="C699" i="23"/>
  <c r="D699" i="23"/>
  <c r="E699" i="23"/>
  <c r="C700" i="23"/>
  <c r="D700" i="23"/>
  <c r="E700" i="23"/>
  <c r="C701" i="23"/>
  <c r="C702" i="23"/>
  <c r="D701" i="23"/>
  <c r="E701" i="23"/>
  <c r="E702" i="23"/>
  <c r="C705" i="23"/>
  <c r="D705" i="23"/>
  <c r="E705" i="23"/>
  <c r="C707" i="23"/>
  <c r="D707" i="23"/>
  <c r="E707" i="23"/>
  <c r="C710" i="23"/>
  <c r="D710" i="23"/>
  <c r="F710" i="23"/>
  <c r="C713" i="23"/>
  <c r="D713" i="23"/>
  <c r="E713" i="23"/>
  <c r="F713" i="23"/>
  <c r="L696" i="23"/>
  <c r="M696" i="23"/>
  <c r="N696" i="23"/>
  <c r="L697" i="23"/>
  <c r="M697" i="23"/>
  <c r="N697" i="23"/>
  <c r="M46" i="24"/>
  <c r="L698" i="23"/>
  <c r="M698" i="23"/>
  <c r="N698" i="23"/>
  <c r="L699" i="23"/>
  <c r="M699" i="23"/>
  <c r="N699" i="23"/>
  <c r="L700" i="23"/>
  <c r="M700" i="23"/>
  <c r="N700" i="23"/>
  <c r="L701" i="23"/>
  <c r="L702" i="23"/>
  <c r="M701" i="23"/>
  <c r="N701" i="23"/>
  <c r="N702" i="23"/>
  <c r="L705" i="23"/>
  <c r="M705" i="23"/>
  <c r="N705" i="23"/>
  <c r="L707" i="23"/>
  <c r="M707" i="23"/>
  <c r="N707" i="23"/>
  <c r="L710" i="23"/>
  <c r="M710" i="23"/>
  <c r="O710" i="23"/>
  <c r="L713" i="23"/>
  <c r="M713" i="23"/>
  <c r="N713" i="23"/>
  <c r="O713" i="23"/>
  <c r="C732" i="23"/>
  <c r="D732" i="23"/>
  <c r="E732" i="23"/>
  <c r="C733" i="23"/>
  <c r="D733" i="23"/>
  <c r="E733" i="23"/>
  <c r="M47" i="24"/>
  <c r="C734" i="23"/>
  <c r="D734" i="23"/>
  <c r="E734" i="23"/>
  <c r="C735" i="23"/>
  <c r="D735" i="23"/>
  <c r="E735" i="23"/>
  <c r="C736" i="23"/>
  <c r="D736" i="23"/>
  <c r="E736" i="23"/>
  <c r="C737" i="23"/>
  <c r="C738" i="23"/>
  <c r="D737" i="23"/>
  <c r="E737" i="23"/>
  <c r="E738" i="23"/>
  <c r="C741" i="23"/>
  <c r="D741" i="23"/>
  <c r="E741" i="23"/>
  <c r="C743" i="23"/>
  <c r="D743" i="23"/>
  <c r="E743" i="23"/>
  <c r="C746" i="23"/>
  <c r="D746" i="23"/>
  <c r="F746" i="23"/>
  <c r="C749" i="23"/>
  <c r="D749" i="23"/>
  <c r="E749" i="23"/>
  <c r="F749" i="23"/>
  <c r="L732" i="23"/>
  <c r="M732" i="23"/>
  <c r="N732" i="23"/>
  <c r="O732" i="23"/>
  <c r="L733" i="23"/>
  <c r="M733" i="23"/>
  <c r="N733" i="23"/>
  <c r="M48" i="24"/>
  <c r="L734" i="23"/>
  <c r="M734" i="23"/>
  <c r="N734" i="23"/>
  <c r="L735" i="23"/>
  <c r="M735" i="23"/>
  <c r="N735" i="23"/>
  <c r="L736" i="23"/>
  <c r="M736" i="23"/>
  <c r="N736" i="23"/>
  <c r="O736" i="23"/>
  <c r="L737" i="23"/>
  <c r="M737" i="23"/>
  <c r="M738" i="23"/>
  <c r="N737" i="23"/>
  <c r="N738" i="23"/>
  <c r="L741" i="23"/>
  <c r="M741" i="23"/>
  <c r="N741" i="23"/>
  <c r="L743" i="23"/>
  <c r="M743" i="23"/>
  <c r="N743" i="23"/>
  <c r="L746" i="23"/>
  <c r="M746" i="23"/>
  <c r="O746" i="23"/>
  <c r="L749" i="23"/>
  <c r="M749" i="23"/>
  <c r="N749" i="23"/>
  <c r="O749" i="23"/>
  <c r="C768" i="23"/>
  <c r="D768" i="23"/>
  <c r="E768" i="23"/>
  <c r="C769" i="23"/>
  <c r="D769" i="23"/>
  <c r="E769" i="23"/>
  <c r="M49" i="24"/>
  <c r="C770" i="23"/>
  <c r="D770" i="23"/>
  <c r="E770" i="23"/>
  <c r="C771" i="23"/>
  <c r="D771" i="23"/>
  <c r="E771" i="23"/>
  <c r="C772" i="23"/>
  <c r="D772" i="23"/>
  <c r="E772" i="23"/>
  <c r="C773" i="23"/>
  <c r="C774" i="23"/>
  <c r="D773" i="23"/>
  <c r="D774" i="23"/>
  <c r="E773" i="23"/>
  <c r="E774" i="23"/>
  <c r="C777" i="23"/>
  <c r="D777" i="23"/>
  <c r="E777" i="23"/>
  <c r="C779" i="23"/>
  <c r="D779" i="23"/>
  <c r="E779" i="23"/>
  <c r="C782" i="23"/>
  <c r="D782" i="23"/>
  <c r="F782" i="23"/>
  <c r="C785" i="23"/>
  <c r="D785" i="23"/>
  <c r="E785" i="23"/>
  <c r="F785" i="23"/>
  <c r="L768" i="23"/>
  <c r="M768" i="23"/>
  <c r="N768" i="23"/>
  <c r="L769" i="23"/>
  <c r="M769" i="23"/>
  <c r="N769" i="23"/>
  <c r="M50" i="24"/>
  <c r="L770" i="23"/>
  <c r="M770" i="23"/>
  <c r="N770" i="23"/>
  <c r="L771" i="23"/>
  <c r="M771" i="23"/>
  <c r="N771" i="23"/>
  <c r="L772" i="23"/>
  <c r="M772" i="23"/>
  <c r="N772" i="23"/>
  <c r="L773" i="23"/>
  <c r="L774" i="23"/>
  <c r="M773" i="23"/>
  <c r="M774" i="23"/>
  <c r="N773" i="23"/>
  <c r="N774" i="23"/>
  <c r="L777" i="23"/>
  <c r="M777" i="23"/>
  <c r="N777" i="23"/>
  <c r="L779" i="23"/>
  <c r="M779" i="23"/>
  <c r="N779" i="23"/>
  <c r="L782" i="23"/>
  <c r="M782" i="23"/>
  <c r="O782" i="23"/>
  <c r="L785" i="23"/>
  <c r="M785" i="23"/>
  <c r="N785" i="23"/>
  <c r="O785" i="23"/>
  <c r="C804" i="23"/>
  <c r="D804" i="23"/>
  <c r="E804" i="23"/>
  <c r="C805" i="23"/>
  <c r="D805" i="23"/>
  <c r="E805" i="23"/>
  <c r="M51" i="24"/>
  <c r="C806" i="23"/>
  <c r="D806" i="23"/>
  <c r="E806" i="23"/>
  <c r="C807" i="23"/>
  <c r="D807" i="23"/>
  <c r="E807" i="23"/>
  <c r="C808" i="23"/>
  <c r="D808" i="23"/>
  <c r="E808" i="23"/>
  <c r="C809" i="23"/>
  <c r="C810" i="23"/>
  <c r="D809" i="23"/>
  <c r="E809" i="23"/>
  <c r="E810" i="23"/>
  <c r="C813" i="23"/>
  <c r="D813" i="23"/>
  <c r="E813" i="23"/>
  <c r="C815" i="23"/>
  <c r="D815" i="23"/>
  <c r="E815" i="23"/>
  <c r="C818" i="23"/>
  <c r="D818" i="23"/>
  <c r="F818" i="23"/>
  <c r="C821" i="23"/>
  <c r="D821" i="23"/>
  <c r="E821" i="23"/>
  <c r="F821" i="23"/>
  <c r="L804" i="23"/>
  <c r="M804" i="23"/>
  <c r="N804" i="23"/>
  <c r="L805" i="23"/>
  <c r="M805" i="23"/>
  <c r="N805" i="23"/>
  <c r="M52" i="24"/>
  <c r="L806" i="23"/>
  <c r="M806" i="23"/>
  <c r="N806" i="23"/>
  <c r="L807" i="23"/>
  <c r="M807" i="23"/>
  <c r="N807" i="23"/>
  <c r="L808" i="23"/>
  <c r="M808" i="23"/>
  <c r="N808" i="23"/>
  <c r="L809" i="23"/>
  <c r="L810" i="23"/>
  <c r="M809" i="23"/>
  <c r="N809" i="23"/>
  <c r="N810" i="23"/>
  <c r="L813" i="23"/>
  <c r="M813" i="23"/>
  <c r="N813" i="23"/>
  <c r="L815" i="23"/>
  <c r="M815" i="23"/>
  <c r="N815" i="23"/>
  <c r="L818" i="23"/>
  <c r="M818" i="23"/>
  <c r="O818" i="23"/>
  <c r="L821" i="23"/>
  <c r="M821" i="23"/>
  <c r="N821" i="23"/>
  <c r="O821" i="23"/>
  <c r="C840" i="23"/>
  <c r="D840" i="23"/>
  <c r="E840" i="23"/>
  <c r="C841" i="23"/>
  <c r="D841" i="23"/>
  <c r="E841" i="23"/>
  <c r="M53" i="24"/>
  <c r="C842" i="23"/>
  <c r="D842" i="23"/>
  <c r="E842" i="23"/>
  <c r="C843" i="23"/>
  <c r="D843" i="23"/>
  <c r="E843" i="23"/>
  <c r="C844" i="23"/>
  <c r="D844" i="23"/>
  <c r="E844" i="23"/>
  <c r="C845" i="23"/>
  <c r="C846" i="23"/>
  <c r="D845" i="23"/>
  <c r="E845" i="23"/>
  <c r="E846" i="23"/>
  <c r="C849" i="23"/>
  <c r="D849" i="23"/>
  <c r="E849" i="23"/>
  <c r="C851" i="23"/>
  <c r="D851" i="23"/>
  <c r="E851" i="23"/>
  <c r="C854" i="23"/>
  <c r="D854" i="23"/>
  <c r="F854" i="23"/>
  <c r="C857" i="23"/>
  <c r="D857" i="23"/>
  <c r="E857" i="23"/>
  <c r="F857" i="23"/>
  <c r="L840" i="23"/>
  <c r="M840" i="23"/>
  <c r="N840" i="23"/>
  <c r="L841" i="23"/>
  <c r="M841" i="23"/>
  <c r="N841" i="23"/>
  <c r="M54" i="24"/>
  <c r="L842" i="23"/>
  <c r="M842" i="23"/>
  <c r="N842" i="23"/>
  <c r="L843" i="23"/>
  <c r="M843" i="23"/>
  <c r="N843" i="23"/>
  <c r="L844" i="23"/>
  <c r="M844" i="23"/>
  <c r="N844" i="23"/>
  <c r="L845" i="23"/>
  <c r="L846" i="23"/>
  <c r="M845" i="23"/>
  <c r="N845" i="23"/>
  <c r="N846" i="23"/>
  <c r="L849" i="23"/>
  <c r="M849" i="23"/>
  <c r="N849" i="23"/>
  <c r="L851" i="23"/>
  <c r="M851" i="23"/>
  <c r="N851" i="23"/>
  <c r="L854" i="23"/>
  <c r="M854" i="23"/>
  <c r="O854" i="23"/>
  <c r="L857" i="23"/>
  <c r="M857" i="23"/>
  <c r="N857" i="23"/>
  <c r="O857" i="23"/>
  <c r="C876" i="23"/>
  <c r="D876" i="23"/>
  <c r="E876" i="23"/>
  <c r="C877" i="23"/>
  <c r="D877" i="23"/>
  <c r="E877" i="23"/>
  <c r="M55" i="24"/>
  <c r="C878" i="23"/>
  <c r="D878" i="23"/>
  <c r="E878" i="23"/>
  <c r="C879" i="23"/>
  <c r="D879" i="23"/>
  <c r="E879" i="23"/>
  <c r="C880" i="23"/>
  <c r="D880" i="23"/>
  <c r="E880" i="23"/>
  <c r="C881" i="23"/>
  <c r="C882" i="23"/>
  <c r="D881" i="23"/>
  <c r="E881" i="23"/>
  <c r="E882" i="23"/>
  <c r="C885" i="23"/>
  <c r="D885" i="23"/>
  <c r="E885" i="23"/>
  <c r="C887" i="23"/>
  <c r="D887" i="23"/>
  <c r="E887" i="23"/>
  <c r="C890" i="23"/>
  <c r="D890" i="23"/>
  <c r="F890" i="23"/>
  <c r="C893" i="23"/>
  <c r="D893" i="23"/>
  <c r="E893" i="23"/>
  <c r="F893" i="23"/>
  <c r="L876" i="23"/>
  <c r="M876" i="23"/>
  <c r="N876" i="23"/>
  <c r="L877" i="23"/>
  <c r="M877" i="23"/>
  <c r="N877" i="23"/>
  <c r="M56" i="24"/>
  <c r="L878" i="23"/>
  <c r="M878" i="23"/>
  <c r="N878" i="23"/>
  <c r="L879" i="23"/>
  <c r="M879" i="23"/>
  <c r="N879" i="23"/>
  <c r="L880" i="23"/>
  <c r="M880" i="23"/>
  <c r="N880" i="23"/>
  <c r="L881" i="23"/>
  <c r="L882" i="23"/>
  <c r="M881" i="23"/>
  <c r="N881" i="23"/>
  <c r="N882" i="23"/>
  <c r="L885" i="23"/>
  <c r="M885" i="23"/>
  <c r="N885" i="23"/>
  <c r="L887" i="23"/>
  <c r="M887" i="23"/>
  <c r="N887" i="23"/>
  <c r="L890" i="23"/>
  <c r="M890" i="23"/>
  <c r="O890" i="23"/>
  <c r="L893" i="23"/>
  <c r="M893" i="23"/>
  <c r="N893" i="23"/>
  <c r="O893" i="23"/>
  <c r="C912" i="23"/>
  <c r="D912" i="23"/>
  <c r="E912" i="23"/>
  <c r="C913" i="23"/>
  <c r="D913" i="23"/>
  <c r="E913" i="23"/>
  <c r="M57" i="24"/>
  <c r="C914" i="23"/>
  <c r="D914" i="23"/>
  <c r="E914" i="23"/>
  <c r="C915" i="23"/>
  <c r="D915" i="23"/>
  <c r="E915" i="23"/>
  <c r="C916" i="23"/>
  <c r="D916" i="23"/>
  <c r="E916" i="23"/>
  <c r="C917" i="23"/>
  <c r="C918" i="23"/>
  <c r="D917" i="23"/>
  <c r="E917" i="23"/>
  <c r="E918" i="23"/>
  <c r="C921" i="23"/>
  <c r="D921" i="23"/>
  <c r="E921" i="23"/>
  <c r="C923" i="23"/>
  <c r="D923" i="23"/>
  <c r="E923" i="23"/>
  <c r="C926" i="23"/>
  <c r="D926" i="23"/>
  <c r="F926" i="23"/>
  <c r="C929" i="23"/>
  <c r="D929" i="23"/>
  <c r="E929" i="23"/>
  <c r="F929" i="23"/>
  <c r="L912" i="23"/>
  <c r="M912" i="23"/>
  <c r="N912" i="23"/>
  <c r="L913" i="23"/>
  <c r="M913" i="23"/>
  <c r="N913" i="23"/>
  <c r="M58" i="24"/>
  <c r="L914" i="23"/>
  <c r="M914" i="23"/>
  <c r="N914" i="23"/>
  <c r="L915" i="23"/>
  <c r="M915" i="23"/>
  <c r="N915" i="23"/>
  <c r="L916" i="23"/>
  <c r="M916" i="23"/>
  <c r="N916" i="23"/>
  <c r="L917" i="23"/>
  <c r="L918" i="23"/>
  <c r="M917" i="23"/>
  <c r="N917" i="23"/>
  <c r="N918" i="23"/>
  <c r="L921" i="23"/>
  <c r="M921" i="23"/>
  <c r="N921" i="23"/>
  <c r="L923" i="23"/>
  <c r="M923" i="23"/>
  <c r="N923" i="23"/>
  <c r="L926" i="23"/>
  <c r="M926" i="23"/>
  <c r="O926" i="23"/>
  <c r="L929" i="23"/>
  <c r="M929" i="23"/>
  <c r="N929" i="23"/>
  <c r="O929" i="23"/>
  <c r="C948" i="23"/>
  <c r="D948" i="23"/>
  <c r="E948" i="23"/>
  <c r="C949" i="23"/>
  <c r="D949" i="23"/>
  <c r="E949" i="23"/>
  <c r="M59" i="24"/>
  <c r="C950" i="23"/>
  <c r="D950" i="23"/>
  <c r="E950" i="23"/>
  <c r="C951" i="23"/>
  <c r="D951" i="23"/>
  <c r="E951" i="23"/>
  <c r="C952" i="23"/>
  <c r="D952" i="23"/>
  <c r="E952" i="23"/>
  <c r="C953" i="23"/>
  <c r="C954" i="23"/>
  <c r="D953" i="23"/>
  <c r="E953" i="23"/>
  <c r="E954" i="23"/>
  <c r="C957" i="23"/>
  <c r="D957" i="23"/>
  <c r="E957" i="23"/>
  <c r="C959" i="23"/>
  <c r="D959" i="23"/>
  <c r="E959" i="23"/>
  <c r="C962" i="23"/>
  <c r="D962" i="23"/>
  <c r="F962" i="23"/>
  <c r="C965" i="23"/>
  <c r="D965" i="23"/>
  <c r="E965" i="23"/>
  <c r="F965" i="23"/>
  <c r="L948" i="23"/>
  <c r="M948" i="23"/>
  <c r="N948" i="23"/>
  <c r="L949" i="23"/>
  <c r="M949" i="23"/>
  <c r="N949" i="23"/>
  <c r="M60" i="24"/>
  <c r="L950" i="23"/>
  <c r="M950" i="23"/>
  <c r="N950" i="23"/>
  <c r="L951" i="23"/>
  <c r="M951" i="23"/>
  <c r="N951" i="23"/>
  <c r="L952" i="23"/>
  <c r="M952" i="23"/>
  <c r="N952" i="23"/>
  <c r="L953" i="23"/>
  <c r="L954" i="23"/>
  <c r="M953" i="23"/>
  <c r="N953" i="23"/>
  <c r="N954" i="23"/>
  <c r="L957" i="23"/>
  <c r="M957" i="23"/>
  <c r="N957" i="23"/>
  <c r="L959" i="23"/>
  <c r="M959" i="23"/>
  <c r="N959" i="23"/>
  <c r="L962" i="23"/>
  <c r="M962" i="23"/>
  <c r="O962" i="23"/>
  <c r="L965" i="23"/>
  <c r="M965" i="23"/>
  <c r="N965" i="23"/>
  <c r="O965" i="23"/>
  <c r="C984" i="23"/>
  <c r="D984" i="23"/>
  <c r="E984" i="23"/>
  <c r="C985" i="23"/>
  <c r="D985" i="23"/>
  <c r="E985" i="23"/>
  <c r="M61" i="24"/>
  <c r="C986" i="23"/>
  <c r="D986" i="23"/>
  <c r="E986" i="23"/>
  <c r="C987" i="23"/>
  <c r="D987" i="23"/>
  <c r="E987" i="23"/>
  <c r="C988" i="23"/>
  <c r="D988" i="23"/>
  <c r="E988" i="23"/>
  <c r="C989" i="23"/>
  <c r="C990" i="23"/>
  <c r="D989" i="23"/>
  <c r="E989" i="23"/>
  <c r="E990" i="23"/>
  <c r="C993" i="23"/>
  <c r="D993" i="23"/>
  <c r="E993" i="23"/>
  <c r="C995" i="23"/>
  <c r="D995" i="23"/>
  <c r="E995" i="23"/>
  <c r="C998" i="23"/>
  <c r="D998" i="23"/>
  <c r="F998" i="23"/>
  <c r="C1001" i="23"/>
  <c r="D1001" i="23"/>
  <c r="E1001" i="23"/>
  <c r="F1001" i="23"/>
  <c r="L984" i="23"/>
  <c r="M984" i="23"/>
  <c r="N984" i="23"/>
  <c r="L985" i="23"/>
  <c r="M985" i="23"/>
  <c r="N985" i="23"/>
  <c r="M62" i="24"/>
  <c r="L986" i="23"/>
  <c r="M986" i="23"/>
  <c r="N986" i="23"/>
  <c r="L987" i="23"/>
  <c r="M987" i="23"/>
  <c r="N987" i="23"/>
  <c r="L988" i="23"/>
  <c r="M988" i="23"/>
  <c r="N988" i="23"/>
  <c r="L989" i="23"/>
  <c r="L990" i="23"/>
  <c r="M989" i="23"/>
  <c r="M990" i="23"/>
  <c r="N989" i="23"/>
  <c r="N990" i="23"/>
  <c r="L993" i="23"/>
  <c r="M993" i="23"/>
  <c r="N993" i="23"/>
  <c r="L995" i="23"/>
  <c r="M995" i="23"/>
  <c r="N995" i="23"/>
  <c r="L998" i="23"/>
  <c r="M998" i="23"/>
  <c r="O998" i="23"/>
  <c r="P998" i="23"/>
  <c r="L1001" i="23"/>
  <c r="M1001" i="23"/>
  <c r="N1001" i="23"/>
  <c r="O1001" i="23"/>
  <c r="P1001" i="23"/>
  <c r="C1020" i="23"/>
  <c r="D1020" i="23"/>
  <c r="E1020" i="23"/>
  <c r="C1021" i="23"/>
  <c r="D1021" i="23"/>
  <c r="E1021" i="23"/>
  <c r="M63" i="24"/>
  <c r="C1022" i="23"/>
  <c r="D1022" i="23"/>
  <c r="E1022" i="23"/>
  <c r="C1023" i="23"/>
  <c r="D1023" i="23"/>
  <c r="E1023" i="23"/>
  <c r="C1024" i="23"/>
  <c r="D1024" i="23"/>
  <c r="E1024" i="23"/>
  <c r="C1025" i="23"/>
  <c r="C1026" i="23"/>
  <c r="D1025" i="23"/>
  <c r="E1025" i="23"/>
  <c r="E1026" i="23"/>
  <c r="C1029" i="23"/>
  <c r="D1029" i="23"/>
  <c r="E1029" i="23"/>
  <c r="C1031" i="23"/>
  <c r="D1031" i="23"/>
  <c r="E1031" i="23"/>
  <c r="C1034" i="23"/>
  <c r="D1034" i="23"/>
  <c r="F1034" i="23"/>
  <c r="C1037" i="23"/>
  <c r="D1037" i="23"/>
  <c r="E1037" i="23"/>
  <c r="F1037" i="23"/>
  <c r="L1020" i="23"/>
  <c r="M1020" i="23"/>
  <c r="N1020" i="23"/>
  <c r="L1021" i="23"/>
  <c r="M1021" i="23"/>
  <c r="N1021" i="23"/>
  <c r="M64" i="24"/>
  <c r="L1022" i="23"/>
  <c r="M1022" i="23"/>
  <c r="N1022" i="23"/>
  <c r="L1023" i="23"/>
  <c r="M1023" i="23"/>
  <c r="N1023" i="23"/>
  <c r="O1023" i="23"/>
  <c r="L1024" i="23"/>
  <c r="M1024" i="23"/>
  <c r="N1024" i="23"/>
  <c r="L1025" i="23"/>
  <c r="M1025" i="23"/>
  <c r="M1026" i="23"/>
  <c r="N1025" i="23"/>
  <c r="L1029" i="23"/>
  <c r="M1029" i="23"/>
  <c r="N1029" i="23"/>
  <c r="L1031" i="23"/>
  <c r="M1031" i="23"/>
  <c r="N1031" i="23"/>
  <c r="L1034" i="23"/>
  <c r="M1034" i="23"/>
  <c r="O1034" i="23"/>
  <c r="L1037" i="23"/>
  <c r="M1037" i="23"/>
  <c r="N1037" i="23"/>
  <c r="O1037" i="23"/>
  <c r="C1056" i="23"/>
  <c r="D1056" i="23"/>
  <c r="E1056" i="23"/>
  <c r="C1057" i="23"/>
  <c r="D1057" i="23"/>
  <c r="E1057" i="23"/>
  <c r="M65" i="24"/>
  <c r="C1058" i="23"/>
  <c r="D1058" i="23"/>
  <c r="E1058" i="23"/>
  <c r="C1059" i="23"/>
  <c r="D1059" i="23"/>
  <c r="E1059" i="23"/>
  <c r="C1060" i="23"/>
  <c r="D1060" i="23"/>
  <c r="E1060" i="23"/>
  <c r="C1061" i="23"/>
  <c r="D1061" i="23"/>
  <c r="D1062" i="23"/>
  <c r="E1061" i="23"/>
  <c r="C1065" i="23"/>
  <c r="D1065" i="23"/>
  <c r="E1065" i="23"/>
  <c r="C1067" i="23"/>
  <c r="D1067" i="23"/>
  <c r="E1067" i="23"/>
  <c r="C1070" i="23"/>
  <c r="D1070" i="23"/>
  <c r="F1070" i="23"/>
  <c r="C1073" i="23"/>
  <c r="D1073" i="23"/>
  <c r="E1073" i="23"/>
  <c r="F1073" i="23"/>
  <c r="L1056" i="23"/>
  <c r="M1056" i="23"/>
  <c r="N1056" i="23"/>
  <c r="L1057" i="23"/>
  <c r="M1057" i="23"/>
  <c r="N1057" i="23"/>
  <c r="O1057" i="23"/>
  <c r="P1057" i="23"/>
  <c r="L66" i="24"/>
  <c r="M66" i="24"/>
  <c r="L1058" i="23"/>
  <c r="M1058" i="23"/>
  <c r="N1058" i="23"/>
  <c r="L1059" i="23"/>
  <c r="M1059" i="23"/>
  <c r="N1059" i="23"/>
  <c r="L1060" i="23"/>
  <c r="M1060" i="23"/>
  <c r="N1060" i="23"/>
  <c r="L1061" i="23"/>
  <c r="L1062" i="23"/>
  <c r="M1061" i="23"/>
  <c r="M1062" i="23"/>
  <c r="N1061" i="23"/>
  <c r="N1062" i="23"/>
  <c r="O1061" i="23"/>
  <c r="Q66" i="24"/>
  <c r="L1065" i="23"/>
  <c r="M1065" i="23"/>
  <c r="N1065" i="23"/>
  <c r="L1067" i="23"/>
  <c r="M1067" i="23"/>
  <c r="N1067" i="23"/>
  <c r="L1070" i="23"/>
  <c r="M1070" i="23"/>
  <c r="O1070" i="23"/>
  <c r="L1073" i="23"/>
  <c r="M1073" i="23"/>
  <c r="N1073" i="23"/>
  <c r="O1073" i="23"/>
  <c r="C1092" i="23"/>
  <c r="D1092" i="23"/>
  <c r="E1092" i="23"/>
  <c r="C1093" i="23"/>
  <c r="D1093" i="23"/>
  <c r="E1093" i="23"/>
  <c r="M67" i="24"/>
  <c r="C1094" i="23"/>
  <c r="D1094" i="23"/>
  <c r="E1094" i="23"/>
  <c r="C1095" i="23"/>
  <c r="D1095" i="23"/>
  <c r="E1095" i="23"/>
  <c r="C1096" i="23"/>
  <c r="D1096" i="23"/>
  <c r="E1096" i="23"/>
  <c r="C1097" i="23"/>
  <c r="C1098" i="23"/>
  <c r="D1097" i="23"/>
  <c r="D1098" i="23"/>
  <c r="E1097" i="23"/>
  <c r="E1098" i="23"/>
  <c r="C1101" i="23"/>
  <c r="D1101" i="23"/>
  <c r="E1101" i="23"/>
  <c r="C1103" i="23"/>
  <c r="D1103" i="23"/>
  <c r="E1103" i="23"/>
  <c r="C1106" i="23"/>
  <c r="D1106" i="23"/>
  <c r="F1106" i="23"/>
  <c r="C1109" i="23"/>
  <c r="D1109" i="23"/>
  <c r="E1109" i="23"/>
  <c r="F1109" i="23"/>
  <c r="L1092" i="23"/>
  <c r="M1092" i="23"/>
  <c r="N1092" i="23"/>
  <c r="L1093" i="23"/>
  <c r="M1093" i="23"/>
  <c r="N1093" i="23"/>
  <c r="M68" i="24"/>
  <c r="L1094" i="23"/>
  <c r="M1094" i="23"/>
  <c r="N1094" i="23"/>
  <c r="L1095" i="23"/>
  <c r="M1095" i="23"/>
  <c r="N1095" i="23"/>
  <c r="O1095" i="23"/>
  <c r="P1095" i="23"/>
  <c r="O68" i="24"/>
  <c r="L1096" i="23"/>
  <c r="M1096" i="23"/>
  <c r="N1096" i="23"/>
  <c r="L1097" i="23"/>
  <c r="L1098" i="23"/>
  <c r="M1097" i="23"/>
  <c r="M1098" i="23"/>
  <c r="N1097" i="23"/>
  <c r="N1098" i="23"/>
  <c r="L1101" i="23"/>
  <c r="M1101" i="23"/>
  <c r="N1101" i="23"/>
  <c r="L1103" i="23"/>
  <c r="M1103" i="23"/>
  <c r="N1103" i="23"/>
  <c r="L1106" i="23"/>
  <c r="M1106" i="23"/>
  <c r="O1106" i="23"/>
  <c r="L1109" i="23"/>
  <c r="M1109" i="23"/>
  <c r="N1109" i="23"/>
  <c r="O1109" i="23"/>
  <c r="C1128" i="23"/>
  <c r="D1128" i="23"/>
  <c r="E1128" i="23"/>
  <c r="C1129" i="23"/>
  <c r="D1129" i="23"/>
  <c r="E1129" i="23"/>
  <c r="M69" i="24"/>
  <c r="C1130" i="23"/>
  <c r="D1130" i="23"/>
  <c r="E1130" i="23"/>
  <c r="C1131" i="23"/>
  <c r="D1131" i="23"/>
  <c r="E1131" i="23"/>
  <c r="C1132" i="23"/>
  <c r="D1132" i="23"/>
  <c r="E1132" i="23"/>
  <c r="C1133" i="23"/>
  <c r="C1134" i="23"/>
  <c r="D1133" i="23"/>
  <c r="D1134" i="23"/>
  <c r="E1133" i="23"/>
  <c r="E1134" i="23"/>
  <c r="C1137" i="23"/>
  <c r="D1137" i="23"/>
  <c r="E1137" i="23"/>
  <c r="C1139" i="23"/>
  <c r="D1139" i="23"/>
  <c r="E1139" i="23"/>
  <c r="C1142" i="23"/>
  <c r="D1142" i="23"/>
  <c r="F1142" i="23"/>
  <c r="C1145" i="23"/>
  <c r="D1145" i="23"/>
  <c r="E1145" i="23"/>
  <c r="F1145" i="23"/>
  <c r="L1128" i="23"/>
  <c r="M1128" i="23"/>
  <c r="N1128" i="23"/>
  <c r="L1129" i="23"/>
  <c r="M1129" i="23"/>
  <c r="N1129" i="23"/>
  <c r="M70" i="24"/>
  <c r="L1130" i="23"/>
  <c r="M1130" i="23"/>
  <c r="N1130" i="23"/>
  <c r="L1131" i="23"/>
  <c r="M1131" i="23"/>
  <c r="N1131" i="23"/>
  <c r="L1132" i="23"/>
  <c r="M1132" i="23"/>
  <c r="N1132" i="23"/>
  <c r="L1133" i="23"/>
  <c r="L1134" i="23"/>
  <c r="M1133" i="23"/>
  <c r="M1134" i="23"/>
  <c r="N1133" i="23"/>
  <c r="N1134" i="23"/>
  <c r="L1137" i="23"/>
  <c r="M1137" i="23"/>
  <c r="N1137" i="23"/>
  <c r="L1139" i="23"/>
  <c r="M1139" i="23"/>
  <c r="N1139" i="23"/>
  <c r="L1142" i="23"/>
  <c r="M1142" i="23"/>
  <c r="O1142" i="23"/>
  <c r="L1145" i="23"/>
  <c r="M1145" i="23"/>
  <c r="N1145" i="23"/>
  <c r="O1145" i="23"/>
  <c r="C1164" i="23"/>
  <c r="D1164" i="23"/>
  <c r="E1164" i="23"/>
  <c r="C1165" i="23"/>
  <c r="D1165" i="23"/>
  <c r="E1165" i="23"/>
  <c r="M71" i="24"/>
  <c r="C1166" i="23"/>
  <c r="D1166" i="23"/>
  <c r="E1166" i="23"/>
  <c r="C1167" i="23"/>
  <c r="D1167" i="23"/>
  <c r="E1167" i="23"/>
  <c r="C1168" i="23"/>
  <c r="D1168" i="23"/>
  <c r="E1168" i="23"/>
  <c r="C1169" i="23"/>
  <c r="C1170" i="23"/>
  <c r="D1169" i="23"/>
  <c r="D1170" i="23"/>
  <c r="E1169" i="23"/>
  <c r="E1170" i="23"/>
  <c r="C1173" i="23"/>
  <c r="D1173" i="23"/>
  <c r="E1173" i="23"/>
  <c r="C1175" i="23"/>
  <c r="D1175" i="23"/>
  <c r="E1175" i="23"/>
  <c r="C1178" i="23"/>
  <c r="D1178" i="23"/>
  <c r="F1178" i="23"/>
  <c r="C1181" i="23"/>
  <c r="D1181" i="23"/>
  <c r="E1181" i="23"/>
  <c r="F1181" i="23"/>
  <c r="L1164" i="23"/>
  <c r="M1164" i="23"/>
  <c r="N1164" i="23"/>
  <c r="L1165" i="23"/>
  <c r="M1165" i="23"/>
  <c r="N1165" i="23"/>
  <c r="M72" i="24"/>
  <c r="L1166" i="23"/>
  <c r="M1166" i="23"/>
  <c r="N1166" i="23"/>
  <c r="L1167" i="23"/>
  <c r="M1167" i="23"/>
  <c r="N1167" i="23"/>
  <c r="L1168" i="23"/>
  <c r="M1168" i="23"/>
  <c r="N1168" i="23"/>
  <c r="L1169" i="23"/>
  <c r="L1170" i="23"/>
  <c r="M1169" i="23"/>
  <c r="M1170" i="23"/>
  <c r="N1169" i="23"/>
  <c r="N1170" i="23"/>
  <c r="L1173" i="23"/>
  <c r="M1173" i="23"/>
  <c r="N1173" i="23"/>
  <c r="L1175" i="23"/>
  <c r="M1175" i="23"/>
  <c r="N1175" i="23"/>
  <c r="L1178" i="23"/>
  <c r="M1178" i="23"/>
  <c r="O1178" i="23"/>
  <c r="L1181" i="23"/>
  <c r="M1181" i="23"/>
  <c r="N1181" i="23"/>
  <c r="O1181" i="23"/>
  <c r="C1200" i="23"/>
  <c r="D1200" i="23"/>
  <c r="E1200" i="23"/>
  <c r="C1201" i="23"/>
  <c r="D1201" i="23"/>
  <c r="E1201" i="23"/>
  <c r="M73" i="24"/>
  <c r="C1202" i="23"/>
  <c r="D1202" i="23"/>
  <c r="E1202" i="23"/>
  <c r="C1203" i="23"/>
  <c r="D1203" i="23"/>
  <c r="E1203" i="23"/>
  <c r="C1204" i="23"/>
  <c r="D1204" i="23"/>
  <c r="E1204" i="23"/>
  <c r="C1205" i="23"/>
  <c r="C1206" i="23"/>
  <c r="D1205" i="23"/>
  <c r="D1206" i="23"/>
  <c r="E1205" i="23"/>
  <c r="E1206" i="23"/>
  <c r="C1209" i="23"/>
  <c r="D1209" i="23"/>
  <c r="E1209" i="23"/>
  <c r="C1211" i="23"/>
  <c r="D1211" i="23"/>
  <c r="E1211" i="23"/>
  <c r="C1214" i="23"/>
  <c r="D1214" i="23"/>
  <c r="F1214" i="23"/>
  <c r="C1217" i="23"/>
  <c r="D1217" i="23"/>
  <c r="E1217" i="23"/>
  <c r="F1217" i="23"/>
  <c r="L1200" i="23"/>
  <c r="M1200" i="23"/>
  <c r="N1200" i="23"/>
  <c r="L1201" i="23"/>
  <c r="M1201" i="23"/>
  <c r="N1201" i="23"/>
  <c r="M74" i="24"/>
  <c r="L1202" i="23"/>
  <c r="M1202" i="23"/>
  <c r="N1202" i="23"/>
  <c r="L1203" i="23"/>
  <c r="M1203" i="23"/>
  <c r="N1203" i="23"/>
  <c r="L1204" i="23"/>
  <c r="M1204" i="23"/>
  <c r="N1204" i="23"/>
  <c r="L1205" i="23"/>
  <c r="L1206" i="23"/>
  <c r="M1205" i="23"/>
  <c r="M1206" i="23"/>
  <c r="N1205" i="23"/>
  <c r="N1206" i="23"/>
  <c r="L1209" i="23"/>
  <c r="M1209" i="23"/>
  <c r="N1209" i="23"/>
  <c r="L1211" i="23"/>
  <c r="M1211" i="23"/>
  <c r="N1211" i="23"/>
  <c r="L1214" i="23"/>
  <c r="M1214" i="23"/>
  <c r="O1214" i="23"/>
  <c r="L1217" i="23"/>
  <c r="M1217" i="23"/>
  <c r="N1217" i="23"/>
  <c r="O1217" i="23"/>
  <c r="C1236" i="23"/>
  <c r="D1236" i="23"/>
  <c r="E1236" i="23"/>
  <c r="C1237" i="23"/>
  <c r="D1237" i="23"/>
  <c r="E1237" i="23"/>
  <c r="M75" i="24"/>
  <c r="C1238" i="23"/>
  <c r="D1238" i="23"/>
  <c r="E1238" i="23"/>
  <c r="C1239" i="23"/>
  <c r="D1239" i="23"/>
  <c r="E1239" i="23"/>
  <c r="C1240" i="23"/>
  <c r="D1240" i="23"/>
  <c r="E1240" i="23"/>
  <c r="C1241" i="23"/>
  <c r="C1242" i="23"/>
  <c r="D1241" i="23"/>
  <c r="D1242" i="23"/>
  <c r="E1241" i="23"/>
  <c r="E1242" i="23"/>
  <c r="C1245" i="23"/>
  <c r="D1245" i="23"/>
  <c r="E1245" i="23"/>
  <c r="C1247" i="23"/>
  <c r="D1247" i="23"/>
  <c r="E1247" i="23"/>
  <c r="C1250" i="23"/>
  <c r="D1250" i="23"/>
  <c r="F1250" i="23"/>
  <c r="C1253" i="23"/>
  <c r="D1253" i="23"/>
  <c r="E1253" i="23"/>
  <c r="F1253" i="23"/>
  <c r="L1236" i="23"/>
  <c r="M1236" i="23"/>
  <c r="N1236" i="23"/>
  <c r="L1237" i="23"/>
  <c r="M1237" i="23"/>
  <c r="N1237" i="23"/>
  <c r="M76" i="24"/>
  <c r="L1238" i="23"/>
  <c r="M1238" i="23"/>
  <c r="N1238" i="23"/>
  <c r="L1239" i="23"/>
  <c r="M1239" i="23"/>
  <c r="N1239" i="23"/>
  <c r="L1240" i="23"/>
  <c r="M1240" i="23"/>
  <c r="N1240" i="23"/>
  <c r="L1241" i="23"/>
  <c r="L1242" i="23"/>
  <c r="M1241" i="23"/>
  <c r="M1242" i="23"/>
  <c r="N1241" i="23"/>
  <c r="N1242" i="23"/>
  <c r="L1245" i="23"/>
  <c r="M1245" i="23"/>
  <c r="N1245" i="23"/>
  <c r="L1247" i="23"/>
  <c r="M1247" i="23"/>
  <c r="N1247" i="23"/>
  <c r="L1250" i="23"/>
  <c r="M1250" i="23"/>
  <c r="O1250" i="23"/>
  <c r="L1253" i="23"/>
  <c r="M1253" i="23"/>
  <c r="N1253" i="23"/>
  <c r="O1253" i="23"/>
  <c r="C1272" i="23"/>
  <c r="D1272" i="23"/>
  <c r="E1272" i="23"/>
  <c r="C1273" i="23"/>
  <c r="D1273" i="23"/>
  <c r="E1273" i="23"/>
  <c r="M77" i="24"/>
  <c r="C1274" i="23"/>
  <c r="D1274" i="23"/>
  <c r="E1274" i="23"/>
  <c r="C1275" i="23"/>
  <c r="D1275" i="23"/>
  <c r="E1275" i="23"/>
  <c r="C1276" i="23"/>
  <c r="D1276" i="23"/>
  <c r="E1276" i="23"/>
  <c r="C1277" i="23"/>
  <c r="C1278" i="23"/>
  <c r="D1277" i="23"/>
  <c r="D1278" i="23"/>
  <c r="E1277" i="23"/>
  <c r="E1278" i="23"/>
  <c r="C1281" i="23"/>
  <c r="D1281" i="23"/>
  <c r="E1281" i="23"/>
  <c r="C1283" i="23"/>
  <c r="D1283" i="23"/>
  <c r="E1283" i="23"/>
  <c r="C1286" i="23"/>
  <c r="D1286" i="23"/>
  <c r="F1286" i="23"/>
  <c r="C1289" i="23"/>
  <c r="D1289" i="23"/>
  <c r="E1289" i="23"/>
  <c r="F1289" i="23"/>
  <c r="L1272" i="23"/>
  <c r="M1272" i="23"/>
  <c r="N1272" i="23"/>
  <c r="L1273" i="23"/>
  <c r="M1273" i="23"/>
  <c r="N1273" i="23"/>
  <c r="M78" i="24"/>
  <c r="L1274" i="23"/>
  <c r="M1274" i="23"/>
  <c r="N1274" i="23"/>
  <c r="L1275" i="23"/>
  <c r="M1275" i="23"/>
  <c r="N1275" i="23"/>
  <c r="L1276" i="23"/>
  <c r="M1276" i="23"/>
  <c r="N1276" i="23"/>
  <c r="L1277" i="23"/>
  <c r="L1278" i="23"/>
  <c r="M1277" i="23"/>
  <c r="M1278" i="23"/>
  <c r="N1277" i="23"/>
  <c r="N1278" i="23"/>
  <c r="L1281" i="23"/>
  <c r="M1281" i="23"/>
  <c r="N1281" i="23"/>
  <c r="L1283" i="23"/>
  <c r="M1283" i="23"/>
  <c r="N1283" i="23"/>
  <c r="L1286" i="23"/>
  <c r="M1286" i="23"/>
  <c r="O1286" i="23"/>
  <c r="L1289" i="23"/>
  <c r="M1289" i="23"/>
  <c r="N1289" i="23"/>
  <c r="O1289" i="23"/>
  <c r="C1308" i="23"/>
  <c r="D1308" i="23"/>
  <c r="E1308" i="23"/>
  <c r="C1309" i="23"/>
  <c r="D1309" i="23"/>
  <c r="E1309" i="23"/>
  <c r="M79" i="24"/>
  <c r="C1310" i="23"/>
  <c r="D1310" i="23"/>
  <c r="E1310" i="23"/>
  <c r="C1311" i="23"/>
  <c r="D1311" i="23"/>
  <c r="E1311" i="23"/>
  <c r="C1312" i="23"/>
  <c r="D1312" i="23"/>
  <c r="E1312" i="23"/>
  <c r="C1313" i="23"/>
  <c r="C1314" i="23"/>
  <c r="D1313" i="23"/>
  <c r="D1314" i="23"/>
  <c r="E1313" i="23"/>
  <c r="E1314" i="23"/>
  <c r="C1317" i="23"/>
  <c r="D1317" i="23"/>
  <c r="E1317" i="23"/>
  <c r="C1319" i="23"/>
  <c r="D1319" i="23"/>
  <c r="E1319" i="23"/>
  <c r="C1322" i="23"/>
  <c r="D1322" i="23"/>
  <c r="F1322" i="23"/>
  <c r="C1325" i="23"/>
  <c r="D1325" i="23"/>
  <c r="E1325" i="23"/>
  <c r="F1325" i="23"/>
  <c r="L1308" i="23"/>
  <c r="M1308" i="23"/>
  <c r="N1308" i="23"/>
  <c r="L1309" i="23"/>
  <c r="M1309" i="23"/>
  <c r="N1309" i="23"/>
  <c r="M80" i="24"/>
  <c r="L1310" i="23"/>
  <c r="M1310" i="23"/>
  <c r="N1310" i="23"/>
  <c r="L1311" i="23"/>
  <c r="M1311" i="23"/>
  <c r="N1311" i="23"/>
  <c r="L1312" i="23"/>
  <c r="M1312" i="23"/>
  <c r="N1312" i="23"/>
  <c r="L1313" i="23"/>
  <c r="L1314" i="23"/>
  <c r="M1313" i="23"/>
  <c r="M1314" i="23"/>
  <c r="N1313" i="23"/>
  <c r="N1314" i="23"/>
  <c r="L1317" i="23"/>
  <c r="M1317" i="23"/>
  <c r="N1317" i="23"/>
  <c r="L1319" i="23"/>
  <c r="M1319" i="23"/>
  <c r="N1319" i="23"/>
  <c r="L1322" i="23"/>
  <c r="M1322" i="23"/>
  <c r="O1322" i="23"/>
  <c r="L1325" i="23"/>
  <c r="M1325" i="23"/>
  <c r="N1325" i="23"/>
  <c r="O1325" i="23"/>
  <c r="C1344" i="23"/>
  <c r="D1344" i="23"/>
  <c r="E1344" i="23"/>
  <c r="C1345" i="23"/>
  <c r="D1345" i="23"/>
  <c r="E1345" i="23"/>
  <c r="M81" i="24"/>
  <c r="C1346" i="23"/>
  <c r="D1346" i="23"/>
  <c r="E1346" i="23"/>
  <c r="C1347" i="23"/>
  <c r="D1347" i="23"/>
  <c r="E1347" i="23"/>
  <c r="C1348" i="23"/>
  <c r="D1348" i="23"/>
  <c r="E1348" i="23"/>
  <c r="C1349" i="23"/>
  <c r="C1350" i="23"/>
  <c r="D1349" i="23"/>
  <c r="D1350" i="23"/>
  <c r="E1349" i="23"/>
  <c r="E1350" i="23"/>
  <c r="C1353" i="23"/>
  <c r="D1353" i="23"/>
  <c r="E1353" i="23"/>
  <c r="C1355" i="23"/>
  <c r="D1355" i="23"/>
  <c r="E1355" i="23"/>
  <c r="C1358" i="23"/>
  <c r="D1358" i="23"/>
  <c r="F1358" i="23"/>
  <c r="C1361" i="23"/>
  <c r="D1361" i="23"/>
  <c r="E1361" i="23"/>
  <c r="F1361" i="23"/>
  <c r="L1344" i="23"/>
  <c r="M1344" i="23"/>
  <c r="N1344" i="23"/>
  <c r="L1345" i="23"/>
  <c r="M1345" i="23"/>
  <c r="N1345" i="23"/>
  <c r="M82" i="24"/>
  <c r="L1346" i="23"/>
  <c r="M1346" i="23"/>
  <c r="N1346" i="23"/>
  <c r="L1347" i="23"/>
  <c r="M1347" i="23"/>
  <c r="N1347" i="23"/>
  <c r="L1348" i="23"/>
  <c r="M1348" i="23"/>
  <c r="N1348" i="23"/>
  <c r="L1349" i="23"/>
  <c r="L1350" i="23"/>
  <c r="M1349" i="23"/>
  <c r="M1350" i="23"/>
  <c r="N1349" i="23"/>
  <c r="N1350" i="23"/>
  <c r="L1353" i="23"/>
  <c r="M1353" i="23"/>
  <c r="N1353" i="23"/>
  <c r="L1355" i="23"/>
  <c r="M1355" i="23"/>
  <c r="N1355" i="23"/>
  <c r="L1358" i="23"/>
  <c r="M1358" i="23"/>
  <c r="O1358" i="23"/>
  <c r="L1361" i="23"/>
  <c r="M1361" i="23"/>
  <c r="N1361" i="23"/>
  <c r="O1361" i="23"/>
  <c r="C1380" i="23"/>
  <c r="D1380" i="23"/>
  <c r="E1380" i="23"/>
  <c r="C1381" i="23"/>
  <c r="D1381" i="23"/>
  <c r="E1381" i="23"/>
  <c r="M83" i="24"/>
  <c r="C1382" i="23"/>
  <c r="D1382" i="23"/>
  <c r="E1382" i="23"/>
  <c r="C1383" i="23"/>
  <c r="D1383" i="23"/>
  <c r="E1383" i="23"/>
  <c r="C1384" i="23"/>
  <c r="D1384" i="23"/>
  <c r="E1384" i="23"/>
  <c r="C1385" i="23"/>
  <c r="C1386" i="23"/>
  <c r="D1385" i="23"/>
  <c r="D1386" i="23"/>
  <c r="E1385" i="23"/>
  <c r="E1386" i="23"/>
  <c r="C1389" i="23"/>
  <c r="D1389" i="23"/>
  <c r="E1389" i="23"/>
  <c r="C1391" i="23"/>
  <c r="D1391" i="23"/>
  <c r="E1391" i="23"/>
  <c r="C1394" i="23"/>
  <c r="D1394" i="23"/>
  <c r="F1394" i="23"/>
  <c r="C1397" i="23"/>
  <c r="D1397" i="23"/>
  <c r="E1397" i="23"/>
  <c r="F1397" i="23"/>
  <c r="L1380" i="23"/>
  <c r="M1380" i="23"/>
  <c r="N1380" i="23"/>
  <c r="L1381" i="23"/>
  <c r="M1381" i="23"/>
  <c r="N1381" i="23"/>
  <c r="M84" i="24"/>
  <c r="L1382" i="23"/>
  <c r="M1382" i="23"/>
  <c r="N1382" i="23"/>
  <c r="L1383" i="23"/>
  <c r="M1383" i="23"/>
  <c r="N1383" i="23"/>
  <c r="L1384" i="23"/>
  <c r="M1384" i="23"/>
  <c r="N1384" i="23"/>
  <c r="L1385" i="23"/>
  <c r="L1386" i="23"/>
  <c r="M1385" i="23"/>
  <c r="M1386" i="23"/>
  <c r="N1385" i="23"/>
  <c r="N1386" i="23"/>
  <c r="L1389" i="23"/>
  <c r="M1389" i="23"/>
  <c r="N1389" i="23"/>
  <c r="L1391" i="23"/>
  <c r="M1391" i="23"/>
  <c r="N1391" i="23"/>
  <c r="L1394" i="23"/>
  <c r="M1394" i="23"/>
  <c r="O1394" i="23"/>
  <c r="L1397" i="23"/>
  <c r="M1397" i="23"/>
  <c r="N1397" i="23"/>
  <c r="O1397" i="23"/>
  <c r="C1416" i="23"/>
  <c r="D1416" i="23"/>
  <c r="E1416" i="23"/>
  <c r="C1417" i="23"/>
  <c r="D1417" i="23"/>
  <c r="E1417" i="23"/>
  <c r="M85" i="24"/>
  <c r="C1418" i="23"/>
  <c r="D1418" i="23"/>
  <c r="E1418" i="23"/>
  <c r="C1419" i="23"/>
  <c r="D1419" i="23"/>
  <c r="E1419" i="23"/>
  <c r="C1420" i="23"/>
  <c r="D1420" i="23"/>
  <c r="E1420" i="23"/>
  <c r="C1421" i="23"/>
  <c r="C1422" i="23"/>
  <c r="D1421" i="23"/>
  <c r="D1422" i="23"/>
  <c r="E1421" i="23"/>
  <c r="E1422" i="23"/>
  <c r="C1425" i="23"/>
  <c r="D1425" i="23"/>
  <c r="E1425" i="23"/>
  <c r="C1427" i="23"/>
  <c r="D1427" i="23"/>
  <c r="E1427" i="23"/>
  <c r="C1430" i="23"/>
  <c r="D1430" i="23"/>
  <c r="F1430" i="23"/>
  <c r="C1433" i="23"/>
  <c r="D1433" i="23"/>
  <c r="E1433" i="23"/>
  <c r="F1433" i="23"/>
  <c r="L1416" i="23"/>
  <c r="M1416" i="23"/>
  <c r="N1416" i="23"/>
  <c r="L1417" i="23"/>
  <c r="M1417" i="23"/>
  <c r="N1417" i="23"/>
  <c r="M86" i="24"/>
  <c r="L1418" i="23"/>
  <c r="M1418" i="23"/>
  <c r="N1418" i="23"/>
  <c r="L1419" i="23"/>
  <c r="M1419" i="23"/>
  <c r="N1419" i="23"/>
  <c r="L1420" i="23"/>
  <c r="M1420" i="23"/>
  <c r="N1420" i="23"/>
  <c r="L1421" i="23"/>
  <c r="L1422" i="23"/>
  <c r="M1421" i="23"/>
  <c r="M1422" i="23"/>
  <c r="N1421" i="23"/>
  <c r="N1422" i="23"/>
  <c r="L1425" i="23"/>
  <c r="M1425" i="23"/>
  <c r="N1425" i="23"/>
  <c r="L1427" i="23"/>
  <c r="M1427" i="23"/>
  <c r="N1427" i="23"/>
  <c r="L1430" i="23"/>
  <c r="M1430" i="23"/>
  <c r="O1430" i="23"/>
  <c r="L1433" i="23"/>
  <c r="M1433" i="23"/>
  <c r="N1433" i="23"/>
  <c r="O1433" i="23"/>
  <c r="C1452" i="23"/>
  <c r="D1452" i="23"/>
  <c r="E1452" i="23"/>
  <c r="C1453" i="23"/>
  <c r="D1453" i="23"/>
  <c r="E1453" i="23"/>
  <c r="M87" i="24"/>
  <c r="C1454" i="23"/>
  <c r="D1454" i="23"/>
  <c r="E1454" i="23"/>
  <c r="C1455" i="23"/>
  <c r="D1455" i="23"/>
  <c r="E1455" i="23"/>
  <c r="C1456" i="23"/>
  <c r="D1456" i="23"/>
  <c r="E1456" i="23"/>
  <c r="C1457" i="23"/>
  <c r="C1458" i="23"/>
  <c r="D1457" i="23"/>
  <c r="D1458" i="23"/>
  <c r="E1457" i="23"/>
  <c r="E1458" i="23"/>
  <c r="C1461" i="23"/>
  <c r="D1461" i="23"/>
  <c r="E1461" i="23"/>
  <c r="C1463" i="23"/>
  <c r="D1463" i="23"/>
  <c r="E1463" i="23"/>
  <c r="C1466" i="23"/>
  <c r="D1466" i="23"/>
  <c r="F1466" i="23"/>
  <c r="C1469" i="23"/>
  <c r="D1469" i="23"/>
  <c r="E1469" i="23"/>
  <c r="F1469" i="23"/>
  <c r="L1452" i="23"/>
  <c r="M1452" i="23"/>
  <c r="N1452" i="23"/>
  <c r="L1453" i="23"/>
  <c r="M1453" i="23"/>
  <c r="N1453" i="23"/>
  <c r="M88" i="24"/>
  <c r="L1454" i="23"/>
  <c r="M1454" i="23"/>
  <c r="N1454" i="23"/>
  <c r="L1455" i="23"/>
  <c r="M1455" i="23"/>
  <c r="N1455" i="23"/>
  <c r="L1456" i="23"/>
  <c r="M1456" i="23"/>
  <c r="N1456" i="23"/>
  <c r="L1457" i="23"/>
  <c r="L1458" i="23"/>
  <c r="M1457" i="23"/>
  <c r="M1458" i="23"/>
  <c r="N1457" i="23"/>
  <c r="N1458" i="23"/>
  <c r="L1461" i="23"/>
  <c r="M1461" i="23"/>
  <c r="N1461" i="23"/>
  <c r="L1463" i="23"/>
  <c r="M1463" i="23"/>
  <c r="N1463" i="23"/>
  <c r="L1466" i="23"/>
  <c r="M1466" i="23"/>
  <c r="O1466" i="23"/>
  <c r="L1469" i="23"/>
  <c r="M1469" i="23"/>
  <c r="N1469" i="23"/>
  <c r="O1469" i="23"/>
  <c r="C1488" i="23"/>
  <c r="D1488" i="23"/>
  <c r="E1488" i="23"/>
  <c r="C1489" i="23"/>
  <c r="D1489" i="23"/>
  <c r="E1489" i="23"/>
  <c r="M89" i="24"/>
  <c r="C1490" i="23"/>
  <c r="D1490" i="23"/>
  <c r="E1490" i="23"/>
  <c r="C1491" i="23"/>
  <c r="D1491" i="23"/>
  <c r="E1491" i="23"/>
  <c r="C1492" i="23"/>
  <c r="D1492" i="23"/>
  <c r="E1492" i="23"/>
  <c r="C1493" i="23"/>
  <c r="C1494" i="23"/>
  <c r="D1493" i="23"/>
  <c r="D1494" i="23"/>
  <c r="E1493" i="23"/>
  <c r="E1494" i="23"/>
  <c r="C1497" i="23"/>
  <c r="D1497" i="23"/>
  <c r="E1497" i="23"/>
  <c r="C1499" i="23"/>
  <c r="D1499" i="23"/>
  <c r="E1499" i="23"/>
  <c r="C1502" i="23"/>
  <c r="D1502" i="23"/>
  <c r="F1502" i="23"/>
  <c r="C1505" i="23"/>
  <c r="D1505" i="23"/>
  <c r="E1505" i="23"/>
  <c r="F1505" i="23"/>
  <c r="L1488" i="23"/>
  <c r="M1488" i="23"/>
  <c r="N1488" i="23"/>
  <c r="L1489" i="23"/>
  <c r="M1489" i="23"/>
  <c r="N1489" i="23"/>
  <c r="M90" i="24"/>
  <c r="L1490" i="23"/>
  <c r="M1490" i="23"/>
  <c r="N1490" i="23"/>
  <c r="L1491" i="23"/>
  <c r="M1491" i="23"/>
  <c r="N1491" i="23"/>
  <c r="L1492" i="23"/>
  <c r="M1492" i="23"/>
  <c r="N1492" i="23"/>
  <c r="L1493" i="23"/>
  <c r="L1494" i="23"/>
  <c r="M1493" i="23"/>
  <c r="M1494" i="23"/>
  <c r="N1493" i="23"/>
  <c r="N1494" i="23"/>
  <c r="L1497" i="23"/>
  <c r="M1497" i="23"/>
  <c r="N1497" i="23"/>
  <c r="L1499" i="23"/>
  <c r="M1499" i="23"/>
  <c r="N1499" i="23"/>
  <c r="L1502" i="23"/>
  <c r="M1502" i="23"/>
  <c r="O1502" i="23"/>
  <c r="L1505" i="23"/>
  <c r="M1505" i="23"/>
  <c r="N1505" i="23"/>
  <c r="O1505" i="23"/>
  <c r="C1524" i="23"/>
  <c r="D1524" i="23"/>
  <c r="E1524" i="23"/>
  <c r="C1525" i="23"/>
  <c r="D1525" i="23"/>
  <c r="E1525" i="23"/>
  <c r="M91" i="24"/>
  <c r="C1526" i="23"/>
  <c r="D1526" i="23"/>
  <c r="E1526" i="23"/>
  <c r="C1527" i="23"/>
  <c r="D1527" i="23"/>
  <c r="E1527" i="23"/>
  <c r="C1528" i="23"/>
  <c r="D1528" i="23"/>
  <c r="E1528" i="23"/>
  <c r="C1529" i="23"/>
  <c r="C1530" i="23"/>
  <c r="D1529" i="23"/>
  <c r="D1530" i="23"/>
  <c r="E1529" i="23"/>
  <c r="E1530" i="23"/>
  <c r="C1533" i="23"/>
  <c r="D1533" i="23"/>
  <c r="E1533" i="23"/>
  <c r="C1535" i="23"/>
  <c r="D1535" i="23"/>
  <c r="E1535" i="23"/>
  <c r="C1538" i="23"/>
  <c r="D1538" i="23"/>
  <c r="F1538" i="23"/>
  <c r="C1541" i="23"/>
  <c r="D1541" i="23"/>
  <c r="E1541" i="23"/>
  <c r="F1541" i="23"/>
  <c r="L1524" i="23"/>
  <c r="M1524" i="23"/>
  <c r="N1524" i="23"/>
  <c r="L1525" i="23"/>
  <c r="M1525" i="23"/>
  <c r="N1525" i="23"/>
  <c r="M92" i="24"/>
  <c r="L1526" i="23"/>
  <c r="M1526" i="23"/>
  <c r="N1526" i="23"/>
  <c r="L1527" i="23"/>
  <c r="M1527" i="23"/>
  <c r="N1527" i="23"/>
  <c r="O1527" i="23"/>
  <c r="P1527" i="23"/>
  <c r="O92" i="24"/>
  <c r="L1528" i="23"/>
  <c r="M1528" i="23"/>
  <c r="N1528" i="23"/>
  <c r="L1529" i="23"/>
  <c r="L1530" i="23"/>
  <c r="M1529" i="23"/>
  <c r="M1530" i="23"/>
  <c r="N1529" i="23"/>
  <c r="N1530" i="23"/>
  <c r="L1533" i="23"/>
  <c r="M1533" i="23"/>
  <c r="N1533" i="23"/>
  <c r="L1535" i="23"/>
  <c r="M1535" i="23"/>
  <c r="N1535" i="23"/>
  <c r="L1538" i="23"/>
  <c r="M1538" i="23"/>
  <c r="O1538" i="23"/>
  <c r="L1541" i="23"/>
  <c r="M1541" i="23"/>
  <c r="N1541" i="23"/>
  <c r="O1541" i="23"/>
  <c r="C1560" i="23"/>
  <c r="D1560" i="23"/>
  <c r="E1560" i="23"/>
  <c r="C1561" i="23"/>
  <c r="D1561" i="23"/>
  <c r="E1561" i="23"/>
  <c r="M93" i="24"/>
  <c r="C1562" i="23"/>
  <c r="D1562" i="23"/>
  <c r="E1562" i="23"/>
  <c r="C1563" i="23"/>
  <c r="D1563" i="23"/>
  <c r="E1563" i="23"/>
  <c r="C1564" i="23"/>
  <c r="D1564" i="23"/>
  <c r="E1564" i="23"/>
  <c r="C1565" i="23"/>
  <c r="C1566" i="23"/>
  <c r="D1565" i="23"/>
  <c r="D1566" i="23"/>
  <c r="E1565" i="23"/>
  <c r="E1566" i="23"/>
  <c r="C1569" i="23"/>
  <c r="D1569" i="23"/>
  <c r="E1569" i="23"/>
  <c r="C1571" i="23"/>
  <c r="D1571" i="23"/>
  <c r="E1571" i="23"/>
  <c r="C1574" i="23"/>
  <c r="D1574" i="23"/>
  <c r="F1574" i="23"/>
  <c r="C1577" i="23"/>
  <c r="D1577" i="23"/>
  <c r="E1577" i="23"/>
  <c r="F1577" i="23"/>
  <c r="L1560" i="23"/>
  <c r="M1560" i="23"/>
  <c r="N1560" i="23"/>
  <c r="L1561" i="23"/>
  <c r="M1561" i="23"/>
  <c r="N1561" i="23"/>
  <c r="M94" i="24"/>
  <c r="L1562" i="23"/>
  <c r="M1562" i="23"/>
  <c r="N1562" i="23"/>
  <c r="L1563" i="23"/>
  <c r="M1563" i="23"/>
  <c r="N1563" i="23"/>
  <c r="L1564" i="23"/>
  <c r="M1564" i="23"/>
  <c r="N1564" i="23"/>
  <c r="L1565" i="23"/>
  <c r="L1566" i="23"/>
  <c r="M1565" i="23"/>
  <c r="M1566" i="23"/>
  <c r="N1565" i="23"/>
  <c r="N1566" i="23"/>
  <c r="L1569" i="23"/>
  <c r="M1569" i="23"/>
  <c r="N1569" i="23"/>
  <c r="L1571" i="23"/>
  <c r="M1571" i="23"/>
  <c r="N1571" i="23"/>
  <c r="L1574" i="23"/>
  <c r="M1574" i="23"/>
  <c r="O1574" i="23"/>
  <c r="L1577" i="23"/>
  <c r="M1577" i="23"/>
  <c r="N1577" i="23"/>
  <c r="O1577" i="23"/>
  <c r="C1596" i="23"/>
  <c r="D1596" i="23"/>
  <c r="E1596" i="23"/>
  <c r="C1597" i="23"/>
  <c r="D1597" i="23"/>
  <c r="E1597" i="23"/>
  <c r="M95" i="24"/>
  <c r="C1598" i="23"/>
  <c r="D1598" i="23"/>
  <c r="E1598" i="23"/>
  <c r="C1599" i="23"/>
  <c r="D1599" i="23"/>
  <c r="E1599" i="23"/>
  <c r="C1600" i="23"/>
  <c r="D1600" i="23"/>
  <c r="E1600" i="23"/>
  <c r="C1601" i="23"/>
  <c r="C1602" i="23"/>
  <c r="D1601" i="23"/>
  <c r="D1602" i="23"/>
  <c r="E1601" i="23"/>
  <c r="E1602" i="23"/>
  <c r="C1605" i="23"/>
  <c r="D1605" i="23"/>
  <c r="E1605" i="23"/>
  <c r="C1607" i="23"/>
  <c r="D1607" i="23"/>
  <c r="E1607" i="23"/>
  <c r="C1610" i="23"/>
  <c r="D1610" i="23"/>
  <c r="F1610" i="23"/>
  <c r="C1613" i="23"/>
  <c r="D1613" i="23"/>
  <c r="E1613" i="23"/>
  <c r="F1613" i="23"/>
  <c r="L1596" i="23"/>
  <c r="M1596" i="23"/>
  <c r="N1596" i="23"/>
  <c r="O1596" i="23"/>
  <c r="K96" i="24"/>
  <c r="L1597" i="23"/>
  <c r="M1597" i="23"/>
  <c r="N1597" i="23"/>
  <c r="O1597" i="23"/>
  <c r="P1597" i="23"/>
  <c r="L96" i="24"/>
  <c r="M96" i="24"/>
  <c r="L1598" i="23"/>
  <c r="M1598" i="23"/>
  <c r="N1598" i="23"/>
  <c r="L1599" i="23"/>
  <c r="M1599" i="23"/>
  <c r="N1599" i="23"/>
  <c r="O1599" i="23"/>
  <c r="P1599" i="23"/>
  <c r="O96" i="24"/>
  <c r="L1600" i="23"/>
  <c r="M1600" i="23"/>
  <c r="N1600" i="23"/>
  <c r="O1600" i="23"/>
  <c r="P1600" i="23"/>
  <c r="P96" i="24"/>
  <c r="L1601" i="23"/>
  <c r="L1602" i="23"/>
  <c r="M1601" i="23"/>
  <c r="M1602" i="23"/>
  <c r="N1601" i="23"/>
  <c r="N1602" i="23"/>
  <c r="O1601" i="23"/>
  <c r="Q96" i="24"/>
  <c r="L1605" i="23"/>
  <c r="M1605" i="23"/>
  <c r="N1605" i="23"/>
  <c r="L1607" i="23"/>
  <c r="M1607" i="23"/>
  <c r="N1607" i="23"/>
  <c r="L1610" i="23"/>
  <c r="M1610" i="23"/>
  <c r="O1610" i="23"/>
  <c r="L1613" i="23"/>
  <c r="M1613" i="23"/>
  <c r="N1613" i="23"/>
  <c r="O1613" i="23"/>
  <c r="C1632" i="23"/>
  <c r="D1632" i="23"/>
  <c r="E1632" i="23"/>
  <c r="C1633" i="23"/>
  <c r="D1633" i="23"/>
  <c r="E1633" i="23"/>
  <c r="M97" i="24"/>
  <c r="C1634" i="23"/>
  <c r="D1634" i="23"/>
  <c r="E1634" i="23"/>
  <c r="C1635" i="23"/>
  <c r="D1635" i="23"/>
  <c r="E1635" i="23"/>
  <c r="C1636" i="23"/>
  <c r="D1636" i="23"/>
  <c r="E1636" i="23"/>
  <c r="C1637" i="23"/>
  <c r="C1638" i="23"/>
  <c r="D1637" i="23"/>
  <c r="D1638" i="23"/>
  <c r="E1637" i="23"/>
  <c r="E1638" i="23"/>
  <c r="C1641" i="23"/>
  <c r="D1641" i="23"/>
  <c r="E1641" i="23"/>
  <c r="C1643" i="23"/>
  <c r="D1643" i="23"/>
  <c r="E1643" i="23"/>
  <c r="C1646" i="23"/>
  <c r="D1646" i="23"/>
  <c r="F1646" i="23"/>
  <c r="C1649" i="23"/>
  <c r="D1649" i="23"/>
  <c r="E1649" i="23"/>
  <c r="F1649" i="23"/>
  <c r="L1632" i="23"/>
  <c r="M1632" i="23"/>
  <c r="N1632" i="23"/>
  <c r="L1633" i="23"/>
  <c r="M1633" i="23"/>
  <c r="N1633" i="23"/>
  <c r="M98" i="24"/>
  <c r="L1634" i="23"/>
  <c r="M1634" i="23"/>
  <c r="N1634" i="23"/>
  <c r="O1634" i="23"/>
  <c r="P1634" i="23"/>
  <c r="N98" i="24"/>
  <c r="L1635" i="23"/>
  <c r="M1635" i="23"/>
  <c r="N1635" i="23"/>
  <c r="O1635" i="23"/>
  <c r="P1635" i="23"/>
  <c r="O98" i="24"/>
  <c r="L1636" i="23"/>
  <c r="M1636" i="23"/>
  <c r="N1636" i="23"/>
  <c r="L1637" i="23"/>
  <c r="L1638" i="23"/>
  <c r="M1637" i="23"/>
  <c r="M1638" i="23"/>
  <c r="N1637" i="23"/>
  <c r="N1638" i="23"/>
  <c r="L1641" i="23"/>
  <c r="M1641" i="23"/>
  <c r="N1641" i="23"/>
  <c r="L1643" i="23"/>
  <c r="M1643" i="23"/>
  <c r="N1643" i="23"/>
  <c r="L1646" i="23"/>
  <c r="M1646" i="23"/>
  <c r="O1646" i="23"/>
  <c r="L1649" i="23"/>
  <c r="M1649" i="23"/>
  <c r="N1649" i="23"/>
  <c r="O1649" i="23"/>
  <c r="C1668" i="23"/>
  <c r="D1668" i="23"/>
  <c r="E1668" i="23"/>
  <c r="C1669" i="23"/>
  <c r="D1669" i="23"/>
  <c r="E1669" i="23"/>
  <c r="M99" i="24"/>
  <c r="C1670" i="23"/>
  <c r="D1670" i="23"/>
  <c r="E1670" i="23"/>
  <c r="C1671" i="23"/>
  <c r="D1671" i="23"/>
  <c r="E1671" i="23"/>
  <c r="C1672" i="23"/>
  <c r="D1672" i="23"/>
  <c r="E1672" i="23"/>
  <c r="C1673" i="23"/>
  <c r="C1674" i="23"/>
  <c r="D1673" i="23"/>
  <c r="D1674" i="23"/>
  <c r="E1673" i="23"/>
  <c r="E1674" i="23"/>
  <c r="C1677" i="23"/>
  <c r="D1677" i="23"/>
  <c r="E1677" i="23"/>
  <c r="C1679" i="23"/>
  <c r="D1679" i="23"/>
  <c r="E1679" i="23"/>
  <c r="C1682" i="23"/>
  <c r="D1682" i="23"/>
  <c r="F1682" i="23"/>
  <c r="C1685" i="23"/>
  <c r="D1685" i="23"/>
  <c r="E1685" i="23"/>
  <c r="F1685" i="23"/>
  <c r="L1668" i="23"/>
  <c r="M1668" i="23"/>
  <c r="N1668" i="23"/>
  <c r="L1669" i="23"/>
  <c r="M1669" i="23"/>
  <c r="N1669" i="23"/>
  <c r="M100" i="24"/>
  <c r="L1670" i="23"/>
  <c r="M1670" i="23"/>
  <c r="N1670" i="23"/>
  <c r="L1671" i="23"/>
  <c r="M1671" i="23"/>
  <c r="N1671" i="23"/>
  <c r="O1671" i="23"/>
  <c r="P1671" i="23"/>
  <c r="O100" i="24"/>
  <c r="L1672" i="23"/>
  <c r="M1672" i="23"/>
  <c r="N1672" i="23"/>
  <c r="L1673" i="23"/>
  <c r="L1674" i="23"/>
  <c r="M1673" i="23"/>
  <c r="M1674" i="23"/>
  <c r="N1673" i="23"/>
  <c r="N1674" i="23"/>
  <c r="L1677" i="23"/>
  <c r="M1677" i="23"/>
  <c r="N1677" i="23"/>
  <c r="L1679" i="23"/>
  <c r="M1679" i="23"/>
  <c r="N1679" i="23"/>
  <c r="L1682" i="23"/>
  <c r="M1682" i="23"/>
  <c r="O1682" i="23"/>
  <c r="L1685" i="23"/>
  <c r="M1685" i="23"/>
  <c r="N1685" i="23"/>
  <c r="O1685" i="23"/>
  <c r="C1704" i="23"/>
  <c r="D1704" i="23"/>
  <c r="E1704" i="23"/>
  <c r="C1705" i="23"/>
  <c r="D1705" i="23"/>
  <c r="E1705" i="23"/>
  <c r="M101" i="24"/>
  <c r="C1706" i="23"/>
  <c r="D1706" i="23"/>
  <c r="E1706" i="23"/>
  <c r="C1707" i="23"/>
  <c r="D1707" i="23"/>
  <c r="E1707" i="23"/>
  <c r="C1708" i="23"/>
  <c r="D1708" i="23"/>
  <c r="E1708" i="23"/>
  <c r="C1709" i="23"/>
  <c r="C1710" i="23"/>
  <c r="D1709" i="23"/>
  <c r="D1710" i="23"/>
  <c r="E1709" i="23"/>
  <c r="E1710" i="23"/>
  <c r="C1713" i="23"/>
  <c r="D1713" i="23"/>
  <c r="E1713" i="23"/>
  <c r="C1715" i="23"/>
  <c r="D1715" i="23"/>
  <c r="E1715" i="23"/>
  <c r="C1718" i="23"/>
  <c r="D1718" i="23"/>
  <c r="F1718" i="23"/>
  <c r="C1721" i="23"/>
  <c r="D1721" i="23"/>
  <c r="E1721" i="23"/>
  <c r="F1721" i="23"/>
  <c r="L1704" i="23"/>
  <c r="M1704" i="23"/>
  <c r="N1704" i="23"/>
  <c r="L1705" i="23"/>
  <c r="M1705" i="23"/>
  <c r="N1705" i="23"/>
  <c r="M102" i="24"/>
  <c r="L1706" i="23"/>
  <c r="M1706" i="23"/>
  <c r="N1706" i="23"/>
  <c r="L1707" i="23"/>
  <c r="M1707" i="23"/>
  <c r="N1707" i="23"/>
  <c r="L1708" i="23"/>
  <c r="M1708" i="23"/>
  <c r="N1708" i="23"/>
  <c r="L1709" i="23"/>
  <c r="L1710" i="23"/>
  <c r="M1709" i="23"/>
  <c r="M1710" i="23"/>
  <c r="N1709" i="23"/>
  <c r="N1710" i="23"/>
  <c r="L1713" i="23"/>
  <c r="M1713" i="23"/>
  <c r="N1713" i="23"/>
  <c r="L1715" i="23"/>
  <c r="M1715" i="23"/>
  <c r="N1715" i="23"/>
  <c r="L1718" i="23"/>
  <c r="M1718" i="23"/>
  <c r="O1718" i="23"/>
  <c r="L1721" i="23"/>
  <c r="M1721" i="23"/>
  <c r="N1721" i="23"/>
  <c r="O1721" i="23"/>
  <c r="C1740" i="23"/>
  <c r="D1740" i="23"/>
  <c r="E1740" i="23"/>
  <c r="F1740" i="23"/>
  <c r="K103" i="24"/>
  <c r="C1741" i="23"/>
  <c r="D1741" i="23"/>
  <c r="E1741" i="23"/>
  <c r="F1741" i="23"/>
  <c r="G1741" i="23"/>
  <c r="L103" i="24"/>
  <c r="M103" i="24"/>
  <c r="C1742" i="23"/>
  <c r="D1742" i="23"/>
  <c r="E1742" i="23"/>
  <c r="C1743" i="23"/>
  <c r="D1743" i="23"/>
  <c r="E1743" i="23"/>
  <c r="F1743" i="23"/>
  <c r="G1743" i="23"/>
  <c r="O103" i="24"/>
  <c r="C1744" i="23"/>
  <c r="D1744" i="23"/>
  <c r="E1744" i="23"/>
  <c r="F1744" i="23"/>
  <c r="G1744" i="23"/>
  <c r="P103" i="24"/>
  <c r="C1745" i="23"/>
  <c r="C1746" i="23"/>
  <c r="D1745" i="23"/>
  <c r="D1746" i="23"/>
  <c r="E1745" i="23"/>
  <c r="E1746" i="23"/>
  <c r="F1745" i="23"/>
  <c r="Q103" i="24"/>
  <c r="C1749" i="23"/>
  <c r="D1749" i="23"/>
  <c r="E1749" i="23"/>
  <c r="C1751" i="23"/>
  <c r="D1751" i="23"/>
  <c r="E1751" i="23"/>
  <c r="C1754" i="23"/>
  <c r="D1754" i="23"/>
  <c r="F1754" i="23"/>
  <c r="C1757" i="23"/>
  <c r="D1757" i="23"/>
  <c r="E1757" i="23"/>
  <c r="F1757" i="23"/>
  <c r="L1740" i="23"/>
  <c r="M1740" i="23"/>
  <c r="N1740" i="23"/>
  <c r="L1741" i="23"/>
  <c r="M1741" i="23"/>
  <c r="N1741" i="23"/>
  <c r="M104" i="24"/>
  <c r="L1742" i="23"/>
  <c r="M1742" i="23"/>
  <c r="N1742" i="23"/>
  <c r="L1743" i="23"/>
  <c r="M1743" i="23"/>
  <c r="N1743" i="23"/>
  <c r="L1744" i="23"/>
  <c r="M1744" i="23"/>
  <c r="N1744" i="23"/>
  <c r="L1745" i="23"/>
  <c r="L1746" i="23"/>
  <c r="M1745" i="23"/>
  <c r="M1746" i="23"/>
  <c r="N1745" i="23"/>
  <c r="N1746" i="23"/>
  <c r="L1749" i="23"/>
  <c r="M1749" i="23"/>
  <c r="N1749" i="23"/>
  <c r="L1751" i="23"/>
  <c r="M1751" i="23"/>
  <c r="N1751" i="23"/>
  <c r="L1754" i="23"/>
  <c r="M1754" i="23"/>
  <c r="O1754" i="23"/>
  <c r="L1757" i="23"/>
  <c r="M1757" i="23"/>
  <c r="N1757" i="23"/>
  <c r="O1757" i="23"/>
  <c r="C1776" i="23"/>
  <c r="D1776" i="23"/>
  <c r="E1776" i="23"/>
  <c r="F1776" i="23"/>
  <c r="K105" i="24"/>
  <c r="C1777" i="23"/>
  <c r="D1777" i="23"/>
  <c r="E1777" i="23"/>
  <c r="M105" i="24"/>
  <c r="C1778" i="23"/>
  <c r="D1778" i="23"/>
  <c r="E1778" i="23"/>
  <c r="F1778" i="23"/>
  <c r="G1778" i="23"/>
  <c r="N105" i="24"/>
  <c r="C1779" i="23"/>
  <c r="D1779" i="23"/>
  <c r="E1779" i="23"/>
  <c r="C1780" i="23"/>
  <c r="D1780" i="23"/>
  <c r="E1780" i="23"/>
  <c r="F1780" i="23"/>
  <c r="G1780" i="23"/>
  <c r="P105" i="24"/>
  <c r="C1781" i="23"/>
  <c r="C1782" i="23"/>
  <c r="D1781" i="23"/>
  <c r="D1782" i="23"/>
  <c r="E1781" i="23"/>
  <c r="E1782" i="23"/>
  <c r="C1785" i="23"/>
  <c r="D1785" i="23"/>
  <c r="E1785" i="23"/>
  <c r="C1787" i="23"/>
  <c r="D1787" i="23"/>
  <c r="E1787" i="23"/>
  <c r="C1790" i="23"/>
  <c r="D1790" i="23"/>
  <c r="F1790" i="23"/>
  <c r="C1793" i="23"/>
  <c r="D1793" i="23"/>
  <c r="E1793" i="23"/>
  <c r="F1793" i="23"/>
  <c r="L1776" i="23"/>
  <c r="M1776" i="23"/>
  <c r="N1776" i="23"/>
  <c r="L1777" i="23"/>
  <c r="M1777" i="23"/>
  <c r="N1777" i="23"/>
  <c r="M106" i="24"/>
  <c r="L1778" i="23"/>
  <c r="M1778" i="23"/>
  <c r="N1778" i="23"/>
  <c r="L1779" i="23"/>
  <c r="M1779" i="23"/>
  <c r="N1779" i="23"/>
  <c r="L1780" i="23"/>
  <c r="M1780" i="23"/>
  <c r="N1780" i="23"/>
  <c r="L1781" i="23"/>
  <c r="L1782" i="23"/>
  <c r="M1781" i="23"/>
  <c r="M1782" i="23"/>
  <c r="N1781" i="23"/>
  <c r="N1782" i="23"/>
  <c r="L1785" i="23"/>
  <c r="M1785" i="23"/>
  <c r="N1785" i="23"/>
  <c r="L1787" i="23"/>
  <c r="M1787" i="23"/>
  <c r="N1787" i="23"/>
  <c r="L1790" i="23"/>
  <c r="M1790" i="23"/>
  <c r="O1790" i="23"/>
  <c r="P1790" i="23"/>
  <c r="L1793" i="23"/>
  <c r="M1793" i="23"/>
  <c r="N1793" i="23"/>
  <c r="O1793" i="23"/>
  <c r="P1793" i="23"/>
  <c r="C32" i="23"/>
  <c r="GG116" i="6"/>
  <c r="L18" i="23"/>
  <c r="GG114" i="6"/>
  <c r="GG113" i="6"/>
  <c r="P29" i="23"/>
  <c r="P26" i="23"/>
  <c r="N18" i="23"/>
  <c r="E342" i="23"/>
  <c r="C342" i="23"/>
  <c r="P206" i="23"/>
  <c r="P173" i="23"/>
  <c r="P137" i="23"/>
  <c r="P134" i="23"/>
  <c r="P98" i="23"/>
  <c r="E1062" i="23"/>
  <c r="C1062" i="23"/>
  <c r="N1026" i="23"/>
  <c r="L1026" i="23"/>
  <c r="D1026" i="23"/>
  <c r="D810" i="23"/>
  <c r="D738" i="23"/>
  <c r="P494" i="23"/>
  <c r="P170" i="23"/>
  <c r="M90" i="23"/>
  <c r="D990" i="23"/>
  <c r="M954" i="23"/>
  <c r="D954" i="23"/>
  <c r="M918" i="23"/>
  <c r="D918" i="23"/>
  <c r="M882" i="23"/>
  <c r="D882" i="23"/>
  <c r="M846" i="23"/>
  <c r="D846" i="23"/>
  <c r="M810" i="23"/>
  <c r="M702" i="23"/>
  <c r="D702" i="23"/>
  <c r="M666" i="23"/>
  <c r="P566" i="23"/>
  <c r="P461" i="23"/>
  <c r="P350" i="23"/>
  <c r="Q7" i="10"/>
  <c r="G1757" i="23"/>
  <c r="G1754" i="23"/>
  <c r="P1721" i="23"/>
  <c r="P1718" i="23"/>
  <c r="P1685" i="23"/>
  <c r="P1682" i="23"/>
  <c r="G1685" i="23"/>
  <c r="G1682" i="23"/>
  <c r="G1649" i="23"/>
  <c r="G1646" i="23"/>
  <c r="P1541" i="23"/>
  <c r="P1538" i="23"/>
  <c r="G1541" i="23"/>
  <c r="G1538" i="23"/>
  <c r="G1505" i="23"/>
  <c r="G1502" i="23"/>
  <c r="G1469" i="23"/>
  <c r="G1466" i="23"/>
  <c r="G1433" i="23"/>
  <c r="G1430" i="23"/>
  <c r="G1397" i="23"/>
  <c r="G1394" i="23"/>
  <c r="G1361" i="23"/>
  <c r="G1358" i="23"/>
  <c r="G1325" i="23"/>
  <c r="G1322" i="23"/>
  <c r="G1289" i="23"/>
  <c r="G1286" i="23"/>
  <c r="G1253" i="23"/>
  <c r="G1250" i="23"/>
  <c r="G1217" i="23"/>
  <c r="G1214" i="23"/>
  <c r="G1181" i="23"/>
  <c r="G1178" i="23"/>
  <c r="P821" i="23"/>
  <c r="P785" i="23"/>
  <c r="P782" i="23"/>
  <c r="P749" i="23"/>
  <c r="P746" i="23"/>
  <c r="P713" i="23"/>
  <c r="P710" i="23"/>
  <c r="P677" i="23"/>
  <c r="P674" i="23"/>
  <c r="P641" i="23"/>
  <c r="P638" i="23"/>
  <c r="G1793" i="23"/>
  <c r="G1790" i="23"/>
  <c r="G1721" i="23"/>
  <c r="G1718" i="23"/>
  <c r="P1649" i="23"/>
  <c r="P1613" i="23"/>
  <c r="P1610" i="23"/>
  <c r="G1613" i="23"/>
  <c r="G1610" i="23"/>
  <c r="G1577" i="23"/>
  <c r="G1574" i="23"/>
  <c r="P1505" i="23"/>
  <c r="P1502" i="23"/>
  <c r="P1469" i="23"/>
  <c r="P1466" i="23"/>
  <c r="P1397" i="23"/>
  <c r="P1394" i="23"/>
  <c r="P1181" i="23"/>
  <c r="P1178" i="23"/>
  <c r="P1109" i="23"/>
  <c r="P1106" i="23"/>
  <c r="G1109" i="23"/>
  <c r="G1106" i="23"/>
  <c r="G929" i="23"/>
  <c r="G926" i="23"/>
  <c r="G893" i="23"/>
  <c r="G890" i="23"/>
  <c r="P1757" i="23"/>
  <c r="P1754" i="23"/>
  <c r="P1646" i="23"/>
  <c r="P1433" i="23"/>
  <c r="P1430" i="23"/>
  <c r="P1361" i="23"/>
  <c r="P1358" i="23"/>
  <c r="P1325" i="23"/>
  <c r="P1322" i="23"/>
  <c r="P1289" i="23"/>
  <c r="P1286" i="23"/>
  <c r="P1253" i="23"/>
  <c r="P1250" i="23"/>
  <c r="P1217" i="23"/>
  <c r="P1214" i="23"/>
  <c r="P1145" i="23"/>
  <c r="P1142" i="23"/>
  <c r="P1577" i="23"/>
  <c r="P1574" i="23"/>
  <c r="G1145" i="23"/>
  <c r="G1142" i="23"/>
  <c r="P1073" i="23"/>
  <c r="P1070" i="23"/>
  <c r="P1037" i="23"/>
  <c r="P1034" i="23"/>
  <c r="P965" i="23"/>
  <c r="P962" i="23"/>
  <c r="P929" i="23"/>
  <c r="P926" i="23"/>
  <c r="P893" i="23"/>
  <c r="P890" i="23"/>
  <c r="P857" i="23"/>
  <c r="P854" i="23"/>
  <c r="G857" i="23"/>
  <c r="G854" i="23"/>
  <c r="G821" i="23"/>
  <c r="G818" i="23"/>
  <c r="G785" i="23"/>
  <c r="G782" i="23"/>
  <c r="G749" i="23"/>
  <c r="G746" i="23"/>
  <c r="G677" i="23"/>
  <c r="G674" i="23"/>
  <c r="G641" i="23"/>
  <c r="G638" i="23"/>
  <c r="G605" i="23"/>
  <c r="G602" i="23"/>
  <c r="G569" i="23"/>
  <c r="G566" i="23"/>
  <c r="G533" i="23"/>
  <c r="G530" i="23"/>
  <c r="G497" i="23"/>
  <c r="G494" i="23"/>
  <c r="G461" i="23"/>
  <c r="G458" i="23"/>
  <c r="G425" i="23"/>
  <c r="G422" i="23"/>
  <c r="G389" i="23"/>
  <c r="G386" i="23"/>
  <c r="G353" i="23"/>
  <c r="G350" i="23"/>
  <c r="G317" i="23"/>
  <c r="G314" i="23"/>
  <c r="G281" i="23"/>
  <c r="G278" i="23"/>
  <c r="G245" i="23"/>
  <c r="G242" i="23"/>
  <c r="G209" i="23"/>
  <c r="G206" i="23"/>
  <c r="G173" i="23"/>
  <c r="G170" i="23"/>
  <c r="G137" i="23"/>
  <c r="G134" i="23"/>
  <c r="G101" i="23"/>
  <c r="G98" i="23"/>
  <c r="G65" i="23"/>
  <c r="P818" i="23"/>
  <c r="P458" i="23"/>
  <c r="P278" i="23"/>
  <c r="G1073" i="23"/>
  <c r="G1070" i="23"/>
  <c r="G1037" i="23"/>
  <c r="G1034" i="23"/>
  <c r="G1001" i="23"/>
  <c r="G998" i="23"/>
  <c r="G965" i="23"/>
  <c r="G962" i="23"/>
  <c r="G713" i="23"/>
  <c r="G710" i="23"/>
  <c r="G62" i="23"/>
  <c r="P736" i="23"/>
  <c r="G590" i="23"/>
  <c r="G87" i="23"/>
  <c r="P267" i="23"/>
  <c r="G232" i="23"/>
  <c r="P1023" i="23"/>
  <c r="G556" i="23"/>
  <c r="G49" i="23"/>
  <c r="C234" i="23"/>
  <c r="L738" i="23"/>
  <c r="C594" i="23"/>
  <c r="C558" i="23"/>
  <c r="D631" i="23"/>
  <c r="D632" i="23"/>
  <c r="O1785" i="23"/>
  <c r="P1785" i="23"/>
  <c r="Q106" i="24"/>
  <c r="O1781" i="23"/>
  <c r="P106" i="24"/>
  <c r="O1780" i="23"/>
  <c r="P1780" i="23"/>
  <c r="O106" i="24"/>
  <c r="O1779" i="23"/>
  <c r="P1779" i="23"/>
  <c r="N106" i="24"/>
  <c r="O1778" i="23"/>
  <c r="P1778" i="23"/>
  <c r="L106" i="24"/>
  <c r="O1777" i="23"/>
  <c r="P1777" i="23"/>
  <c r="K106" i="24"/>
  <c r="W106" i="24"/>
  <c r="O1776" i="23"/>
  <c r="O105" i="24"/>
  <c r="F1779" i="23"/>
  <c r="G1779" i="23"/>
  <c r="G1776" i="23"/>
  <c r="F1749" i="23"/>
  <c r="G1749" i="23"/>
  <c r="O1713" i="23"/>
  <c r="P1713" i="23"/>
  <c r="Q102" i="24"/>
  <c r="O1709" i="23"/>
  <c r="P102" i="24"/>
  <c r="O1708" i="23"/>
  <c r="P1708" i="23"/>
  <c r="O102" i="24"/>
  <c r="O1707" i="23"/>
  <c r="P1707" i="23"/>
  <c r="N102" i="24"/>
  <c r="O1706" i="23"/>
  <c r="P1706" i="23"/>
  <c r="L102" i="24"/>
  <c r="O1705" i="23"/>
  <c r="P1705" i="23"/>
  <c r="K102" i="24"/>
  <c r="W102" i="24"/>
  <c r="O1704" i="23"/>
  <c r="O1677" i="23"/>
  <c r="P1677" i="23"/>
  <c r="Q100" i="24"/>
  <c r="O1673" i="23"/>
  <c r="P100" i="24"/>
  <c r="O1672" i="23"/>
  <c r="P1672" i="23"/>
  <c r="F1677" i="23"/>
  <c r="G1677" i="23"/>
  <c r="Q99" i="24"/>
  <c r="F1673" i="23"/>
  <c r="P99" i="24"/>
  <c r="F1672" i="23"/>
  <c r="G1672" i="23"/>
  <c r="O99" i="24"/>
  <c r="F1671" i="23"/>
  <c r="G1671" i="23"/>
  <c r="N99" i="24"/>
  <c r="F1670" i="23"/>
  <c r="G1670" i="23"/>
  <c r="L99" i="24"/>
  <c r="F1669" i="23"/>
  <c r="G1669" i="23"/>
  <c r="K99" i="24"/>
  <c r="W99" i="24"/>
  <c r="F1668" i="23"/>
  <c r="O1602" i="23"/>
  <c r="P1601" i="23"/>
  <c r="P1602" i="23"/>
  <c r="N96" i="24"/>
  <c r="W96" i="24"/>
  <c r="O1598" i="23"/>
  <c r="P1598" i="23"/>
  <c r="P1596" i="23"/>
  <c r="O1603" i="23"/>
  <c r="O1569" i="23"/>
  <c r="P1569" i="23"/>
  <c r="Q94" i="24"/>
  <c r="O1565" i="23"/>
  <c r="P94" i="24"/>
  <c r="O1564" i="23"/>
  <c r="P1564" i="23"/>
  <c r="O94" i="24"/>
  <c r="O1563" i="23"/>
  <c r="P1563" i="23"/>
  <c r="N94" i="24"/>
  <c r="O1562" i="23"/>
  <c r="P1562" i="23"/>
  <c r="L94" i="24"/>
  <c r="O1561" i="23"/>
  <c r="P1561" i="23"/>
  <c r="K94" i="24"/>
  <c r="W94" i="24"/>
  <c r="O1560" i="23"/>
  <c r="F1569" i="23"/>
  <c r="G1569" i="23"/>
  <c r="Q93" i="24"/>
  <c r="F1565" i="23"/>
  <c r="P93" i="24"/>
  <c r="F1564" i="23"/>
  <c r="G1564" i="23"/>
  <c r="O93" i="24"/>
  <c r="F1563" i="23"/>
  <c r="G1563" i="23"/>
  <c r="N93" i="24"/>
  <c r="F1562" i="23"/>
  <c r="G1562" i="23"/>
  <c r="L93" i="24"/>
  <c r="F1561" i="23"/>
  <c r="G1561" i="23"/>
  <c r="K93" i="24"/>
  <c r="W93" i="24"/>
  <c r="F1560" i="23"/>
  <c r="N92" i="24"/>
  <c r="O1526" i="23"/>
  <c r="P1526" i="23"/>
  <c r="L92" i="24"/>
  <c r="O1525" i="23"/>
  <c r="P1525" i="23"/>
  <c r="K92" i="24"/>
  <c r="O1524" i="23"/>
  <c r="F1533" i="23"/>
  <c r="G1533" i="23"/>
  <c r="Q91" i="24"/>
  <c r="F1529" i="23"/>
  <c r="P91" i="24"/>
  <c r="F1528" i="23"/>
  <c r="G1528" i="23"/>
  <c r="O91" i="24"/>
  <c r="F1527" i="23"/>
  <c r="G1527" i="23"/>
  <c r="N91" i="24"/>
  <c r="F1526" i="23"/>
  <c r="G1526" i="23"/>
  <c r="L91" i="24"/>
  <c r="F1525" i="23"/>
  <c r="G1525" i="23"/>
  <c r="K91" i="24"/>
  <c r="W91" i="24"/>
  <c r="F1524" i="23"/>
  <c r="O1497" i="23"/>
  <c r="P1497" i="23"/>
  <c r="Q90" i="24"/>
  <c r="O1493" i="23"/>
  <c r="P90" i="24"/>
  <c r="O1492" i="23"/>
  <c r="P1492" i="23"/>
  <c r="O90" i="24"/>
  <c r="O1491" i="23"/>
  <c r="P1491" i="23"/>
  <c r="N90" i="24"/>
  <c r="O1490" i="23"/>
  <c r="P1490" i="23"/>
  <c r="L90" i="24"/>
  <c r="O1489" i="23"/>
  <c r="P1489" i="23"/>
  <c r="K90" i="24"/>
  <c r="W90" i="24"/>
  <c r="O1488" i="23"/>
  <c r="O1461" i="23"/>
  <c r="P1461" i="23"/>
  <c r="Q88" i="24"/>
  <c r="O1457" i="23"/>
  <c r="P88" i="24"/>
  <c r="O1456" i="23"/>
  <c r="P1456" i="23"/>
  <c r="O88" i="24"/>
  <c r="O1455" i="23"/>
  <c r="P1455" i="23"/>
  <c r="N88" i="24"/>
  <c r="O1454" i="23"/>
  <c r="P1454" i="23"/>
  <c r="L88" i="24"/>
  <c r="O1453" i="23"/>
  <c r="P1453" i="23"/>
  <c r="K88" i="24"/>
  <c r="W88" i="24"/>
  <c r="O1452" i="23"/>
  <c r="F1461" i="23"/>
  <c r="G1461" i="23"/>
  <c r="Q87" i="24"/>
  <c r="F1457" i="23"/>
  <c r="P87" i="24"/>
  <c r="F1456" i="23"/>
  <c r="G1456" i="23"/>
  <c r="O87" i="24"/>
  <c r="F1455" i="23"/>
  <c r="G1455" i="23"/>
  <c r="N87" i="24"/>
  <c r="F1454" i="23"/>
  <c r="G1454" i="23"/>
  <c r="L87" i="24"/>
  <c r="F1453" i="23"/>
  <c r="G1453" i="23"/>
  <c r="K87" i="24"/>
  <c r="W87" i="24"/>
  <c r="F1452" i="23"/>
  <c r="O1425" i="23"/>
  <c r="P1425" i="23"/>
  <c r="Q86" i="24"/>
  <c r="O1421" i="23"/>
  <c r="P86" i="24"/>
  <c r="O1420" i="23"/>
  <c r="P1420" i="23"/>
  <c r="O86" i="24"/>
  <c r="O1419" i="23"/>
  <c r="P1419" i="23"/>
  <c r="N86" i="24"/>
  <c r="O1418" i="23"/>
  <c r="P1418" i="23"/>
  <c r="L86" i="24"/>
  <c r="O1417" i="23"/>
  <c r="P1417" i="23"/>
  <c r="K86" i="24"/>
  <c r="W86" i="24"/>
  <c r="O1416" i="23"/>
  <c r="F1425" i="23"/>
  <c r="G1425" i="23"/>
  <c r="Q85" i="24"/>
  <c r="F1421" i="23"/>
  <c r="P85" i="24"/>
  <c r="F1420" i="23"/>
  <c r="G1420" i="23"/>
  <c r="O85" i="24"/>
  <c r="F1419" i="23"/>
  <c r="G1419" i="23"/>
  <c r="N85" i="24"/>
  <c r="F1418" i="23"/>
  <c r="G1418" i="23"/>
  <c r="L85" i="24"/>
  <c r="F1417" i="23"/>
  <c r="G1417" i="23"/>
  <c r="K85" i="24"/>
  <c r="W85" i="24"/>
  <c r="F1416" i="23"/>
  <c r="O1389" i="23"/>
  <c r="P1389" i="23"/>
  <c r="Q84" i="24"/>
  <c r="O1385" i="23"/>
  <c r="P84" i="24"/>
  <c r="O1384" i="23"/>
  <c r="P1384" i="23"/>
  <c r="O84" i="24"/>
  <c r="O1383" i="23"/>
  <c r="P1383" i="23"/>
  <c r="N84" i="24"/>
  <c r="O1382" i="23"/>
  <c r="P1382" i="23"/>
  <c r="L84" i="24"/>
  <c r="O1381" i="23"/>
  <c r="P1381" i="23"/>
  <c r="K84" i="24"/>
  <c r="W84" i="24"/>
  <c r="O1380" i="23"/>
  <c r="F1389" i="23"/>
  <c r="G1389" i="23"/>
  <c r="Q83" i="24"/>
  <c r="F1385" i="23"/>
  <c r="P83" i="24"/>
  <c r="F1384" i="23"/>
  <c r="G1384" i="23"/>
  <c r="O83" i="24"/>
  <c r="F1383" i="23"/>
  <c r="G1383" i="23"/>
  <c r="N83" i="24"/>
  <c r="F1382" i="23"/>
  <c r="G1382" i="23"/>
  <c r="L83" i="24"/>
  <c r="F1381" i="23"/>
  <c r="G1381" i="23"/>
  <c r="K83" i="24"/>
  <c r="W83" i="24"/>
  <c r="F1380" i="23"/>
  <c r="F1353" i="23"/>
  <c r="G1353" i="23"/>
  <c r="Q81" i="24"/>
  <c r="F1349" i="23"/>
  <c r="P81" i="24"/>
  <c r="F1348" i="23"/>
  <c r="G1348" i="23"/>
  <c r="O81" i="24"/>
  <c r="F1347" i="23"/>
  <c r="G1347" i="23"/>
  <c r="N81" i="24"/>
  <c r="F1346" i="23"/>
  <c r="G1346" i="23"/>
  <c r="L81" i="24"/>
  <c r="F1345" i="23"/>
  <c r="G1345" i="23"/>
  <c r="K81" i="24"/>
  <c r="W81" i="24"/>
  <c r="F1344" i="23"/>
  <c r="F1317" i="23"/>
  <c r="G1317" i="23"/>
  <c r="Q79" i="24"/>
  <c r="F1313" i="23"/>
  <c r="P79" i="24"/>
  <c r="F1312" i="23"/>
  <c r="G1312" i="23"/>
  <c r="O79" i="24"/>
  <c r="F1311" i="23"/>
  <c r="G1311" i="23"/>
  <c r="N79" i="24"/>
  <c r="F1310" i="23"/>
  <c r="G1310" i="23"/>
  <c r="L79" i="24"/>
  <c r="F1309" i="23"/>
  <c r="G1309" i="23"/>
  <c r="K79" i="24"/>
  <c r="W79" i="24"/>
  <c r="F1308" i="23"/>
  <c r="F1209" i="23"/>
  <c r="G1209" i="23"/>
  <c r="Q73" i="24"/>
  <c r="F1205" i="23"/>
  <c r="P73" i="24"/>
  <c r="F1204" i="23"/>
  <c r="G1204" i="23"/>
  <c r="O73" i="24"/>
  <c r="F1203" i="23"/>
  <c r="G1203" i="23"/>
  <c r="N73" i="24"/>
  <c r="F1202" i="23"/>
  <c r="G1202" i="23"/>
  <c r="L73" i="24"/>
  <c r="F1201" i="23"/>
  <c r="G1201" i="23"/>
  <c r="K73" i="24"/>
  <c r="W73" i="24"/>
  <c r="F1200" i="23"/>
  <c r="O1173" i="23"/>
  <c r="P1173" i="23"/>
  <c r="Q72" i="24"/>
  <c r="O1169" i="23"/>
  <c r="P72" i="24"/>
  <c r="O1168" i="23"/>
  <c r="P1168" i="23"/>
  <c r="O72" i="24"/>
  <c r="O1167" i="23"/>
  <c r="P1167" i="23"/>
  <c r="N72" i="24"/>
  <c r="O1166" i="23"/>
  <c r="P1166" i="23"/>
  <c r="L72" i="24"/>
  <c r="O1165" i="23"/>
  <c r="P1165" i="23"/>
  <c r="K72" i="24"/>
  <c r="W72" i="24"/>
  <c r="O1164" i="23"/>
  <c r="F1173" i="23"/>
  <c r="G1173" i="23"/>
  <c r="Q71" i="24"/>
  <c r="F1169" i="23"/>
  <c r="P71" i="24"/>
  <c r="F1168" i="23"/>
  <c r="G1168" i="23"/>
  <c r="O71" i="24"/>
  <c r="F1167" i="23"/>
  <c r="G1167" i="23"/>
  <c r="N71" i="24"/>
  <c r="F1166" i="23"/>
  <c r="G1166" i="23"/>
  <c r="L71" i="24"/>
  <c r="F1165" i="23"/>
  <c r="G1165" i="23"/>
  <c r="K71" i="24"/>
  <c r="W71" i="24"/>
  <c r="F1164" i="23"/>
  <c r="O1137" i="23"/>
  <c r="P1137" i="23"/>
  <c r="Q70" i="24"/>
  <c r="O1133" i="23"/>
  <c r="P70" i="24"/>
  <c r="O1132" i="23"/>
  <c r="P1132" i="23"/>
  <c r="O70" i="24"/>
  <c r="O1131" i="23"/>
  <c r="P1131" i="23"/>
  <c r="N70" i="24"/>
  <c r="O1130" i="23"/>
  <c r="P1130" i="23"/>
  <c r="L70" i="24"/>
  <c r="O1129" i="23"/>
  <c r="P1129" i="23"/>
  <c r="K70" i="24"/>
  <c r="W70" i="24"/>
  <c r="O1128" i="23"/>
  <c r="N68" i="24"/>
  <c r="O1094" i="23"/>
  <c r="P1094" i="23"/>
  <c r="L68" i="24"/>
  <c r="O1093" i="23"/>
  <c r="P1093" i="23"/>
  <c r="K68" i="24"/>
  <c r="O1092" i="23"/>
  <c r="F1101" i="23"/>
  <c r="G1101" i="23"/>
  <c r="Q67" i="24"/>
  <c r="F1097" i="23"/>
  <c r="P67" i="24"/>
  <c r="F1096" i="23"/>
  <c r="G1096" i="23"/>
  <c r="O67" i="24"/>
  <c r="F1095" i="23"/>
  <c r="G1095" i="23"/>
  <c r="N67" i="24"/>
  <c r="F1094" i="23"/>
  <c r="G1094" i="23"/>
  <c r="L67" i="24"/>
  <c r="F1093" i="23"/>
  <c r="G1093" i="23"/>
  <c r="K67" i="24"/>
  <c r="W67" i="24"/>
  <c r="F1092" i="23"/>
  <c r="O1065" i="23"/>
  <c r="P1065" i="23"/>
  <c r="K66" i="24"/>
  <c r="O1056" i="23"/>
  <c r="O1022" i="23"/>
  <c r="P1022" i="23"/>
  <c r="O1021" i="23"/>
  <c r="P1021" i="23"/>
  <c r="O1020" i="23"/>
  <c r="F1029" i="23"/>
  <c r="G1029" i="23"/>
  <c r="F1025" i="23"/>
  <c r="F1024" i="23"/>
  <c r="G1024" i="23"/>
  <c r="F1023" i="23"/>
  <c r="G1023" i="23"/>
  <c r="F1022" i="23"/>
  <c r="G1022" i="23"/>
  <c r="F1021" i="23"/>
  <c r="G1021" i="23"/>
  <c r="F1020" i="23"/>
  <c r="O993" i="23"/>
  <c r="P993" i="23"/>
  <c r="Q62" i="24"/>
  <c r="O989" i="23"/>
  <c r="P62" i="24"/>
  <c r="O988" i="23"/>
  <c r="P988" i="23"/>
  <c r="O62" i="24"/>
  <c r="O987" i="23"/>
  <c r="P987" i="23"/>
  <c r="N62" i="24"/>
  <c r="O986" i="23"/>
  <c r="P986" i="23"/>
  <c r="L62" i="24"/>
  <c r="O985" i="23"/>
  <c r="P985" i="23"/>
  <c r="O984" i="23"/>
  <c r="M1783" i="23"/>
  <c r="M1784" i="23"/>
  <c r="N1747" i="23"/>
  <c r="N1748" i="23"/>
  <c r="L1747" i="23"/>
  <c r="E1747" i="23"/>
  <c r="E1748" i="23"/>
  <c r="C1747" i="23"/>
  <c r="M1711" i="23"/>
  <c r="M1712" i="23"/>
  <c r="E1711" i="23"/>
  <c r="E1712" i="23"/>
  <c r="C1711" i="23"/>
  <c r="N1675" i="23"/>
  <c r="L1675" i="23"/>
  <c r="D1675" i="23"/>
  <c r="D1676" i="23"/>
  <c r="N1639" i="23"/>
  <c r="N1640" i="23"/>
  <c r="L1639" i="23"/>
  <c r="E1639" i="23"/>
  <c r="E1640" i="23"/>
  <c r="C1639" i="23"/>
  <c r="M1603" i="23"/>
  <c r="M1604" i="23"/>
  <c r="E1603" i="23"/>
  <c r="E1604" i="23"/>
  <c r="C1603" i="23"/>
  <c r="M1567" i="23"/>
  <c r="M1568" i="23"/>
  <c r="D1567" i="23"/>
  <c r="D1568" i="23"/>
  <c r="M1531" i="23"/>
  <c r="D1531" i="23"/>
  <c r="D1532" i="23"/>
  <c r="M1495" i="23"/>
  <c r="M1496" i="23"/>
  <c r="E1495" i="23"/>
  <c r="E1496" i="23"/>
  <c r="C1495" i="23"/>
  <c r="M1459" i="23"/>
  <c r="M1460" i="23"/>
  <c r="D1459" i="23"/>
  <c r="D1460" i="23"/>
  <c r="M1423" i="23"/>
  <c r="M1424" i="23"/>
  <c r="D1423" i="23"/>
  <c r="D1424" i="23"/>
  <c r="M1387" i="23"/>
  <c r="M1388" i="23"/>
  <c r="D1387" i="23"/>
  <c r="D1388" i="23"/>
  <c r="N1351" i="23"/>
  <c r="N1352" i="23"/>
  <c r="L1351" i="23"/>
  <c r="D1351" i="23"/>
  <c r="D1352" i="23"/>
  <c r="N1315" i="23"/>
  <c r="N1316" i="23"/>
  <c r="L1315" i="23"/>
  <c r="L1316" i="23"/>
  <c r="D1315" i="23"/>
  <c r="D1316" i="23"/>
  <c r="N1279" i="23"/>
  <c r="N1280" i="23"/>
  <c r="L1279" i="23"/>
  <c r="L1280" i="23"/>
  <c r="E1279" i="23"/>
  <c r="E1280" i="23"/>
  <c r="C1279" i="23"/>
  <c r="C1280" i="23"/>
  <c r="N1243" i="23"/>
  <c r="N1244" i="23"/>
  <c r="L1243" i="23"/>
  <c r="L1244" i="23"/>
  <c r="E1243" i="23"/>
  <c r="E1244" i="23"/>
  <c r="C1243" i="23"/>
  <c r="C1244" i="23"/>
  <c r="N1207" i="23"/>
  <c r="N1208" i="23"/>
  <c r="L1207" i="23"/>
  <c r="D1207" i="23"/>
  <c r="D1208" i="23"/>
  <c r="M1171" i="23"/>
  <c r="M1172" i="23"/>
  <c r="D1171" i="23"/>
  <c r="D1172" i="23"/>
  <c r="M1135" i="23"/>
  <c r="M1136" i="23"/>
  <c r="E1135" i="23"/>
  <c r="E1136" i="23"/>
  <c r="C1135" i="23"/>
  <c r="M1099" i="23"/>
  <c r="M1100" i="23"/>
  <c r="D1099" i="23"/>
  <c r="D1100" i="23"/>
  <c r="M1063" i="23"/>
  <c r="M1064" i="23"/>
  <c r="E1063" i="23"/>
  <c r="C1063" i="23"/>
  <c r="M1027" i="23"/>
  <c r="M1028" i="23"/>
  <c r="D1027" i="23"/>
  <c r="D1028" i="23"/>
  <c r="M991" i="23"/>
  <c r="M992" i="23"/>
  <c r="E991" i="23"/>
  <c r="E992" i="23"/>
  <c r="C991" i="23"/>
  <c r="N955" i="23"/>
  <c r="N956" i="23"/>
  <c r="L955" i="23"/>
  <c r="E955" i="23"/>
  <c r="E956" i="23"/>
  <c r="C955" i="23"/>
  <c r="N919" i="23"/>
  <c r="N920" i="23"/>
  <c r="L919" i="23"/>
  <c r="F1785" i="23"/>
  <c r="G1785" i="23"/>
  <c r="Q105" i="24"/>
  <c r="F1781" i="23"/>
  <c r="L105" i="24"/>
  <c r="F1777" i="23"/>
  <c r="G1777" i="23"/>
  <c r="O1749" i="23"/>
  <c r="P1749" i="23"/>
  <c r="Q104" i="24"/>
  <c r="O1745" i="23"/>
  <c r="P104" i="24"/>
  <c r="O1744" i="23"/>
  <c r="P1744" i="23"/>
  <c r="O104" i="24"/>
  <c r="O1743" i="23"/>
  <c r="P1743" i="23"/>
  <c r="N104" i="24"/>
  <c r="O1742" i="23"/>
  <c r="P1742" i="23"/>
  <c r="L104" i="24"/>
  <c r="O1741" i="23"/>
  <c r="P1741" i="23"/>
  <c r="K104" i="24"/>
  <c r="W104" i="24"/>
  <c r="O1740" i="23"/>
  <c r="F1746" i="23"/>
  <c r="G1745" i="23"/>
  <c r="G1746" i="23"/>
  <c r="N103" i="24"/>
  <c r="W103" i="24"/>
  <c r="F1742" i="23"/>
  <c r="G1742" i="23"/>
  <c r="G1740" i="23"/>
  <c r="F1713" i="23"/>
  <c r="G1713" i="23"/>
  <c r="Q101" i="24"/>
  <c r="F1709" i="23"/>
  <c r="P101" i="24"/>
  <c r="F1708" i="23"/>
  <c r="G1708" i="23"/>
  <c r="O101" i="24"/>
  <c r="F1707" i="23"/>
  <c r="G1707" i="23"/>
  <c r="N101" i="24"/>
  <c r="F1706" i="23"/>
  <c r="G1706" i="23"/>
  <c r="L101" i="24"/>
  <c r="F1705" i="23"/>
  <c r="G1705" i="23"/>
  <c r="K101" i="24"/>
  <c r="W101" i="24"/>
  <c r="F1704" i="23"/>
  <c r="N100" i="24"/>
  <c r="O1670" i="23"/>
  <c r="P1670" i="23"/>
  <c r="L100" i="24"/>
  <c r="O1669" i="23"/>
  <c r="P1669" i="23"/>
  <c r="K100" i="24"/>
  <c r="W100" i="24"/>
  <c r="O1668" i="23"/>
  <c r="O1641" i="23"/>
  <c r="P1641" i="23"/>
  <c r="Q98" i="24"/>
  <c r="O1637" i="23"/>
  <c r="P98" i="24"/>
  <c r="O1636" i="23"/>
  <c r="P1636" i="23"/>
  <c r="L98" i="24"/>
  <c r="O1633" i="23"/>
  <c r="P1633" i="23"/>
  <c r="K98" i="24"/>
  <c r="W98" i="24"/>
  <c r="O1632" i="23"/>
  <c r="F1641" i="23"/>
  <c r="G1641" i="23"/>
  <c r="Q97" i="24"/>
  <c r="F1637" i="23"/>
  <c r="P97" i="24"/>
  <c r="F1636" i="23"/>
  <c r="G1636" i="23"/>
  <c r="O97" i="24"/>
  <c r="F1635" i="23"/>
  <c r="G1635" i="23"/>
  <c r="N97" i="24"/>
  <c r="F1634" i="23"/>
  <c r="G1634" i="23"/>
  <c r="L97" i="24"/>
  <c r="F1633" i="23"/>
  <c r="G1633" i="23"/>
  <c r="K97" i="24"/>
  <c r="W97" i="24"/>
  <c r="F1632" i="23"/>
  <c r="O1605" i="23"/>
  <c r="P1605" i="23"/>
  <c r="F1605" i="23"/>
  <c r="G1605" i="23"/>
  <c r="Q95" i="24"/>
  <c r="F1601" i="23"/>
  <c r="P95" i="24"/>
  <c r="F1600" i="23"/>
  <c r="G1600" i="23"/>
  <c r="O95" i="24"/>
  <c r="F1599" i="23"/>
  <c r="G1599" i="23"/>
  <c r="N95" i="24"/>
  <c r="F1598" i="23"/>
  <c r="G1598" i="23"/>
  <c r="L95" i="24"/>
  <c r="F1597" i="23"/>
  <c r="G1597" i="23"/>
  <c r="K95" i="24"/>
  <c r="W95" i="24"/>
  <c r="F1596" i="23"/>
  <c r="O1533" i="23"/>
  <c r="P1533" i="23"/>
  <c r="Q92" i="24"/>
  <c r="O1529" i="23"/>
  <c r="P92" i="24"/>
  <c r="O1528" i="23"/>
  <c r="P1528" i="23"/>
  <c r="F1497" i="23"/>
  <c r="G1497" i="23"/>
  <c r="Q89" i="24"/>
  <c r="F1493" i="23"/>
  <c r="P89" i="24"/>
  <c r="F1492" i="23"/>
  <c r="G1492" i="23"/>
  <c r="O89" i="24"/>
  <c r="F1491" i="23"/>
  <c r="G1491" i="23"/>
  <c r="N89" i="24"/>
  <c r="F1490" i="23"/>
  <c r="G1490" i="23"/>
  <c r="L89" i="24"/>
  <c r="F1489" i="23"/>
  <c r="G1489" i="23"/>
  <c r="K89" i="24"/>
  <c r="W89" i="24"/>
  <c r="F1488" i="23"/>
  <c r="O1353" i="23"/>
  <c r="P1353" i="23"/>
  <c r="Q82" i="24"/>
  <c r="O1349" i="23"/>
  <c r="P82" i="24"/>
  <c r="O1348" i="23"/>
  <c r="P1348" i="23"/>
  <c r="O82" i="24"/>
  <c r="O1347" i="23"/>
  <c r="P1347" i="23"/>
  <c r="N82" i="24"/>
  <c r="O1346" i="23"/>
  <c r="P1346" i="23"/>
  <c r="L82" i="24"/>
  <c r="O1345" i="23"/>
  <c r="P1345" i="23"/>
  <c r="K82" i="24"/>
  <c r="W82" i="24"/>
  <c r="O1344" i="23"/>
  <c r="O1317" i="23"/>
  <c r="P1317" i="23"/>
  <c r="Q80" i="24"/>
  <c r="O1313" i="23"/>
  <c r="P80" i="24"/>
  <c r="O1312" i="23"/>
  <c r="P1312" i="23"/>
  <c r="O80" i="24"/>
  <c r="O1311" i="23"/>
  <c r="P1311" i="23"/>
  <c r="N80" i="24"/>
  <c r="O1310" i="23"/>
  <c r="P1310" i="23"/>
  <c r="L80" i="24"/>
  <c r="O1309" i="23"/>
  <c r="P1309" i="23"/>
  <c r="K80" i="24"/>
  <c r="W80" i="24"/>
  <c r="O1308" i="23"/>
  <c r="O1281" i="23"/>
  <c r="P1281" i="23"/>
  <c r="Q78" i="24"/>
  <c r="O1277" i="23"/>
  <c r="P78" i="24"/>
  <c r="O1276" i="23"/>
  <c r="P1276" i="23"/>
  <c r="O78" i="24"/>
  <c r="O1275" i="23"/>
  <c r="P1275" i="23"/>
  <c r="N78" i="24"/>
  <c r="O1274" i="23"/>
  <c r="P1274" i="23"/>
  <c r="L78" i="24"/>
  <c r="O1273" i="23"/>
  <c r="P1273" i="23"/>
  <c r="K78" i="24"/>
  <c r="W78" i="24"/>
  <c r="O1272" i="23"/>
  <c r="F1281" i="23"/>
  <c r="G1281" i="23"/>
  <c r="Q77" i="24"/>
  <c r="F1277" i="23"/>
  <c r="P77" i="24"/>
  <c r="F1276" i="23"/>
  <c r="G1276" i="23"/>
  <c r="O77" i="24"/>
  <c r="F1275" i="23"/>
  <c r="G1275" i="23"/>
  <c r="N77" i="24"/>
  <c r="F1274" i="23"/>
  <c r="G1274" i="23"/>
  <c r="L77" i="24"/>
  <c r="F1273" i="23"/>
  <c r="G1273" i="23"/>
  <c r="K77" i="24"/>
  <c r="W77" i="24"/>
  <c r="F1272" i="23"/>
  <c r="O1245" i="23"/>
  <c r="P1245" i="23"/>
  <c r="Q76" i="24"/>
  <c r="O1241" i="23"/>
  <c r="P76" i="24"/>
  <c r="O1240" i="23"/>
  <c r="P1240" i="23"/>
  <c r="O76" i="24"/>
  <c r="O1239" i="23"/>
  <c r="P1239" i="23"/>
  <c r="N76" i="24"/>
  <c r="O1238" i="23"/>
  <c r="P1238" i="23"/>
  <c r="L76" i="24"/>
  <c r="O1237" i="23"/>
  <c r="P1237" i="23"/>
  <c r="K76" i="24"/>
  <c r="W76" i="24"/>
  <c r="O1236" i="23"/>
  <c r="F1245" i="23"/>
  <c r="G1245" i="23"/>
  <c r="Q75" i="24"/>
  <c r="F1241" i="23"/>
  <c r="P75" i="24"/>
  <c r="F1240" i="23"/>
  <c r="G1240" i="23"/>
  <c r="O75" i="24"/>
  <c r="F1239" i="23"/>
  <c r="G1239" i="23"/>
  <c r="N75" i="24"/>
  <c r="F1238" i="23"/>
  <c r="G1238" i="23"/>
  <c r="L75" i="24"/>
  <c r="F1237" i="23"/>
  <c r="G1237" i="23"/>
  <c r="K75" i="24"/>
  <c r="W75" i="24"/>
  <c r="F1236" i="23"/>
  <c r="O1209" i="23"/>
  <c r="P1209" i="23"/>
  <c r="Q74" i="24"/>
  <c r="O1205" i="23"/>
  <c r="P74" i="24"/>
  <c r="O1204" i="23"/>
  <c r="P1204" i="23"/>
  <c r="O74" i="24"/>
  <c r="O1203" i="23"/>
  <c r="P1203" i="23"/>
  <c r="N74" i="24"/>
  <c r="O1202" i="23"/>
  <c r="P1202" i="23"/>
  <c r="L74" i="24"/>
  <c r="O1201" i="23"/>
  <c r="P1201" i="23"/>
  <c r="K74" i="24"/>
  <c r="W74" i="24"/>
  <c r="O1200" i="23"/>
  <c r="F1137" i="23"/>
  <c r="G1137" i="23"/>
  <c r="Q69" i="24"/>
  <c r="F1133" i="23"/>
  <c r="P69" i="24"/>
  <c r="F1132" i="23"/>
  <c r="G1132" i="23"/>
  <c r="O69" i="24"/>
  <c r="F1131" i="23"/>
  <c r="G1131" i="23"/>
  <c r="N69" i="24"/>
  <c r="F1130" i="23"/>
  <c r="G1130" i="23"/>
  <c r="L69" i="24"/>
  <c r="F1129" i="23"/>
  <c r="G1129" i="23"/>
  <c r="K69" i="24"/>
  <c r="W69" i="24"/>
  <c r="F1128" i="23"/>
  <c r="O1101" i="23"/>
  <c r="P1101" i="23"/>
  <c r="Q68" i="24"/>
  <c r="O1097" i="23"/>
  <c r="P68" i="24"/>
  <c r="O1096" i="23"/>
  <c r="P1096" i="23"/>
  <c r="P1061" i="23"/>
  <c r="P1062" i="23"/>
  <c r="O1062" i="23"/>
  <c r="P66" i="24"/>
  <c r="O1060" i="23"/>
  <c r="P1060" i="23"/>
  <c r="O66" i="24"/>
  <c r="O1059" i="23"/>
  <c r="P1059" i="23"/>
  <c r="N66" i="24"/>
  <c r="O1058" i="23"/>
  <c r="P1058" i="23"/>
  <c r="F1065" i="23"/>
  <c r="G1065" i="23"/>
  <c r="F1061" i="23"/>
  <c r="F1060" i="23"/>
  <c r="G1060" i="23"/>
  <c r="F1059" i="23"/>
  <c r="G1059" i="23"/>
  <c r="F1058" i="23"/>
  <c r="G1058" i="23"/>
  <c r="F1057" i="23"/>
  <c r="G1057" i="23"/>
  <c r="F1056" i="23"/>
  <c r="O1029" i="23"/>
  <c r="P1029" i="23"/>
  <c r="O1025" i="23"/>
  <c r="O1024" i="23"/>
  <c r="P1024" i="23"/>
  <c r="F993" i="23"/>
  <c r="G993" i="23"/>
  <c r="F989" i="23"/>
  <c r="F988" i="23"/>
  <c r="G988" i="23"/>
  <c r="F987" i="23"/>
  <c r="G987" i="23"/>
  <c r="F986" i="23"/>
  <c r="G986" i="23"/>
  <c r="F985" i="23"/>
  <c r="G985" i="23"/>
  <c r="F984" i="23"/>
  <c r="O957" i="23"/>
  <c r="P957" i="23"/>
  <c r="O953" i="23"/>
  <c r="O952" i="23"/>
  <c r="P952" i="23"/>
  <c r="O951" i="23"/>
  <c r="P951" i="23"/>
  <c r="O950" i="23"/>
  <c r="P950" i="23"/>
  <c r="O949" i="23"/>
  <c r="P949" i="23"/>
  <c r="O948" i="23"/>
  <c r="F957" i="23"/>
  <c r="G957" i="23"/>
  <c r="F953" i="23"/>
  <c r="F952" i="23"/>
  <c r="G952" i="23"/>
  <c r="F951" i="23"/>
  <c r="G951" i="23"/>
  <c r="N1783" i="23"/>
  <c r="N1784" i="23"/>
  <c r="L1783" i="23"/>
  <c r="D1783" i="23"/>
  <c r="D1784" i="23"/>
  <c r="E1783" i="23"/>
  <c r="E1784" i="23"/>
  <c r="C1783" i="23"/>
  <c r="M1747" i="23"/>
  <c r="M1748" i="23"/>
  <c r="D1747" i="23"/>
  <c r="D1748" i="23"/>
  <c r="N1711" i="23"/>
  <c r="N1712" i="23"/>
  <c r="L1711" i="23"/>
  <c r="D1711" i="23"/>
  <c r="D1712" i="23"/>
  <c r="N1676" i="23"/>
  <c r="L1676" i="23"/>
  <c r="M1675" i="23"/>
  <c r="M1676" i="23"/>
  <c r="E1675" i="23"/>
  <c r="E1676" i="23"/>
  <c r="C1675" i="23"/>
  <c r="M1639" i="23"/>
  <c r="M1640" i="23"/>
  <c r="D1639" i="23"/>
  <c r="D1640" i="23"/>
  <c r="N1603" i="23"/>
  <c r="N1604" i="23"/>
  <c r="L1603" i="23"/>
  <c r="D1603" i="23"/>
  <c r="D1604" i="23"/>
  <c r="N1567" i="23"/>
  <c r="N1568" i="23"/>
  <c r="L1567" i="23"/>
  <c r="E1567" i="23"/>
  <c r="E1568" i="23"/>
  <c r="C1567" i="23"/>
  <c r="M1532" i="23"/>
  <c r="N1531" i="23"/>
  <c r="N1532" i="23"/>
  <c r="L1531" i="23"/>
  <c r="E1531" i="23"/>
  <c r="E1532" i="23"/>
  <c r="C1531" i="23"/>
  <c r="N1495" i="23"/>
  <c r="N1496" i="23"/>
  <c r="L1495" i="23"/>
  <c r="D1495" i="23"/>
  <c r="D1496" i="23"/>
  <c r="N1459" i="23"/>
  <c r="N1460" i="23"/>
  <c r="L1459" i="23"/>
  <c r="E1459" i="23"/>
  <c r="E1460" i="23"/>
  <c r="C1459" i="23"/>
  <c r="N1423" i="23"/>
  <c r="N1424" i="23"/>
  <c r="L1423" i="23"/>
  <c r="E1423" i="23"/>
  <c r="E1424" i="23"/>
  <c r="C1423" i="23"/>
  <c r="N1387" i="23"/>
  <c r="N1388" i="23"/>
  <c r="L1387" i="23"/>
  <c r="E1387" i="23"/>
  <c r="E1388" i="23"/>
  <c r="C1387" i="23"/>
  <c r="M1351" i="23"/>
  <c r="M1352" i="23"/>
  <c r="E1351" i="23"/>
  <c r="E1352" i="23"/>
  <c r="C1351" i="23"/>
  <c r="M1315" i="23"/>
  <c r="M1316" i="23"/>
  <c r="E1315" i="23"/>
  <c r="E1316" i="23"/>
  <c r="C1315" i="23"/>
  <c r="C1316" i="23"/>
  <c r="M1279" i="23"/>
  <c r="M1280" i="23"/>
  <c r="D1279" i="23"/>
  <c r="D1280" i="23"/>
  <c r="M1243" i="23"/>
  <c r="M1244" i="23"/>
  <c r="D1243" i="23"/>
  <c r="D1244" i="23"/>
  <c r="M1207" i="23"/>
  <c r="M1208" i="23"/>
  <c r="E1207" i="23"/>
  <c r="E1208" i="23"/>
  <c r="C1207" i="23"/>
  <c r="N1171" i="23"/>
  <c r="N1172" i="23"/>
  <c r="L1171" i="23"/>
  <c r="L1172" i="23"/>
  <c r="E1171" i="23"/>
  <c r="E1172" i="23"/>
  <c r="C1171" i="23"/>
  <c r="N1135" i="23"/>
  <c r="N1136" i="23"/>
  <c r="L1135" i="23"/>
  <c r="L1136" i="23"/>
  <c r="D1135" i="23"/>
  <c r="D1136" i="23"/>
  <c r="N1099" i="23"/>
  <c r="N1100" i="23"/>
  <c r="L1099" i="23"/>
  <c r="L1100" i="23"/>
  <c r="E1099" i="23"/>
  <c r="E1100" i="23"/>
  <c r="C1099" i="23"/>
  <c r="N1063" i="23"/>
  <c r="N1064" i="23"/>
  <c r="L1063" i="23"/>
  <c r="L1064" i="23"/>
  <c r="D1063" i="23"/>
  <c r="D1064" i="23"/>
  <c r="N1027" i="23"/>
  <c r="N1028" i="23"/>
  <c r="L1027" i="23"/>
  <c r="E1027" i="23"/>
  <c r="E1028" i="23"/>
  <c r="C1027" i="23"/>
  <c r="N991" i="23"/>
  <c r="N992" i="23"/>
  <c r="L991" i="23"/>
  <c r="D991" i="23"/>
  <c r="D992" i="23"/>
  <c r="M955" i="23"/>
  <c r="M956" i="23"/>
  <c r="F950" i="23"/>
  <c r="G950" i="23"/>
  <c r="F949" i="23"/>
  <c r="G949" i="23"/>
  <c r="F948" i="23"/>
  <c r="O921" i="23"/>
  <c r="P921" i="23"/>
  <c r="O917" i="23"/>
  <c r="O916" i="23"/>
  <c r="P916" i="23"/>
  <c r="O915" i="23"/>
  <c r="P915" i="23"/>
  <c r="O914" i="23"/>
  <c r="P914" i="23"/>
  <c r="O913" i="23"/>
  <c r="P913" i="23"/>
  <c r="O912" i="23"/>
  <c r="F921" i="23"/>
  <c r="G921" i="23"/>
  <c r="F917" i="23"/>
  <c r="F916" i="23"/>
  <c r="G916" i="23"/>
  <c r="F915" i="23"/>
  <c r="G915" i="23"/>
  <c r="F914" i="23"/>
  <c r="G914" i="23"/>
  <c r="F913" i="23"/>
  <c r="G913" i="23"/>
  <c r="F912" i="23"/>
  <c r="O885" i="23"/>
  <c r="P885" i="23"/>
  <c r="O881" i="23"/>
  <c r="O880" i="23"/>
  <c r="P880" i="23"/>
  <c r="O879" i="23"/>
  <c r="P879" i="23"/>
  <c r="O878" i="23"/>
  <c r="P878" i="23"/>
  <c r="O877" i="23"/>
  <c r="P877" i="23"/>
  <c r="O876" i="23"/>
  <c r="O849" i="23"/>
  <c r="P849" i="23"/>
  <c r="O845" i="23"/>
  <c r="O844" i="23"/>
  <c r="P844" i="23"/>
  <c r="O843" i="23"/>
  <c r="P843" i="23"/>
  <c r="O842" i="23"/>
  <c r="P842" i="23"/>
  <c r="O841" i="23"/>
  <c r="P841" i="23"/>
  <c r="O840" i="23"/>
  <c r="F849" i="23"/>
  <c r="G849" i="23"/>
  <c r="F845" i="23"/>
  <c r="F844" i="23"/>
  <c r="G844" i="23"/>
  <c r="F843" i="23"/>
  <c r="G843" i="23"/>
  <c r="F842" i="23"/>
  <c r="G842" i="23"/>
  <c r="F841" i="23"/>
  <c r="G841" i="23"/>
  <c r="F840" i="23"/>
  <c r="O813" i="23"/>
  <c r="P813" i="23"/>
  <c r="O809" i="23"/>
  <c r="O808" i="23"/>
  <c r="P808" i="23"/>
  <c r="O807" i="23"/>
  <c r="P807" i="23"/>
  <c r="O806" i="23"/>
  <c r="P806" i="23"/>
  <c r="O805" i="23"/>
  <c r="P805" i="23"/>
  <c r="O804" i="23"/>
  <c r="F813" i="23"/>
  <c r="G813" i="23"/>
  <c r="F809" i="23"/>
  <c r="F808" i="23"/>
  <c r="G808" i="23"/>
  <c r="F807" i="23"/>
  <c r="G807" i="23"/>
  <c r="F806" i="23"/>
  <c r="G806" i="23"/>
  <c r="F805" i="23"/>
  <c r="G805" i="23"/>
  <c r="F804" i="23"/>
  <c r="O777" i="23"/>
  <c r="P777" i="23"/>
  <c r="O773" i="23"/>
  <c r="O772" i="23"/>
  <c r="P772" i="23"/>
  <c r="O771" i="23"/>
  <c r="P771" i="23"/>
  <c r="O770" i="23"/>
  <c r="P770" i="23"/>
  <c r="O769" i="23"/>
  <c r="P769" i="23"/>
  <c r="O768" i="23"/>
  <c r="F777" i="23"/>
  <c r="G777" i="23"/>
  <c r="F773" i="23"/>
  <c r="F772" i="23"/>
  <c r="G772" i="23"/>
  <c r="F771" i="23"/>
  <c r="G771" i="23"/>
  <c r="F770" i="23"/>
  <c r="G770" i="23"/>
  <c r="F769" i="23"/>
  <c r="G769" i="23"/>
  <c r="F768" i="23"/>
  <c r="O741" i="23"/>
  <c r="P741" i="23"/>
  <c r="O737" i="23"/>
  <c r="P732" i="23"/>
  <c r="F741" i="23"/>
  <c r="G741" i="23"/>
  <c r="F737" i="23"/>
  <c r="F736" i="23"/>
  <c r="G736" i="23"/>
  <c r="F735" i="23"/>
  <c r="G735" i="23"/>
  <c r="F734" i="23"/>
  <c r="G734" i="23"/>
  <c r="F733" i="23"/>
  <c r="G733" i="23"/>
  <c r="F732" i="23"/>
  <c r="F669" i="23"/>
  <c r="G669" i="23"/>
  <c r="F665" i="23"/>
  <c r="F664" i="23"/>
  <c r="G664" i="23"/>
  <c r="F663" i="23"/>
  <c r="G663" i="23"/>
  <c r="F662" i="23"/>
  <c r="G662" i="23"/>
  <c r="F661" i="23"/>
  <c r="G661" i="23"/>
  <c r="F660" i="23"/>
  <c r="O633" i="23"/>
  <c r="P633" i="23"/>
  <c r="O629" i="23"/>
  <c r="O628" i="23"/>
  <c r="P628" i="23"/>
  <c r="O627" i="23"/>
  <c r="P627" i="23"/>
  <c r="O626" i="23"/>
  <c r="P626" i="23"/>
  <c r="O625" i="23"/>
  <c r="P625" i="23"/>
  <c r="O624" i="23"/>
  <c r="F633" i="23"/>
  <c r="G633" i="23"/>
  <c r="F629" i="23"/>
  <c r="F628" i="23"/>
  <c r="G628" i="23"/>
  <c r="F627" i="23"/>
  <c r="G627" i="23"/>
  <c r="F626" i="23"/>
  <c r="G626" i="23"/>
  <c r="F625" i="23"/>
  <c r="G625" i="23"/>
  <c r="F589" i="23"/>
  <c r="G589" i="23"/>
  <c r="F588" i="23"/>
  <c r="O561" i="23"/>
  <c r="P561" i="23"/>
  <c r="O557" i="23"/>
  <c r="O556" i="23"/>
  <c r="P556" i="23"/>
  <c r="O555" i="23"/>
  <c r="P555" i="23"/>
  <c r="O554" i="23"/>
  <c r="P554" i="23"/>
  <c r="O553" i="23"/>
  <c r="P553" i="23"/>
  <c r="O552" i="23"/>
  <c r="F555" i="23"/>
  <c r="G555" i="23"/>
  <c r="F554" i="23"/>
  <c r="G554" i="23"/>
  <c r="F553" i="23"/>
  <c r="G553" i="23"/>
  <c r="F525" i="23"/>
  <c r="G525" i="23"/>
  <c r="F521" i="23"/>
  <c r="F520" i="23"/>
  <c r="G520" i="23"/>
  <c r="F519" i="23"/>
  <c r="G519" i="23"/>
  <c r="F518" i="23"/>
  <c r="G518" i="23"/>
  <c r="F517" i="23"/>
  <c r="G517" i="23"/>
  <c r="F516" i="23"/>
  <c r="O489" i="23"/>
  <c r="P489" i="23"/>
  <c r="O485" i="23"/>
  <c r="O484" i="23"/>
  <c r="P484" i="23"/>
  <c r="O483" i="23"/>
  <c r="P483" i="23"/>
  <c r="O482" i="23"/>
  <c r="P482" i="23"/>
  <c r="O481" i="23"/>
  <c r="P481" i="23"/>
  <c r="O480" i="23"/>
  <c r="F489" i="23"/>
  <c r="G489" i="23"/>
  <c r="F485" i="23"/>
  <c r="F484" i="23"/>
  <c r="G484" i="23"/>
  <c r="F483" i="23"/>
  <c r="G483" i="23"/>
  <c r="F482" i="23"/>
  <c r="G482" i="23"/>
  <c r="F481" i="23"/>
  <c r="G481" i="23"/>
  <c r="F480" i="23"/>
  <c r="F453" i="23"/>
  <c r="G453" i="23"/>
  <c r="F449" i="23"/>
  <c r="F448" i="23"/>
  <c r="G448" i="23"/>
  <c r="F447" i="23"/>
  <c r="G447" i="23"/>
  <c r="F446" i="23"/>
  <c r="G446" i="23"/>
  <c r="F445" i="23"/>
  <c r="G445" i="23"/>
  <c r="F444" i="23"/>
  <c r="O417" i="23"/>
  <c r="P417" i="23"/>
  <c r="O413" i="23"/>
  <c r="O412" i="23"/>
  <c r="P412" i="23"/>
  <c r="O411" i="23"/>
  <c r="P411" i="23"/>
  <c r="O410" i="23"/>
  <c r="P410" i="23"/>
  <c r="O409" i="23"/>
  <c r="P409" i="23"/>
  <c r="O408" i="23"/>
  <c r="F417" i="23"/>
  <c r="G417" i="23"/>
  <c r="F413" i="23"/>
  <c r="F412" i="23"/>
  <c r="G412" i="23"/>
  <c r="F411" i="23"/>
  <c r="G411" i="23"/>
  <c r="F410" i="23"/>
  <c r="G410" i="23"/>
  <c r="F409" i="23"/>
  <c r="G409" i="23"/>
  <c r="F408" i="23"/>
  <c r="F381" i="23"/>
  <c r="G381" i="23"/>
  <c r="F377" i="23"/>
  <c r="F376" i="23"/>
  <c r="G376" i="23"/>
  <c r="F375" i="23"/>
  <c r="G375" i="23"/>
  <c r="F374" i="23"/>
  <c r="G374" i="23"/>
  <c r="F373" i="23"/>
  <c r="G373" i="23"/>
  <c r="F372" i="23"/>
  <c r="O345" i="23"/>
  <c r="P345" i="23"/>
  <c r="O341" i="23"/>
  <c r="O340" i="23"/>
  <c r="P340" i="23"/>
  <c r="O339" i="23"/>
  <c r="P339" i="23"/>
  <c r="O338" i="23"/>
  <c r="P338" i="23"/>
  <c r="O337" i="23"/>
  <c r="P337" i="23"/>
  <c r="O336" i="23"/>
  <c r="F345" i="23"/>
  <c r="G345" i="23"/>
  <c r="F341" i="23"/>
  <c r="F340" i="23"/>
  <c r="G340" i="23"/>
  <c r="F339" i="23"/>
  <c r="G339" i="23"/>
  <c r="F338" i="23"/>
  <c r="G338" i="23"/>
  <c r="F337" i="23"/>
  <c r="G337" i="23"/>
  <c r="F336" i="23"/>
  <c r="O309" i="23"/>
  <c r="P309" i="23"/>
  <c r="O305" i="23"/>
  <c r="O304" i="23"/>
  <c r="P304" i="23"/>
  <c r="O303" i="23"/>
  <c r="P303" i="23"/>
  <c r="O302" i="23"/>
  <c r="P302" i="23"/>
  <c r="O301" i="23"/>
  <c r="P301" i="23"/>
  <c r="O300" i="23"/>
  <c r="F309" i="23"/>
  <c r="G309" i="23"/>
  <c r="F305" i="23"/>
  <c r="F304" i="23"/>
  <c r="G304" i="23"/>
  <c r="F303" i="23"/>
  <c r="G303" i="23"/>
  <c r="F302" i="23"/>
  <c r="G302" i="23"/>
  <c r="F301" i="23"/>
  <c r="G301" i="23"/>
  <c r="F300" i="23"/>
  <c r="O273" i="23"/>
  <c r="P273" i="23"/>
  <c r="O269" i="23"/>
  <c r="O268" i="23"/>
  <c r="P268" i="23"/>
  <c r="F273" i="23"/>
  <c r="G273" i="23"/>
  <c r="F269" i="23"/>
  <c r="F268" i="23"/>
  <c r="G268" i="23"/>
  <c r="F267" i="23"/>
  <c r="G267" i="23"/>
  <c r="F266" i="23"/>
  <c r="G266" i="23"/>
  <c r="F265" i="23"/>
  <c r="G265" i="23"/>
  <c r="F264" i="23"/>
  <c r="O237" i="23"/>
  <c r="P237" i="23"/>
  <c r="O233" i="23"/>
  <c r="O232" i="23"/>
  <c r="P232" i="23"/>
  <c r="O231" i="23"/>
  <c r="P231" i="23"/>
  <c r="O230" i="23"/>
  <c r="P230" i="23"/>
  <c r="O229" i="23"/>
  <c r="P229" i="23"/>
  <c r="O228" i="23"/>
  <c r="F237" i="23"/>
  <c r="G237" i="23"/>
  <c r="F233" i="23"/>
  <c r="G228" i="23"/>
  <c r="O165" i="23"/>
  <c r="P165" i="23"/>
  <c r="O161" i="23"/>
  <c r="O160" i="23"/>
  <c r="P160" i="23"/>
  <c r="O159" i="23"/>
  <c r="P159" i="23"/>
  <c r="O158" i="23"/>
  <c r="P158" i="23"/>
  <c r="O157" i="23"/>
  <c r="P157" i="23"/>
  <c r="O156" i="23"/>
  <c r="O129" i="23"/>
  <c r="P129" i="23"/>
  <c r="O125" i="23"/>
  <c r="O124" i="23"/>
  <c r="P124" i="23"/>
  <c r="O123" i="23"/>
  <c r="P123" i="23"/>
  <c r="O122" i="23"/>
  <c r="P122" i="23"/>
  <c r="O121" i="23"/>
  <c r="P121" i="23"/>
  <c r="O120" i="23"/>
  <c r="F129" i="23"/>
  <c r="G129" i="23"/>
  <c r="F125" i="23"/>
  <c r="F124" i="23"/>
  <c r="G124" i="23"/>
  <c r="F123" i="23"/>
  <c r="G123" i="23"/>
  <c r="F122" i="23"/>
  <c r="G122" i="23"/>
  <c r="F121" i="23"/>
  <c r="G121" i="23"/>
  <c r="F120" i="23"/>
  <c r="O93" i="23"/>
  <c r="P93" i="23"/>
  <c r="O89" i="23"/>
  <c r="O88" i="23"/>
  <c r="P88" i="23"/>
  <c r="O87" i="23"/>
  <c r="P87" i="23"/>
  <c r="O86" i="23"/>
  <c r="P86" i="23"/>
  <c r="O85" i="23"/>
  <c r="P85" i="23"/>
  <c r="O84" i="23"/>
  <c r="F93" i="23"/>
  <c r="G93" i="23"/>
  <c r="F89" i="23"/>
  <c r="F88" i="23"/>
  <c r="G88" i="23"/>
  <c r="G53" i="23"/>
  <c r="F52" i="23"/>
  <c r="G52" i="23"/>
  <c r="F51" i="23"/>
  <c r="G51" i="23"/>
  <c r="F50" i="23"/>
  <c r="G50" i="23"/>
  <c r="D955" i="23"/>
  <c r="D956" i="23"/>
  <c r="M919" i="23"/>
  <c r="M920" i="23"/>
  <c r="D919" i="23"/>
  <c r="D920" i="23"/>
  <c r="M883" i="23"/>
  <c r="M884" i="23"/>
  <c r="E883" i="23"/>
  <c r="E884" i="23"/>
  <c r="C883" i="23"/>
  <c r="M847" i="23"/>
  <c r="D847" i="23"/>
  <c r="D848" i="23"/>
  <c r="M811" i="23"/>
  <c r="D811" i="23"/>
  <c r="D812" i="23"/>
  <c r="M775" i="23"/>
  <c r="M776" i="23"/>
  <c r="D775" i="23"/>
  <c r="D776" i="23"/>
  <c r="M739" i="23"/>
  <c r="M740" i="23"/>
  <c r="D739" i="23"/>
  <c r="D740" i="23"/>
  <c r="N703" i="23"/>
  <c r="N704" i="23"/>
  <c r="L703" i="23"/>
  <c r="E703" i="23"/>
  <c r="E704" i="23"/>
  <c r="C703" i="23"/>
  <c r="N667" i="23"/>
  <c r="N668" i="23"/>
  <c r="L667" i="23"/>
  <c r="D667" i="23"/>
  <c r="D668" i="23"/>
  <c r="M631" i="23"/>
  <c r="M632" i="23"/>
  <c r="E631" i="23"/>
  <c r="E632" i="23"/>
  <c r="C631" i="23"/>
  <c r="C632" i="23"/>
  <c r="N595" i="23"/>
  <c r="N596" i="23"/>
  <c r="L595" i="23"/>
  <c r="L596" i="23"/>
  <c r="D595" i="23"/>
  <c r="D596" i="23"/>
  <c r="M559" i="23"/>
  <c r="M560" i="23"/>
  <c r="E559" i="23"/>
  <c r="E560" i="23"/>
  <c r="C559" i="23"/>
  <c r="N523" i="23"/>
  <c r="N524" i="23"/>
  <c r="L523" i="23"/>
  <c r="D523" i="23"/>
  <c r="D524" i="23"/>
  <c r="M487" i="23"/>
  <c r="M488" i="23"/>
  <c r="D487" i="23"/>
  <c r="D488" i="23"/>
  <c r="N451" i="23"/>
  <c r="N452" i="23"/>
  <c r="L451" i="23"/>
  <c r="D451" i="23"/>
  <c r="D452" i="23"/>
  <c r="M415" i="23"/>
  <c r="M416" i="23"/>
  <c r="D415" i="23"/>
  <c r="D416" i="23"/>
  <c r="N379" i="23"/>
  <c r="N380" i="23"/>
  <c r="L379" i="23"/>
  <c r="D379" i="23"/>
  <c r="D380" i="23"/>
  <c r="M343" i="23"/>
  <c r="M344" i="23"/>
  <c r="D343" i="23"/>
  <c r="D344" i="23"/>
  <c r="M307" i="23"/>
  <c r="M308" i="23"/>
  <c r="D307" i="23"/>
  <c r="D308" i="23"/>
  <c r="N271" i="23"/>
  <c r="N272" i="23"/>
  <c r="L271" i="23"/>
  <c r="L272" i="23"/>
  <c r="D271" i="23"/>
  <c r="D272" i="23"/>
  <c r="M235" i="23"/>
  <c r="M236" i="23"/>
  <c r="C235" i="23"/>
  <c r="D235" i="23"/>
  <c r="D236" i="23"/>
  <c r="N199" i="23"/>
  <c r="N200" i="23"/>
  <c r="L199" i="23"/>
  <c r="E199" i="23"/>
  <c r="E200" i="23"/>
  <c r="C199" i="23"/>
  <c r="M163" i="23"/>
  <c r="M164" i="23"/>
  <c r="E163" i="23"/>
  <c r="E164" i="23"/>
  <c r="C163" i="23"/>
  <c r="M127" i="23"/>
  <c r="M128" i="23"/>
  <c r="D127" i="23"/>
  <c r="D128" i="23"/>
  <c r="M91" i="23"/>
  <c r="E91" i="23"/>
  <c r="E92" i="23"/>
  <c r="C91" i="23"/>
  <c r="C92" i="23"/>
  <c r="N55" i="23"/>
  <c r="N56" i="23"/>
  <c r="L55" i="23"/>
  <c r="E55" i="23"/>
  <c r="E56" i="23"/>
  <c r="C55" i="23"/>
  <c r="C56" i="23"/>
  <c r="N19" i="23"/>
  <c r="N20" i="23"/>
  <c r="L19" i="23"/>
  <c r="F885" i="23"/>
  <c r="G885" i="23"/>
  <c r="F881" i="23"/>
  <c r="F880" i="23"/>
  <c r="G880" i="23"/>
  <c r="F879" i="23"/>
  <c r="G879" i="23"/>
  <c r="F878" i="23"/>
  <c r="G878" i="23"/>
  <c r="F877" i="23"/>
  <c r="G877" i="23"/>
  <c r="F876" i="23"/>
  <c r="O735" i="23"/>
  <c r="P735" i="23"/>
  <c r="O734" i="23"/>
  <c r="P734" i="23"/>
  <c r="O733" i="23"/>
  <c r="P733" i="23"/>
  <c r="O705" i="23"/>
  <c r="P705" i="23"/>
  <c r="O701" i="23"/>
  <c r="O700" i="23"/>
  <c r="P700" i="23"/>
  <c r="O699" i="23"/>
  <c r="P699" i="23"/>
  <c r="O698" i="23"/>
  <c r="P698" i="23"/>
  <c r="O697" i="23"/>
  <c r="P697" i="23"/>
  <c r="O696" i="23"/>
  <c r="F705" i="23"/>
  <c r="G705" i="23"/>
  <c r="F701" i="23"/>
  <c r="F700" i="23"/>
  <c r="G700" i="23"/>
  <c r="F699" i="23"/>
  <c r="G699" i="23"/>
  <c r="F698" i="23"/>
  <c r="G698" i="23"/>
  <c r="F697" i="23"/>
  <c r="G697" i="23"/>
  <c r="F696" i="23"/>
  <c r="O669" i="23"/>
  <c r="P669" i="23"/>
  <c r="O665" i="23"/>
  <c r="O664" i="23"/>
  <c r="P664" i="23"/>
  <c r="O663" i="23"/>
  <c r="P663" i="23"/>
  <c r="O662" i="23"/>
  <c r="P662" i="23"/>
  <c r="O661" i="23"/>
  <c r="P661" i="23"/>
  <c r="O660" i="23"/>
  <c r="G624" i="23"/>
  <c r="O597" i="23"/>
  <c r="P597" i="23"/>
  <c r="O593" i="23"/>
  <c r="O592" i="23"/>
  <c r="P592" i="23"/>
  <c r="O591" i="23"/>
  <c r="P591" i="23"/>
  <c r="O590" i="23"/>
  <c r="P590" i="23"/>
  <c r="O589" i="23"/>
  <c r="P589" i="23"/>
  <c r="O588" i="23"/>
  <c r="F597" i="23"/>
  <c r="G597" i="23"/>
  <c r="F593" i="23"/>
  <c r="F592" i="23"/>
  <c r="G592" i="23"/>
  <c r="F591" i="23"/>
  <c r="G591" i="23"/>
  <c r="F561" i="23"/>
  <c r="G561" i="23"/>
  <c r="F557" i="23"/>
  <c r="G552" i="23"/>
  <c r="O525" i="23"/>
  <c r="P525" i="23"/>
  <c r="O521" i="23"/>
  <c r="O520" i="23"/>
  <c r="P520" i="23"/>
  <c r="O519" i="23"/>
  <c r="P519" i="23"/>
  <c r="O518" i="23"/>
  <c r="P518" i="23"/>
  <c r="O517" i="23"/>
  <c r="P517" i="23"/>
  <c r="O516" i="23"/>
  <c r="O453" i="23"/>
  <c r="P453" i="23"/>
  <c r="O449" i="23"/>
  <c r="O448" i="23"/>
  <c r="P448" i="23"/>
  <c r="O447" i="23"/>
  <c r="P447" i="23"/>
  <c r="O446" i="23"/>
  <c r="P446" i="23"/>
  <c r="O445" i="23"/>
  <c r="P445" i="23"/>
  <c r="O444" i="23"/>
  <c r="O381" i="23"/>
  <c r="P381" i="23"/>
  <c r="O377" i="23"/>
  <c r="O376" i="23"/>
  <c r="P376" i="23"/>
  <c r="O375" i="23"/>
  <c r="P375" i="23"/>
  <c r="O374" i="23"/>
  <c r="P374" i="23"/>
  <c r="O373" i="23"/>
  <c r="P373" i="23"/>
  <c r="O372" i="23"/>
  <c r="O266" i="23"/>
  <c r="P266" i="23"/>
  <c r="O265" i="23"/>
  <c r="P265" i="23"/>
  <c r="O264" i="23"/>
  <c r="F231" i="23"/>
  <c r="G231" i="23"/>
  <c r="F230" i="23"/>
  <c r="G230" i="23"/>
  <c r="F229" i="23"/>
  <c r="G229" i="23"/>
  <c r="O201" i="23"/>
  <c r="P201" i="23"/>
  <c r="O197" i="23"/>
  <c r="O196" i="23"/>
  <c r="P196" i="23"/>
  <c r="O195" i="23"/>
  <c r="P195" i="23"/>
  <c r="O194" i="23"/>
  <c r="P194" i="23"/>
  <c r="O193" i="23"/>
  <c r="P193" i="23"/>
  <c r="O192" i="23"/>
  <c r="F201" i="23"/>
  <c r="G201" i="23"/>
  <c r="F197" i="23"/>
  <c r="F196" i="23"/>
  <c r="G196" i="23"/>
  <c r="F195" i="23"/>
  <c r="G195" i="23"/>
  <c r="F194" i="23"/>
  <c r="G194" i="23"/>
  <c r="F193" i="23"/>
  <c r="G193" i="23"/>
  <c r="F192" i="23"/>
  <c r="F165" i="23"/>
  <c r="G165" i="23"/>
  <c r="F161" i="23"/>
  <c r="F160" i="23"/>
  <c r="G160" i="23"/>
  <c r="F159" i="23"/>
  <c r="G159" i="23"/>
  <c r="F158" i="23"/>
  <c r="G158" i="23"/>
  <c r="F157" i="23"/>
  <c r="G157" i="23"/>
  <c r="F156" i="23"/>
  <c r="F86" i="23"/>
  <c r="G86" i="23"/>
  <c r="F85" i="23"/>
  <c r="G85" i="23"/>
  <c r="F84" i="23"/>
  <c r="O57" i="23"/>
  <c r="P57" i="23"/>
  <c r="O53" i="23"/>
  <c r="O52" i="23"/>
  <c r="P52" i="23"/>
  <c r="O51" i="23"/>
  <c r="P51" i="23"/>
  <c r="O50" i="23"/>
  <c r="P50" i="23"/>
  <c r="O49" i="23"/>
  <c r="P49" i="23"/>
  <c r="O48" i="23"/>
  <c r="F57" i="23"/>
  <c r="G57" i="23"/>
  <c r="F48" i="23"/>
  <c r="O21" i="23"/>
  <c r="M21" i="23"/>
  <c r="O17" i="23"/>
  <c r="M17" i="23"/>
  <c r="O16" i="23"/>
  <c r="M16" i="23"/>
  <c r="O15" i="23"/>
  <c r="M15" i="23"/>
  <c r="O14" i="23"/>
  <c r="M14" i="23"/>
  <c r="O13" i="23"/>
  <c r="M13" i="23"/>
  <c r="O12" i="23"/>
  <c r="M12" i="23"/>
  <c r="E919" i="23"/>
  <c r="E920" i="23"/>
  <c r="C919" i="23"/>
  <c r="N883" i="23"/>
  <c r="N884" i="23"/>
  <c r="L883" i="23"/>
  <c r="D883" i="23"/>
  <c r="D884" i="23"/>
  <c r="N847" i="23"/>
  <c r="N848" i="23"/>
  <c r="L847" i="23"/>
  <c r="E847" i="23"/>
  <c r="E848" i="23"/>
  <c r="C847" i="23"/>
  <c r="N811" i="23"/>
  <c r="N812" i="23"/>
  <c r="L811" i="23"/>
  <c r="E811" i="23"/>
  <c r="E812" i="23"/>
  <c r="C811" i="23"/>
  <c r="N775" i="23"/>
  <c r="N776" i="23"/>
  <c r="L775" i="23"/>
  <c r="E775" i="23"/>
  <c r="E776" i="23"/>
  <c r="C775" i="23"/>
  <c r="N739" i="23"/>
  <c r="N740" i="23"/>
  <c r="L739" i="23"/>
  <c r="E739" i="23"/>
  <c r="E740" i="23"/>
  <c r="C739" i="23"/>
  <c r="M703" i="23"/>
  <c r="M704" i="23"/>
  <c r="D703" i="23"/>
  <c r="D704" i="23"/>
  <c r="M667" i="23"/>
  <c r="M668" i="23"/>
  <c r="E667" i="23"/>
  <c r="E668" i="23"/>
  <c r="C667" i="23"/>
  <c r="N631" i="23"/>
  <c r="N632" i="23"/>
  <c r="L631" i="23"/>
  <c r="M595" i="23"/>
  <c r="M596" i="23"/>
  <c r="E595" i="23"/>
  <c r="E596" i="23"/>
  <c r="C595" i="23"/>
  <c r="N559" i="23"/>
  <c r="N560" i="23"/>
  <c r="L559" i="23"/>
  <c r="D559" i="23"/>
  <c r="D560" i="23"/>
  <c r="M523" i="23"/>
  <c r="M524" i="23"/>
  <c r="E523" i="23"/>
  <c r="E524" i="23"/>
  <c r="C523" i="23"/>
  <c r="N487" i="23"/>
  <c r="N488" i="23"/>
  <c r="L487" i="23"/>
  <c r="E487" i="23"/>
  <c r="E488" i="23"/>
  <c r="C487" i="23"/>
  <c r="M451" i="23"/>
  <c r="M452" i="23"/>
  <c r="E451" i="23"/>
  <c r="E452" i="23"/>
  <c r="C451" i="23"/>
  <c r="L415" i="23"/>
  <c r="L416" i="23"/>
  <c r="N415" i="23"/>
  <c r="N416" i="23"/>
  <c r="C415" i="23"/>
  <c r="C416" i="23"/>
  <c r="E415" i="23"/>
  <c r="E416" i="23"/>
  <c r="M379" i="23"/>
  <c r="M380" i="23"/>
  <c r="E379" i="23"/>
  <c r="E380" i="23"/>
  <c r="C379" i="23"/>
  <c r="N343" i="23"/>
  <c r="N344" i="23"/>
  <c r="L343" i="23"/>
  <c r="E343" i="23"/>
  <c r="C343" i="23"/>
  <c r="L307" i="23"/>
  <c r="L308" i="23"/>
  <c r="N307" i="23"/>
  <c r="N308" i="23"/>
  <c r="E307" i="23"/>
  <c r="E308" i="23"/>
  <c r="C307" i="23"/>
  <c r="M271" i="23"/>
  <c r="M272" i="23"/>
  <c r="E271" i="23"/>
  <c r="E272" i="23"/>
  <c r="C271" i="23"/>
  <c r="N235" i="23"/>
  <c r="N236" i="23"/>
  <c r="L235" i="23"/>
  <c r="E235" i="23"/>
  <c r="E236" i="23"/>
  <c r="M199" i="23"/>
  <c r="M200" i="23"/>
  <c r="D199" i="23"/>
  <c r="D200" i="23"/>
  <c r="N163" i="23"/>
  <c r="N164" i="23"/>
  <c r="L163" i="23"/>
  <c r="D163" i="23"/>
  <c r="D164" i="23"/>
  <c r="N127" i="23"/>
  <c r="N128" i="23"/>
  <c r="L127" i="23"/>
  <c r="E127" i="23"/>
  <c r="E128" i="23"/>
  <c r="C127" i="23"/>
  <c r="N91" i="23"/>
  <c r="N92" i="23"/>
  <c r="L91" i="23"/>
  <c r="D91" i="23"/>
  <c r="D92" i="23"/>
  <c r="M55" i="23"/>
  <c r="M56" i="23"/>
  <c r="D55" i="23"/>
  <c r="D56" i="23"/>
  <c r="O779" i="23"/>
  <c r="P779" i="23"/>
  <c r="O1247" i="23"/>
  <c r="P1247" i="23"/>
  <c r="F527" i="23"/>
  <c r="G527" i="23"/>
  <c r="O1175" i="23"/>
  <c r="P1175" i="23"/>
  <c r="F131" i="23"/>
  <c r="G131" i="23"/>
  <c r="O1463" i="23"/>
  <c r="P1463" i="23"/>
  <c r="O1031" i="23"/>
  <c r="P1031" i="23"/>
  <c r="F383" i="23"/>
  <c r="G383" i="23"/>
  <c r="F347" i="23"/>
  <c r="G347" i="23"/>
  <c r="F1751" i="23"/>
  <c r="G1751" i="23"/>
  <c r="O1391" i="23"/>
  <c r="P1391" i="23"/>
  <c r="O815" i="23"/>
  <c r="P815" i="23"/>
  <c r="Q46" i="24"/>
  <c r="O311" i="23"/>
  <c r="P311" i="23"/>
  <c r="F59" i="23"/>
  <c r="G59" i="23"/>
  <c r="O1787" i="23"/>
  <c r="P1787" i="23"/>
  <c r="O1751" i="23"/>
  <c r="P1751" i="23"/>
  <c r="F1319" i="23"/>
  <c r="G1319" i="23"/>
  <c r="O1211" i="23"/>
  <c r="P1211" i="23"/>
  <c r="O959" i="23"/>
  <c r="P959" i="23"/>
  <c r="O887" i="23"/>
  <c r="P887" i="23"/>
  <c r="F815" i="23"/>
  <c r="G815" i="23"/>
  <c r="F635" i="23"/>
  <c r="G635" i="23"/>
  <c r="F563" i="23"/>
  <c r="G563" i="23"/>
  <c r="F455" i="23"/>
  <c r="G455" i="23"/>
  <c r="F167" i="23"/>
  <c r="G167" i="23"/>
  <c r="O1715" i="23"/>
  <c r="P1715" i="23"/>
  <c r="O1643" i="23"/>
  <c r="P1643" i="23"/>
  <c r="O1607" i="23"/>
  <c r="P1607" i="23"/>
  <c r="F1463" i="23"/>
  <c r="G1463" i="23"/>
  <c r="O1355" i="23"/>
  <c r="P1355" i="23"/>
  <c r="L51" i="24"/>
  <c r="O707" i="23"/>
  <c r="P707" i="23"/>
  <c r="O1319" i="23"/>
  <c r="P1319" i="23"/>
  <c r="F1175" i="23"/>
  <c r="G1175" i="23"/>
  <c r="O1103" i="23"/>
  <c r="P1103" i="23"/>
  <c r="O1067" i="23"/>
  <c r="P1067" i="23"/>
  <c r="F959" i="23"/>
  <c r="G959" i="23"/>
  <c r="O419" i="23"/>
  <c r="P419" i="23"/>
  <c r="O275" i="23"/>
  <c r="P275" i="23"/>
  <c r="O239" i="23"/>
  <c r="P239" i="23"/>
  <c r="F203" i="23"/>
  <c r="G203" i="23"/>
  <c r="F95" i="23"/>
  <c r="G95" i="23"/>
  <c r="O743" i="23"/>
  <c r="P743" i="23"/>
  <c r="F491" i="23"/>
  <c r="G491" i="23"/>
  <c r="F419" i="23"/>
  <c r="G419" i="23"/>
  <c r="F1787" i="23"/>
  <c r="G1787" i="23"/>
  <c r="O1679" i="23"/>
  <c r="P1679" i="23"/>
  <c r="O1571" i="23"/>
  <c r="P1571" i="23"/>
  <c r="O1535" i="23"/>
  <c r="P1535" i="23"/>
  <c r="O1499" i="23"/>
  <c r="P1499" i="23"/>
  <c r="O1427" i="23"/>
  <c r="P1427" i="23"/>
  <c r="F1391" i="23"/>
  <c r="G1391" i="23"/>
  <c r="O1283" i="23"/>
  <c r="P1283" i="23"/>
  <c r="F1247" i="23"/>
  <c r="G1247" i="23"/>
  <c r="O1139" i="23"/>
  <c r="P1139" i="23"/>
  <c r="O995" i="23"/>
  <c r="P995" i="23"/>
  <c r="O923" i="23"/>
  <c r="P923" i="23"/>
  <c r="F887" i="23"/>
  <c r="G887" i="23"/>
  <c r="O851" i="23"/>
  <c r="P851" i="23"/>
  <c r="F779" i="23"/>
  <c r="G779" i="23"/>
  <c r="F707" i="23"/>
  <c r="G707" i="23"/>
  <c r="O671" i="23"/>
  <c r="P671" i="23"/>
  <c r="O635" i="23"/>
  <c r="P635" i="23"/>
  <c r="F599" i="23"/>
  <c r="G599" i="23"/>
  <c r="O491" i="23"/>
  <c r="P491" i="23"/>
  <c r="O347" i="23"/>
  <c r="P347" i="23"/>
  <c r="F275" i="23"/>
  <c r="G275" i="23"/>
  <c r="F239" i="23"/>
  <c r="G239" i="23"/>
  <c r="F1499" i="23"/>
  <c r="G1499" i="23"/>
  <c r="F1427" i="23"/>
  <c r="G1427" i="23"/>
  <c r="F1355" i="23"/>
  <c r="G1355" i="23"/>
  <c r="F1283" i="23"/>
  <c r="G1283" i="23"/>
  <c r="F1211" i="23"/>
  <c r="G1211" i="23"/>
  <c r="F1139" i="23"/>
  <c r="G1139" i="23"/>
  <c r="F995" i="23"/>
  <c r="G995" i="23"/>
  <c r="F923" i="23"/>
  <c r="G923" i="23"/>
  <c r="T56" i="24"/>
  <c r="F851" i="23"/>
  <c r="G851" i="23"/>
  <c r="T52" i="24"/>
  <c r="F671" i="23"/>
  <c r="G671" i="23"/>
  <c r="O455" i="23"/>
  <c r="P455" i="23"/>
  <c r="O383" i="23"/>
  <c r="P383" i="23"/>
  <c r="T27" i="24"/>
  <c r="Q16" i="24"/>
  <c r="O167" i="23"/>
  <c r="P167" i="23"/>
  <c r="T15" i="24"/>
  <c r="O131" i="23"/>
  <c r="P131" i="23"/>
  <c r="O95" i="23"/>
  <c r="P95" i="23"/>
  <c r="O22" i="23"/>
  <c r="F1715" i="23"/>
  <c r="G1715" i="23"/>
  <c r="F1679" i="23"/>
  <c r="G1679" i="23"/>
  <c r="F1643" i="23"/>
  <c r="G1643" i="23"/>
  <c r="F1607" i="23"/>
  <c r="G1607" i="23"/>
  <c r="F1571" i="23"/>
  <c r="G1571" i="23"/>
  <c r="F1535" i="23"/>
  <c r="G1535" i="23"/>
  <c r="F1103" i="23"/>
  <c r="G1103" i="23"/>
  <c r="F1067" i="23"/>
  <c r="G1067" i="23"/>
  <c r="F1031" i="23"/>
  <c r="G1031" i="23"/>
  <c r="F743" i="23"/>
  <c r="G743" i="23"/>
  <c r="T46" i="24"/>
  <c r="O599" i="23"/>
  <c r="P599" i="23"/>
  <c r="O563" i="23"/>
  <c r="P563" i="23"/>
  <c r="O527" i="23"/>
  <c r="P527" i="23"/>
  <c r="T39" i="24"/>
  <c r="F311" i="23"/>
  <c r="G311" i="23"/>
  <c r="P23" i="24"/>
  <c r="O23" i="24"/>
  <c r="N23" i="24"/>
  <c r="T22" i="24"/>
  <c r="O203" i="23"/>
  <c r="P203" i="23"/>
  <c r="Q20" i="24"/>
  <c r="O20" i="24"/>
  <c r="L20" i="24"/>
  <c r="T19" i="24"/>
  <c r="O59" i="23"/>
  <c r="P59" i="23"/>
  <c r="O23" i="23"/>
  <c r="P23" i="23"/>
  <c r="E344" i="23"/>
  <c r="M92" i="23"/>
  <c r="M812" i="23"/>
  <c r="M848" i="23"/>
  <c r="W105" i="24"/>
  <c r="E1064" i="23"/>
  <c r="W68" i="24"/>
  <c r="W92" i="24"/>
  <c r="W66" i="24"/>
  <c r="R62" i="24"/>
  <c r="R67" i="24"/>
  <c r="R70" i="24"/>
  <c r="R71" i="24"/>
  <c r="R72" i="24"/>
  <c r="R79" i="24"/>
  <c r="R84" i="24"/>
  <c r="R85" i="24"/>
  <c r="R87" i="24"/>
  <c r="R88" i="24"/>
  <c r="R90" i="24"/>
  <c r="R94" i="24"/>
  <c r="R100" i="24"/>
  <c r="R102" i="24"/>
  <c r="R10" i="24"/>
  <c r="T10" i="24"/>
  <c r="R18" i="24"/>
  <c r="R23" i="24"/>
  <c r="R36" i="24"/>
  <c r="R40" i="24"/>
  <c r="T75" i="24"/>
  <c r="T79" i="24"/>
  <c r="T89" i="24"/>
  <c r="T66" i="24"/>
  <c r="T68" i="24"/>
  <c r="R93" i="24"/>
  <c r="R97" i="24"/>
  <c r="R99" i="24"/>
  <c r="T94" i="24"/>
  <c r="T98" i="24"/>
  <c r="T95" i="24"/>
  <c r="R16" i="24"/>
  <c r="R13" i="24"/>
  <c r="R30" i="24"/>
  <c r="R34" i="24"/>
  <c r="R26" i="24"/>
  <c r="R27" i="24"/>
  <c r="R32" i="24"/>
  <c r="R43" i="24"/>
  <c r="R41" i="24"/>
  <c r="R53" i="24"/>
  <c r="R57" i="24"/>
  <c r="R73" i="24"/>
  <c r="T78" i="24"/>
  <c r="R81" i="24"/>
  <c r="T86" i="24"/>
  <c r="R59" i="24"/>
  <c r="R60" i="24"/>
  <c r="T76" i="24"/>
  <c r="R83" i="24"/>
  <c r="R91" i="24"/>
  <c r="T103" i="24"/>
  <c r="R104" i="24"/>
  <c r="R20" i="24"/>
  <c r="R31" i="24"/>
  <c r="R52" i="24"/>
  <c r="R56" i="24"/>
  <c r="R42" i="24"/>
  <c r="R64" i="24"/>
  <c r="R86" i="24"/>
  <c r="R103" i="24"/>
  <c r="R66" i="24"/>
  <c r="R58" i="24"/>
  <c r="R96" i="24"/>
  <c r="R105" i="24"/>
  <c r="R33" i="24"/>
  <c r="R8" i="24"/>
  <c r="R38" i="24"/>
  <c r="T41" i="24"/>
  <c r="R47" i="24"/>
  <c r="R65" i="24"/>
  <c r="R12" i="24"/>
  <c r="R14" i="24"/>
  <c r="R15" i="24"/>
  <c r="R28" i="24"/>
  <c r="R21" i="24"/>
  <c r="R22" i="24"/>
  <c r="R24" i="24"/>
  <c r="R25" i="24"/>
  <c r="R61" i="24"/>
  <c r="R45" i="24"/>
  <c r="R50" i="24"/>
  <c r="R55" i="24"/>
  <c r="R63" i="24"/>
  <c r="T70" i="24"/>
  <c r="T80" i="24"/>
  <c r="R11" i="24"/>
  <c r="R37" i="24"/>
  <c r="R46" i="24"/>
  <c r="R48" i="24"/>
  <c r="R51" i="24"/>
  <c r="R35" i="24"/>
  <c r="R39" i="24"/>
  <c r="R49" i="24"/>
  <c r="R19" i="24"/>
  <c r="R29" i="24"/>
  <c r="R17" i="24"/>
  <c r="R54" i="24"/>
  <c r="R9" i="24"/>
  <c r="R44" i="24"/>
  <c r="R68" i="24"/>
  <c r="R69" i="24"/>
  <c r="R74" i="24"/>
  <c r="R75" i="24"/>
  <c r="R76" i="24"/>
  <c r="R77" i="24"/>
  <c r="R78" i="24"/>
  <c r="R80" i="24"/>
  <c r="R82" i="24"/>
  <c r="R89" i="24"/>
  <c r="R92" i="24"/>
  <c r="R95" i="24"/>
  <c r="R98" i="24"/>
  <c r="R101" i="24"/>
  <c r="R106" i="24"/>
  <c r="T8" i="24"/>
  <c r="P20" i="24"/>
  <c r="L40" i="24"/>
  <c r="K16" i="24"/>
  <c r="O22" i="24"/>
  <c r="P49" i="24"/>
  <c r="C236" i="23"/>
  <c r="T9" i="24"/>
  <c r="T65" i="24"/>
  <c r="N59" i="24"/>
  <c r="T42" i="24"/>
  <c r="L22" i="24"/>
  <c r="T17" i="24"/>
  <c r="T58" i="24"/>
  <c r="N20" i="24"/>
  <c r="L23" i="24"/>
  <c r="T45" i="24"/>
  <c r="N65" i="24"/>
  <c r="L16" i="24"/>
  <c r="K24" i="24"/>
  <c r="N26" i="24"/>
  <c r="P14" i="24"/>
  <c r="P16" i="24"/>
  <c r="O28" i="24"/>
  <c r="N39" i="24"/>
  <c r="K42" i="24"/>
  <c r="P45" i="24"/>
  <c r="L49" i="24"/>
  <c r="K58" i="24"/>
  <c r="P63" i="24"/>
  <c r="Q43" i="24"/>
  <c r="L61" i="24"/>
  <c r="Q13" i="24"/>
  <c r="N49" i="24"/>
  <c r="P52" i="24"/>
  <c r="K56" i="24"/>
  <c r="P56" i="24"/>
  <c r="K31" i="24"/>
  <c r="K20" i="24"/>
  <c r="P38" i="24"/>
  <c r="O47" i="24"/>
  <c r="P65" i="24"/>
  <c r="Q14" i="24"/>
  <c r="O16" i="24"/>
  <c r="L24" i="24"/>
  <c r="O24" i="24"/>
  <c r="K43" i="24"/>
  <c r="P43" i="24"/>
  <c r="K45" i="24"/>
  <c r="N50" i="24"/>
  <c r="N63" i="24"/>
  <c r="L43" i="24"/>
  <c r="K11" i="24"/>
  <c r="L19" i="24"/>
  <c r="N25" i="24"/>
  <c r="P51" i="24"/>
  <c r="T43" i="24"/>
  <c r="T50" i="24"/>
  <c r="Q10" i="24"/>
  <c r="N12" i="24"/>
  <c r="N38" i="24"/>
  <c r="K40" i="24"/>
  <c r="K9" i="24"/>
  <c r="Q32" i="24"/>
  <c r="T31" i="24"/>
  <c r="N46" i="24"/>
  <c r="P46" i="24"/>
  <c r="L8" i="24"/>
  <c r="Q8" i="24"/>
  <c r="K23" i="24"/>
  <c r="L30" i="24"/>
  <c r="N35" i="24"/>
  <c r="O27" i="24"/>
  <c r="Q64" i="24"/>
  <c r="Q37" i="24"/>
  <c r="Q23" i="24"/>
  <c r="O40" i="24"/>
  <c r="N47" i="24"/>
  <c r="Q9" i="24"/>
  <c r="T13" i="24"/>
  <c r="O14" i="24"/>
  <c r="P26" i="24"/>
  <c r="N14" i="24"/>
  <c r="L28" i="24"/>
  <c r="Q28" i="24"/>
  <c r="N32" i="24"/>
  <c r="P32" i="24"/>
  <c r="K36" i="24"/>
  <c r="K28" i="24"/>
  <c r="N33" i="24"/>
  <c r="O37" i="24"/>
  <c r="N43" i="24"/>
  <c r="L52" i="24"/>
  <c r="Q57" i="24"/>
  <c r="N61" i="24"/>
  <c r="P13" i="24"/>
  <c r="N22" i="24"/>
  <c r="L35" i="24"/>
  <c r="L56" i="24"/>
  <c r="O56" i="24"/>
  <c r="Q56" i="24"/>
  <c r="N31" i="24"/>
  <c r="Q48" i="24"/>
  <c r="P11" i="24"/>
  <c r="P39" i="24"/>
  <c r="P22" i="24"/>
  <c r="O51" i="24"/>
  <c r="P27" i="24"/>
  <c r="L14" i="24"/>
  <c r="N21" i="24"/>
  <c r="P21" i="24"/>
  <c r="N16" i="24"/>
  <c r="K32" i="24"/>
  <c r="N36" i="24"/>
  <c r="P28" i="24"/>
  <c r="L42" i="24"/>
  <c r="K44" i="24"/>
  <c r="N45" i="24"/>
  <c r="K48" i="24"/>
  <c r="P48" i="24"/>
  <c r="O58" i="24"/>
  <c r="L59" i="24"/>
  <c r="O59" i="24"/>
  <c r="Q59" i="24"/>
  <c r="O43" i="24"/>
  <c r="O57" i="24"/>
  <c r="Q61" i="24"/>
  <c r="K61" i="24"/>
  <c r="P61" i="24"/>
  <c r="O64" i="24"/>
  <c r="K64" i="24"/>
  <c r="P64" i="24"/>
  <c r="K51" i="24"/>
  <c r="L41" i="24"/>
  <c r="F54" i="23"/>
  <c r="F631" i="23"/>
  <c r="G631" i="23"/>
  <c r="M19" i="23"/>
  <c r="N17" i="24"/>
  <c r="N8" i="24"/>
  <c r="P8" i="24"/>
  <c r="N10" i="24"/>
  <c r="P10" i="24"/>
  <c r="L12" i="24"/>
  <c r="Q12" i="24"/>
  <c r="K8" i="24"/>
  <c r="K10" i="24"/>
  <c r="L10" i="24"/>
  <c r="K12" i="24"/>
  <c r="P12" i="24"/>
  <c r="K13" i="24"/>
  <c r="Q18" i="24"/>
  <c r="K33" i="24"/>
  <c r="L65" i="24"/>
  <c r="O65" i="24"/>
  <c r="Q65" i="24"/>
  <c r="N18" i="24"/>
  <c r="P18" i="24"/>
  <c r="N13" i="24"/>
  <c r="N24" i="24"/>
  <c r="P24" i="24"/>
  <c r="Q25" i="24"/>
  <c r="N27" i="24"/>
  <c r="O35" i="24"/>
  <c r="O15" i="24"/>
  <c r="P30" i="24"/>
  <c r="L39" i="24"/>
  <c r="P54" i="24"/>
  <c r="K55" i="24"/>
  <c r="N55" i="24"/>
  <c r="P55" i="24"/>
  <c r="L46" i="24"/>
  <c r="O46" i="24"/>
  <c r="N52" i="24"/>
  <c r="N53" i="24"/>
  <c r="K57" i="24"/>
  <c r="N57" i="24"/>
  <c r="L60" i="24"/>
  <c r="O12" i="24"/>
  <c r="L38" i="24"/>
  <c r="Q38" i="24"/>
  <c r="N40" i="24"/>
  <c r="K27" i="24"/>
  <c r="L47" i="24"/>
  <c r="Q47" i="24"/>
  <c r="K60" i="24"/>
  <c r="Q17" i="24"/>
  <c r="Q21" i="24"/>
  <c r="Q24" i="24"/>
  <c r="L26" i="24"/>
  <c r="L25" i="24"/>
  <c r="Q27" i="24"/>
  <c r="L31" i="24"/>
  <c r="O31" i="24"/>
  <c r="Q31" i="24"/>
  <c r="L32" i="24"/>
  <c r="O32" i="24"/>
  <c r="L36" i="24"/>
  <c r="O36" i="24"/>
  <c r="Q15" i="24"/>
  <c r="O33" i="24"/>
  <c r="Q33" i="24"/>
  <c r="K34" i="24"/>
  <c r="P34" i="24"/>
  <c r="P37" i="24"/>
  <c r="O45" i="24"/>
  <c r="L50" i="24"/>
  <c r="Q50" i="24"/>
  <c r="O55" i="24"/>
  <c r="N58" i="24"/>
  <c r="K59" i="24"/>
  <c r="P59" i="24"/>
  <c r="Q49" i="24"/>
  <c r="O52" i="24"/>
  <c r="Q53" i="24"/>
  <c r="L57" i="24"/>
  <c r="N60" i="24"/>
  <c r="Q60" i="24"/>
  <c r="L11" i="24"/>
  <c r="N15" i="24"/>
  <c r="P15" i="24"/>
  <c r="N19" i="24"/>
  <c r="P14" i="23"/>
  <c r="P16" i="23"/>
  <c r="P13" i="23"/>
  <c r="P15" i="23"/>
  <c r="M18" i="23"/>
  <c r="P21" i="23"/>
  <c r="F559" i="23"/>
  <c r="G559" i="23"/>
  <c r="F1747" i="23"/>
  <c r="G1747" i="23"/>
  <c r="G1748" i="23"/>
  <c r="F90" i="23"/>
  <c r="G89" i="23"/>
  <c r="P84" i="23"/>
  <c r="O91" i="23"/>
  <c r="P91" i="23"/>
  <c r="O90" i="23"/>
  <c r="P89" i="23"/>
  <c r="F127" i="23"/>
  <c r="G127" i="23"/>
  <c r="G120" i="23"/>
  <c r="F126" i="23"/>
  <c r="F128" i="23"/>
  <c r="G125" i="23"/>
  <c r="G126" i="23"/>
  <c r="O127" i="23"/>
  <c r="P120" i="23"/>
  <c r="O126" i="23"/>
  <c r="O128" i="23"/>
  <c r="P125" i="23"/>
  <c r="P126" i="23"/>
  <c r="O163" i="23"/>
  <c r="P156" i="23"/>
  <c r="O162" i="23"/>
  <c r="O164" i="23"/>
  <c r="P161" i="23"/>
  <c r="P162" i="23"/>
  <c r="F234" i="23"/>
  <c r="G233" i="23"/>
  <c r="G234" i="23"/>
  <c r="O235" i="23"/>
  <c r="P235" i="23"/>
  <c r="P228" i="23"/>
  <c r="O234" i="23"/>
  <c r="O236" i="23"/>
  <c r="P233" i="23"/>
  <c r="P234" i="23"/>
  <c r="F271" i="23"/>
  <c r="G271" i="23"/>
  <c r="G264" i="23"/>
  <c r="F270" i="23"/>
  <c r="F272" i="23"/>
  <c r="G269" i="23"/>
  <c r="G270" i="23"/>
  <c r="O270" i="23"/>
  <c r="P269" i="23"/>
  <c r="G300" i="23"/>
  <c r="F307" i="23"/>
  <c r="G307" i="23"/>
  <c r="F306" i="23"/>
  <c r="G305" i="23"/>
  <c r="O307" i="23"/>
  <c r="P307" i="23"/>
  <c r="P300" i="23"/>
  <c r="O306" i="23"/>
  <c r="O308" i="23"/>
  <c r="P305" i="23"/>
  <c r="P306" i="23"/>
  <c r="F343" i="23"/>
  <c r="G343" i="23"/>
  <c r="G336" i="23"/>
  <c r="F342" i="23"/>
  <c r="F344" i="23"/>
  <c r="G341" i="23"/>
  <c r="G342" i="23"/>
  <c r="O343" i="23"/>
  <c r="P343" i="23"/>
  <c r="P336" i="23"/>
  <c r="O342" i="23"/>
  <c r="O344" i="23"/>
  <c r="P341" i="23"/>
  <c r="P342" i="23"/>
  <c r="F379" i="23"/>
  <c r="G379" i="23"/>
  <c r="G372" i="23"/>
  <c r="F378" i="23"/>
  <c r="F380" i="23"/>
  <c r="G377" i="23"/>
  <c r="G378" i="23"/>
  <c r="F415" i="23"/>
  <c r="G415" i="23"/>
  <c r="G408" i="23"/>
  <c r="F414" i="23"/>
  <c r="F416" i="23"/>
  <c r="G413" i="23"/>
  <c r="G414" i="23"/>
  <c r="O415" i="23"/>
  <c r="P415" i="23"/>
  <c r="P408" i="23"/>
  <c r="O414" i="23"/>
  <c r="O416" i="23"/>
  <c r="P413" i="23"/>
  <c r="P414" i="23"/>
  <c r="F451" i="23"/>
  <c r="G451" i="23"/>
  <c r="G444" i="23"/>
  <c r="F450" i="23"/>
  <c r="F452" i="23"/>
  <c r="G449" i="23"/>
  <c r="G450" i="23"/>
  <c r="F487" i="23"/>
  <c r="G487" i="23"/>
  <c r="G480" i="23"/>
  <c r="F486" i="23"/>
  <c r="F488" i="23"/>
  <c r="G485" i="23"/>
  <c r="G486" i="23"/>
  <c r="O487" i="23"/>
  <c r="P487" i="23"/>
  <c r="P480" i="23"/>
  <c r="O486" i="23"/>
  <c r="O488" i="23"/>
  <c r="P485" i="23"/>
  <c r="P486" i="23"/>
  <c r="F523" i="23"/>
  <c r="G523" i="23"/>
  <c r="G516" i="23"/>
  <c r="F522" i="23"/>
  <c r="G521" i="23"/>
  <c r="G522" i="23"/>
  <c r="O559" i="23"/>
  <c r="P559" i="23"/>
  <c r="P552" i="23"/>
  <c r="O558" i="23"/>
  <c r="O560" i="23"/>
  <c r="P557" i="23"/>
  <c r="P558" i="23"/>
  <c r="F595" i="23"/>
  <c r="G595" i="23"/>
  <c r="G588" i="23"/>
  <c r="F630" i="23"/>
  <c r="G629" i="23"/>
  <c r="G630" i="23"/>
  <c r="O631" i="23"/>
  <c r="P631" i="23"/>
  <c r="P624" i="23"/>
  <c r="O630" i="23"/>
  <c r="O632" i="23"/>
  <c r="P629" i="23"/>
  <c r="P630" i="23"/>
  <c r="F667" i="23"/>
  <c r="G667" i="23"/>
  <c r="G660" i="23"/>
  <c r="F666" i="23"/>
  <c r="F668" i="23"/>
  <c r="G665" i="23"/>
  <c r="G666" i="23"/>
  <c r="G732" i="23"/>
  <c r="F739" i="23"/>
  <c r="G739" i="23"/>
  <c r="F738" i="23"/>
  <c r="G737" i="23"/>
  <c r="O738" i="23"/>
  <c r="P737" i="23"/>
  <c r="P738" i="23"/>
  <c r="F775" i="23"/>
  <c r="G775" i="23"/>
  <c r="G768" i="23"/>
  <c r="F774" i="23"/>
  <c r="F776" i="23"/>
  <c r="G773" i="23"/>
  <c r="G774" i="23"/>
  <c r="O775" i="23"/>
  <c r="P775" i="23"/>
  <c r="P768" i="23"/>
  <c r="O774" i="23"/>
  <c r="O776" i="23"/>
  <c r="P773" i="23"/>
  <c r="P774" i="23"/>
  <c r="F811" i="23"/>
  <c r="G811" i="23"/>
  <c r="G804" i="23"/>
  <c r="F810" i="23"/>
  <c r="G809" i="23"/>
  <c r="G810" i="23"/>
  <c r="O811" i="23"/>
  <c r="P811" i="23"/>
  <c r="P804" i="23"/>
  <c r="O810" i="23"/>
  <c r="O812" i="23"/>
  <c r="P809" i="23"/>
  <c r="P810" i="23"/>
  <c r="F847" i="23"/>
  <c r="G847" i="23"/>
  <c r="G840" i="23"/>
  <c r="F846" i="23"/>
  <c r="F848" i="23"/>
  <c r="G845" i="23"/>
  <c r="G846" i="23"/>
  <c r="O847" i="23"/>
  <c r="P847" i="23"/>
  <c r="P840" i="23"/>
  <c r="O846" i="23"/>
  <c r="O848" i="23"/>
  <c r="P845" i="23"/>
  <c r="P846" i="23"/>
  <c r="O883" i="23"/>
  <c r="P883" i="23"/>
  <c r="P876" i="23"/>
  <c r="O882" i="23"/>
  <c r="O884" i="23"/>
  <c r="P881" i="23"/>
  <c r="P882" i="23"/>
  <c r="F919" i="23"/>
  <c r="G919" i="23"/>
  <c r="G912" i="23"/>
  <c r="F918" i="23"/>
  <c r="F920" i="23"/>
  <c r="G917" i="23"/>
  <c r="G918" i="23"/>
  <c r="O919" i="23"/>
  <c r="P919" i="23"/>
  <c r="P912" i="23"/>
  <c r="O918" i="23"/>
  <c r="O920" i="23"/>
  <c r="P917" i="23"/>
  <c r="P918" i="23"/>
  <c r="G948" i="23"/>
  <c r="F955" i="23"/>
  <c r="G955" i="23"/>
  <c r="F954" i="23"/>
  <c r="G953" i="23"/>
  <c r="P948" i="23"/>
  <c r="O955" i="23"/>
  <c r="P955" i="23"/>
  <c r="P953" i="23"/>
  <c r="P954" i="23"/>
  <c r="O954" i="23"/>
  <c r="G984" i="23"/>
  <c r="F991" i="23"/>
  <c r="G991" i="23"/>
  <c r="F990" i="23"/>
  <c r="G989" i="23"/>
  <c r="P1025" i="23"/>
  <c r="O1026" i="23"/>
  <c r="F1063" i="23"/>
  <c r="G1063" i="23"/>
  <c r="G1056" i="23"/>
  <c r="F1062" i="23"/>
  <c r="F1064" i="23"/>
  <c r="G1061" i="23"/>
  <c r="G1062" i="23"/>
  <c r="P1097" i="23"/>
  <c r="P1098" i="23"/>
  <c r="O1098" i="23"/>
  <c r="F1135" i="23"/>
  <c r="G1135" i="23"/>
  <c r="G1128" i="23"/>
  <c r="F1134" i="23"/>
  <c r="F1136" i="23"/>
  <c r="G1133" i="23"/>
  <c r="G1134" i="23"/>
  <c r="P1200" i="23"/>
  <c r="O1207" i="23"/>
  <c r="P1207" i="23"/>
  <c r="P1205" i="23"/>
  <c r="P1206" i="23"/>
  <c r="O1206" i="23"/>
  <c r="G1236" i="23"/>
  <c r="F1243" i="23"/>
  <c r="G1243" i="23"/>
  <c r="G1241" i="23"/>
  <c r="G1242" i="23"/>
  <c r="F1242" i="23"/>
  <c r="P1236" i="23"/>
  <c r="O1243" i="23"/>
  <c r="P1243" i="23"/>
  <c r="P1241" i="23"/>
  <c r="P1242" i="23"/>
  <c r="O1242" i="23"/>
  <c r="F1279" i="23"/>
  <c r="G1279" i="23"/>
  <c r="G1272" i="23"/>
  <c r="F1278" i="23"/>
  <c r="F1280" i="23"/>
  <c r="G1277" i="23"/>
  <c r="G1278" i="23"/>
  <c r="P1272" i="23"/>
  <c r="O1279" i="23"/>
  <c r="P1279" i="23"/>
  <c r="P1277" i="23"/>
  <c r="P1278" i="23"/>
  <c r="O1278" i="23"/>
  <c r="P1308" i="23"/>
  <c r="O1315" i="23"/>
  <c r="P1315" i="23"/>
  <c r="P1313" i="23"/>
  <c r="P1314" i="23"/>
  <c r="O1314" i="23"/>
  <c r="O1351" i="23"/>
  <c r="P1351" i="23"/>
  <c r="P1344" i="23"/>
  <c r="O1350" i="23"/>
  <c r="O1352" i="23"/>
  <c r="P1349" i="23"/>
  <c r="P1350" i="23"/>
  <c r="F1495" i="23"/>
  <c r="G1495" i="23"/>
  <c r="G1488" i="23"/>
  <c r="F1494" i="23"/>
  <c r="G1493" i="23"/>
  <c r="G1494" i="23"/>
  <c r="O1530" i="23"/>
  <c r="P1529" i="23"/>
  <c r="P1530" i="23"/>
  <c r="F1603" i="23"/>
  <c r="G1603" i="23"/>
  <c r="G1596" i="23"/>
  <c r="F1602" i="23"/>
  <c r="G1601" i="23"/>
  <c r="G1602" i="23"/>
  <c r="F1639" i="23"/>
  <c r="G1639" i="23"/>
  <c r="G1632" i="23"/>
  <c r="F1638" i="23"/>
  <c r="G1637" i="23"/>
  <c r="G1638" i="23"/>
  <c r="O1639" i="23"/>
  <c r="P1639" i="23"/>
  <c r="P1632" i="23"/>
  <c r="O1638" i="23"/>
  <c r="P1637" i="23"/>
  <c r="P1638" i="23"/>
  <c r="P1668" i="23"/>
  <c r="O1675" i="23"/>
  <c r="P1675" i="23"/>
  <c r="F1711" i="23"/>
  <c r="G1711" i="23"/>
  <c r="G1704" i="23"/>
  <c r="F1710" i="23"/>
  <c r="G1709" i="23"/>
  <c r="G1710" i="23"/>
  <c r="P1740" i="23"/>
  <c r="O1747" i="23"/>
  <c r="P1747" i="23"/>
  <c r="O1746" i="23"/>
  <c r="P1745" i="23"/>
  <c r="P1746" i="23"/>
  <c r="F1782" i="23"/>
  <c r="G1781" i="23"/>
  <c r="G1782" i="23"/>
  <c r="L92" i="23"/>
  <c r="C128" i="23"/>
  <c r="P127" i="23"/>
  <c r="L128" i="23"/>
  <c r="P163" i="23"/>
  <c r="L164" i="23"/>
  <c r="C308" i="23"/>
  <c r="C344" i="23"/>
  <c r="L344" i="23"/>
  <c r="C380" i="23"/>
  <c r="C452" i="23"/>
  <c r="C488" i="23"/>
  <c r="L488" i="23"/>
  <c r="C524" i="23"/>
  <c r="L560" i="23"/>
  <c r="L56" i="23"/>
  <c r="L452" i="23"/>
  <c r="C596" i="23"/>
  <c r="C1172" i="23"/>
  <c r="C1208" i="23"/>
  <c r="C1352" i="23"/>
  <c r="C1388" i="23"/>
  <c r="L1388" i="23"/>
  <c r="C1424" i="23"/>
  <c r="L1424" i="23"/>
  <c r="C1460" i="23"/>
  <c r="L1460" i="23"/>
  <c r="L1496" i="23"/>
  <c r="C1532" i="23"/>
  <c r="L1712" i="23"/>
  <c r="L1784" i="23"/>
  <c r="L920" i="23"/>
  <c r="C956" i="23"/>
  <c r="L956" i="23"/>
  <c r="C992" i="23"/>
  <c r="L1532" i="23"/>
  <c r="C1604" i="23"/>
  <c r="C1640" i="23"/>
  <c r="L1640" i="23"/>
  <c r="O1604" i="23"/>
  <c r="F1783" i="23"/>
  <c r="G1783" i="23"/>
  <c r="P12" i="23"/>
  <c r="O19" i="23"/>
  <c r="O18" i="23"/>
  <c r="P17" i="23"/>
  <c r="G48" i="23"/>
  <c r="G54" i="23"/>
  <c r="F55" i="23"/>
  <c r="O55" i="23"/>
  <c r="P55" i="23"/>
  <c r="P48" i="23"/>
  <c r="O54" i="23"/>
  <c r="P53" i="23"/>
  <c r="P54" i="23"/>
  <c r="G84" i="23"/>
  <c r="F91" i="23"/>
  <c r="G91" i="23"/>
  <c r="F163" i="23"/>
  <c r="G163" i="23"/>
  <c r="G156" i="23"/>
  <c r="F162" i="23"/>
  <c r="G161" i="23"/>
  <c r="G162" i="23"/>
  <c r="F199" i="23"/>
  <c r="G199" i="23"/>
  <c r="G192" i="23"/>
  <c r="F198" i="23"/>
  <c r="G197" i="23"/>
  <c r="G198" i="23"/>
  <c r="O199" i="23"/>
  <c r="P199" i="23"/>
  <c r="P192" i="23"/>
  <c r="O198" i="23"/>
  <c r="P197" i="23"/>
  <c r="P198" i="23"/>
  <c r="O271" i="23"/>
  <c r="P271" i="23"/>
  <c r="P264" i="23"/>
  <c r="O379" i="23"/>
  <c r="P379" i="23"/>
  <c r="P372" i="23"/>
  <c r="O378" i="23"/>
  <c r="O380" i="23"/>
  <c r="P377" i="23"/>
  <c r="P378" i="23"/>
  <c r="O451" i="23"/>
  <c r="P451" i="23"/>
  <c r="P444" i="23"/>
  <c r="O450" i="23"/>
  <c r="P449" i="23"/>
  <c r="P450" i="23"/>
  <c r="O523" i="23"/>
  <c r="P523" i="23"/>
  <c r="P516" i="23"/>
  <c r="O522" i="23"/>
  <c r="P521" i="23"/>
  <c r="P522" i="23"/>
  <c r="F558" i="23"/>
  <c r="G557" i="23"/>
  <c r="G558" i="23"/>
  <c r="F594" i="23"/>
  <c r="G593" i="23"/>
  <c r="P588" i="23"/>
  <c r="O595" i="23"/>
  <c r="P595" i="23"/>
  <c r="O594" i="23"/>
  <c r="P593" i="23"/>
  <c r="O667" i="23"/>
  <c r="P667" i="23"/>
  <c r="P660" i="23"/>
  <c r="O666" i="23"/>
  <c r="P665" i="23"/>
  <c r="P666" i="23"/>
  <c r="F703" i="23"/>
  <c r="G703" i="23"/>
  <c r="G696" i="23"/>
  <c r="F702" i="23"/>
  <c r="G701" i="23"/>
  <c r="G702" i="23"/>
  <c r="O703" i="23"/>
  <c r="P703" i="23"/>
  <c r="P696" i="23"/>
  <c r="O702" i="23"/>
  <c r="P701" i="23"/>
  <c r="P702" i="23"/>
  <c r="F883" i="23"/>
  <c r="G883" i="23"/>
  <c r="G876" i="23"/>
  <c r="F882" i="23"/>
  <c r="G881" i="23"/>
  <c r="G882" i="23"/>
  <c r="P984" i="23"/>
  <c r="O991" i="23"/>
  <c r="P991" i="23"/>
  <c r="P989" i="23"/>
  <c r="P990" i="23"/>
  <c r="O990" i="23"/>
  <c r="G1020" i="23"/>
  <c r="F1027" i="23"/>
  <c r="G1027" i="23"/>
  <c r="G1025" i="23"/>
  <c r="G1026" i="23"/>
  <c r="F1026" i="23"/>
  <c r="P1020" i="23"/>
  <c r="O1027" i="23"/>
  <c r="P1027" i="23"/>
  <c r="P1056" i="23"/>
  <c r="O1063" i="23"/>
  <c r="P1063" i="23"/>
  <c r="P1064" i="23"/>
  <c r="F1099" i="23"/>
  <c r="G1099" i="23"/>
  <c r="G1092" i="23"/>
  <c r="F1098" i="23"/>
  <c r="G1097" i="23"/>
  <c r="G1098" i="23"/>
  <c r="P1092" i="23"/>
  <c r="O1099" i="23"/>
  <c r="P1099" i="23"/>
  <c r="P1128" i="23"/>
  <c r="O1135" i="23"/>
  <c r="P1135" i="23"/>
  <c r="P1133" i="23"/>
  <c r="P1134" i="23"/>
  <c r="O1134" i="23"/>
  <c r="O1136" i="23"/>
  <c r="F1171" i="23"/>
  <c r="G1171" i="23"/>
  <c r="G1164" i="23"/>
  <c r="F1170" i="23"/>
  <c r="G1169" i="23"/>
  <c r="G1170" i="23"/>
  <c r="P1164" i="23"/>
  <c r="O1171" i="23"/>
  <c r="P1171" i="23"/>
  <c r="P1169" i="23"/>
  <c r="P1170" i="23"/>
  <c r="O1170" i="23"/>
  <c r="F1207" i="23"/>
  <c r="G1207" i="23"/>
  <c r="G1200" i="23"/>
  <c r="F1206" i="23"/>
  <c r="G1205" i="23"/>
  <c r="G1206" i="23"/>
  <c r="G1308" i="23"/>
  <c r="F1315" i="23"/>
  <c r="G1315" i="23"/>
  <c r="G1313" i="23"/>
  <c r="G1314" i="23"/>
  <c r="F1314" i="23"/>
  <c r="F1351" i="23"/>
  <c r="G1351" i="23"/>
  <c r="G1344" i="23"/>
  <c r="F1350" i="23"/>
  <c r="G1349" i="23"/>
  <c r="G1350" i="23"/>
  <c r="F1387" i="23"/>
  <c r="G1387" i="23"/>
  <c r="G1380" i="23"/>
  <c r="F1386" i="23"/>
  <c r="G1385" i="23"/>
  <c r="G1386" i="23"/>
  <c r="O1387" i="23"/>
  <c r="P1387" i="23"/>
  <c r="P1380" i="23"/>
  <c r="O1386" i="23"/>
  <c r="P1385" i="23"/>
  <c r="P1386" i="23"/>
  <c r="F1423" i="23"/>
  <c r="G1423" i="23"/>
  <c r="G1416" i="23"/>
  <c r="F1422" i="23"/>
  <c r="G1421" i="23"/>
  <c r="G1422" i="23"/>
  <c r="O1423" i="23"/>
  <c r="P1423" i="23"/>
  <c r="P1416" i="23"/>
  <c r="O1422" i="23"/>
  <c r="P1421" i="23"/>
  <c r="P1422" i="23"/>
  <c r="F1459" i="23"/>
  <c r="G1459" i="23"/>
  <c r="G1452" i="23"/>
  <c r="F1458" i="23"/>
  <c r="G1457" i="23"/>
  <c r="G1458" i="23"/>
  <c r="P1452" i="23"/>
  <c r="O1459" i="23"/>
  <c r="P1459" i="23"/>
  <c r="O1458" i="23"/>
  <c r="P1457" i="23"/>
  <c r="P1458" i="23"/>
  <c r="P1488" i="23"/>
  <c r="O1495" i="23"/>
  <c r="P1495" i="23"/>
  <c r="O1494" i="23"/>
  <c r="P1493" i="23"/>
  <c r="P1494" i="23"/>
  <c r="F1531" i="23"/>
  <c r="G1531" i="23"/>
  <c r="G1524" i="23"/>
  <c r="F1530" i="23"/>
  <c r="G1529" i="23"/>
  <c r="G1530" i="23"/>
  <c r="P1524" i="23"/>
  <c r="O1531" i="23"/>
  <c r="P1531" i="23"/>
  <c r="F1567" i="23"/>
  <c r="G1567" i="23"/>
  <c r="G1560" i="23"/>
  <c r="F1566" i="23"/>
  <c r="G1565" i="23"/>
  <c r="G1566" i="23"/>
  <c r="P1560" i="23"/>
  <c r="O1567" i="23"/>
  <c r="P1567" i="23"/>
  <c r="O1566" i="23"/>
  <c r="P1565" i="23"/>
  <c r="P1566" i="23"/>
  <c r="F1675" i="23"/>
  <c r="G1675" i="23"/>
  <c r="G1668" i="23"/>
  <c r="F1674" i="23"/>
  <c r="G1673" i="23"/>
  <c r="G1674" i="23"/>
  <c r="O1674" i="23"/>
  <c r="P1673" i="23"/>
  <c r="P1674" i="23"/>
  <c r="O1711" i="23"/>
  <c r="P1711" i="23"/>
  <c r="P1704" i="23"/>
  <c r="O1710" i="23"/>
  <c r="P1709" i="23"/>
  <c r="P1710" i="23"/>
  <c r="O1783" i="23"/>
  <c r="P1783" i="23"/>
  <c r="P1776" i="23"/>
  <c r="O1782" i="23"/>
  <c r="P1781" i="23"/>
  <c r="P1782" i="23"/>
  <c r="L236" i="23"/>
  <c r="C272" i="23"/>
  <c r="L632" i="23"/>
  <c r="C668" i="23"/>
  <c r="C740" i="23"/>
  <c r="L740" i="23"/>
  <c r="C776" i="23"/>
  <c r="L776" i="23"/>
  <c r="C812" i="23"/>
  <c r="L812" i="23"/>
  <c r="C848" i="23"/>
  <c r="L848" i="23"/>
  <c r="L884" i="23"/>
  <c r="C920" i="23"/>
  <c r="L20" i="23"/>
  <c r="C164" i="23"/>
  <c r="C200" i="23"/>
  <c r="L200" i="23"/>
  <c r="L380" i="23"/>
  <c r="L524" i="23"/>
  <c r="C560" i="23"/>
  <c r="L668" i="23"/>
  <c r="C704" i="23"/>
  <c r="L704" i="23"/>
  <c r="C884" i="23"/>
  <c r="F235" i="23"/>
  <c r="G235" i="23"/>
  <c r="O739" i="23"/>
  <c r="P739" i="23"/>
  <c r="L992" i="23"/>
  <c r="C1028" i="23"/>
  <c r="C1100" i="23"/>
  <c r="C1568" i="23"/>
  <c r="L1568" i="23"/>
  <c r="P1603" i="23"/>
  <c r="P1604" i="23"/>
  <c r="L1604" i="23"/>
  <c r="C1676" i="23"/>
  <c r="L1028" i="23"/>
  <c r="C1064" i="23"/>
  <c r="C1136" i="23"/>
  <c r="L1208" i="23"/>
  <c r="L1352" i="23"/>
  <c r="C1496" i="23"/>
  <c r="C1712" i="23"/>
  <c r="C1748" i="23"/>
  <c r="L1748" i="23"/>
  <c r="C1784" i="23"/>
  <c r="P22" i="23"/>
  <c r="V11" i="24"/>
  <c r="U9" i="24"/>
  <c r="U11" i="24"/>
  <c r="U19" i="24"/>
  <c r="U22" i="24"/>
  <c r="V22" i="24"/>
  <c r="U37" i="24"/>
  <c r="U39" i="24"/>
  <c r="U46" i="24"/>
  <c r="U48" i="24"/>
  <c r="V64" i="24"/>
  <c r="V66" i="24"/>
  <c r="V94" i="24"/>
  <c r="V102" i="24"/>
  <c r="U13" i="24"/>
  <c r="U15" i="24"/>
  <c r="V17" i="24"/>
  <c r="V25" i="24"/>
  <c r="U27" i="24"/>
  <c r="U18" i="24"/>
  <c r="U20" i="24"/>
  <c r="U29" i="24"/>
  <c r="U33" i="24"/>
  <c r="V23" i="24"/>
  <c r="U24" i="24"/>
  <c r="V31" i="24"/>
  <c r="V35" i="24"/>
  <c r="V42" i="24"/>
  <c r="U51" i="24"/>
  <c r="U52" i="24"/>
  <c r="V56" i="24"/>
  <c r="V60" i="24"/>
  <c r="V44" i="24"/>
  <c r="V49" i="24"/>
  <c r="V54" i="24"/>
  <c r="U58" i="24"/>
  <c r="V62" i="24"/>
  <c r="U70" i="24"/>
  <c r="U74" i="24"/>
  <c r="U78" i="24"/>
  <c r="U82" i="24"/>
  <c r="V86" i="24"/>
  <c r="V61" i="24"/>
  <c r="V63" i="24"/>
  <c r="U72" i="24"/>
  <c r="U76" i="24"/>
  <c r="U80" i="24"/>
  <c r="U84" i="24"/>
  <c r="V88" i="24"/>
  <c r="U90" i="24"/>
  <c r="U91" i="24"/>
  <c r="U103" i="24"/>
  <c r="V105" i="24"/>
  <c r="V95" i="24"/>
  <c r="U97" i="24"/>
  <c r="V99" i="24"/>
  <c r="U101" i="24"/>
  <c r="V8" i="24"/>
  <c r="U30" i="24"/>
  <c r="V40" i="24"/>
  <c r="U28" i="24"/>
  <c r="V32" i="24"/>
  <c r="V34" i="24"/>
  <c r="U40" i="24"/>
  <c r="U45" i="24"/>
  <c r="U55" i="24"/>
  <c r="U65" i="24"/>
  <c r="V73" i="24"/>
  <c r="V81" i="24"/>
  <c r="V89" i="24"/>
  <c r="U105" i="24"/>
  <c r="V47" i="24"/>
  <c r="V69" i="24"/>
  <c r="U71" i="24"/>
  <c r="V85" i="24"/>
  <c r="U87" i="24"/>
  <c r="V26" i="24"/>
  <c r="U77" i="24"/>
  <c r="V65" i="24"/>
  <c r="U95" i="24"/>
  <c r="U99" i="24"/>
  <c r="V83" i="24"/>
  <c r="U85" i="24"/>
  <c r="U8" i="24"/>
  <c r="U16" i="24"/>
  <c r="U23" i="24"/>
  <c r="V38" i="24"/>
  <c r="U53" i="24"/>
  <c r="V59" i="24"/>
  <c r="U104" i="24"/>
  <c r="V79" i="24"/>
  <c r="U36" i="24"/>
  <c r="V101" i="24"/>
  <c r="V24" i="24"/>
  <c r="U43" i="24"/>
  <c r="U81" i="24"/>
  <c r="V104" i="24"/>
  <c r="V9" i="24"/>
  <c r="V19" i="24"/>
  <c r="V37" i="24"/>
  <c r="V39" i="24"/>
  <c r="V41" i="24"/>
  <c r="U41" i="24"/>
  <c r="V46" i="24"/>
  <c r="V48" i="24"/>
  <c r="V68" i="24"/>
  <c r="U64" i="24"/>
  <c r="U66" i="24"/>
  <c r="U68" i="24"/>
  <c r="V92" i="24"/>
  <c r="V96" i="24"/>
  <c r="V98" i="24"/>
  <c r="V100" i="24"/>
  <c r="U92" i="24"/>
  <c r="U94" i="24"/>
  <c r="U96" i="24"/>
  <c r="U98" i="24"/>
  <c r="U100" i="24"/>
  <c r="U102" i="24"/>
  <c r="V13" i="24"/>
  <c r="V15" i="24"/>
  <c r="U17" i="24"/>
  <c r="U25" i="24"/>
  <c r="V27" i="24"/>
  <c r="V14" i="24"/>
  <c r="V16" i="24"/>
  <c r="V20" i="24"/>
  <c r="V29" i="24"/>
  <c r="V33" i="24"/>
  <c r="U21" i="24"/>
  <c r="U26" i="24"/>
  <c r="V28" i="24"/>
  <c r="U31" i="24"/>
  <c r="U35" i="24"/>
  <c r="U42" i="24"/>
  <c r="V43" i="24"/>
  <c r="V51" i="24"/>
  <c r="V52" i="24"/>
  <c r="U56" i="24"/>
  <c r="U60" i="24"/>
  <c r="U44" i="24"/>
  <c r="U49" i="24"/>
  <c r="U54" i="24"/>
  <c r="V58" i="24"/>
  <c r="U62" i="24"/>
  <c r="V70" i="24"/>
  <c r="V74" i="24"/>
  <c r="V78" i="24"/>
  <c r="V82" i="24"/>
  <c r="U86" i="24"/>
  <c r="U59" i="24"/>
  <c r="V72" i="24"/>
  <c r="V76" i="24"/>
  <c r="V80" i="24"/>
  <c r="V84" i="24"/>
  <c r="U88" i="24"/>
  <c r="V90" i="24"/>
  <c r="V103" i="24"/>
  <c r="U93" i="24"/>
  <c r="V10" i="24"/>
  <c r="V12" i="24"/>
  <c r="V21" i="24"/>
  <c r="U38" i="24"/>
  <c r="U50" i="24"/>
  <c r="U34" i="24"/>
  <c r="V45" i="24"/>
  <c r="U75" i="24"/>
  <c r="U83" i="24"/>
  <c r="V36" i="24"/>
  <c r="U47" i="24"/>
  <c r="V53" i="24"/>
  <c r="V57" i="24"/>
  <c r="V67" i="24"/>
  <c r="V77" i="24"/>
  <c r="U79" i="24"/>
  <c r="U10" i="24"/>
  <c r="V18" i="24"/>
  <c r="U12" i="24"/>
  <c r="U14" i="24"/>
  <c r="U63" i="24"/>
  <c r="V75" i="24"/>
  <c r="V30" i="24"/>
  <c r="V55" i="24"/>
  <c r="U57" i="24"/>
  <c r="U67" i="24"/>
  <c r="U69" i="24"/>
  <c r="V97" i="24"/>
  <c r="U32" i="24"/>
  <c r="V71" i="24"/>
  <c r="U73" i="24"/>
  <c r="V87" i="24"/>
  <c r="U89" i="24"/>
  <c r="U106" i="24"/>
  <c r="V91" i="24"/>
  <c r="V93" i="24"/>
  <c r="V106" i="24"/>
  <c r="U61" i="24"/>
  <c r="V50" i="24"/>
  <c r="K62" i="24"/>
  <c r="W62" i="24"/>
  <c r="O1316" i="23"/>
  <c r="F1244" i="23"/>
  <c r="O956" i="23"/>
  <c r="O1280" i="23"/>
  <c r="O1244" i="23"/>
  <c r="O1208" i="23"/>
  <c r="M20" i="23"/>
  <c r="W59" i="24"/>
  <c r="Q55" i="24"/>
  <c r="L54" i="24"/>
  <c r="O48" i="24"/>
  <c r="L33" i="24"/>
  <c r="O18" i="24"/>
  <c r="P40" i="24"/>
  <c r="O60" i="24"/>
  <c r="K30" i="24"/>
  <c r="P36" i="24"/>
  <c r="N11" i="24"/>
  <c r="W12" i="24"/>
  <c r="W23" i="24"/>
  <c r="W43" i="24"/>
  <c r="W20" i="24"/>
  <c r="W16" i="24"/>
  <c r="W32" i="24"/>
  <c r="W24" i="24"/>
  <c r="T44" i="24"/>
  <c r="T20" i="24"/>
  <c r="T105" i="24"/>
  <c r="T90" i="24"/>
  <c r="T62" i="24"/>
  <c r="T74" i="24"/>
  <c r="T33" i="24"/>
  <c r="T25" i="24"/>
  <c r="T100" i="24"/>
  <c r="T92" i="24"/>
  <c r="T88" i="24"/>
  <c r="T71" i="24"/>
  <c r="T61" i="24"/>
  <c r="T57" i="24"/>
  <c r="T53" i="24"/>
  <c r="T36" i="24"/>
  <c r="T24" i="24"/>
  <c r="T29" i="24"/>
  <c r="T21" i="24"/>
  <c r="T101" i="24"/>
  <c r="T91" i="24"/>
  <c r="T83" i="24"/>
  <c r="T34" i="24"/>
  <c r="T26" i="24"/>
  <c r="T18" i="24"/>
  <c r="T60" i="24"/>
  <c r="T93" i="24"/>
  <c r="T77" i="24"/>
  <c r="T48" i="24"/>
  <c r="T40" i="24"/>
  <c r="T54" i="24"/>
  <c r="T67" i="24"/>
  <c r="T11" i="24"/>
  <c r="T49" i="24"/>
  <c r="T104" i="24"/>
  <c r="T106" i="24"/>
  <c r="T23" i="24"/>
  <c r="T14" i="24"/>
  <c r="T16" i="24"/>
  <c r="T84" i="24"/>
  <c r="T72" i="24"/>
  <c r="T96" i="24"/>
  <c r="T82" i="24"/>
  <c r="T102" i="24"/>
  <c r="T73" i="24"/>
  <c r="T69" i="24"/>
  <c r="T59" i="24"/>
  <c r="T55" i="24"/>
  <c r="T28" i="24"/>
  <c r="T99" i="24"/>
  <c r="T81" i="24"/>
  <c r="T47" i="24"/>
  <c r="T97" i="24"/>
  <c r="T85" i="24"/>
  <c r="T37" i="24"/>
  <c r="T30" i="24"/>
  <c r="T51" i="24"/>
  <c r="T64" i="24"/>
  <c r="T32" i="24"/>
  <c r="T63" i="24"/>
  <c r="T38" i="24"/>
  <c r="T12" i="24"/>
  <c r="T35" i="24"/>
  <c r="T87" i="24"/>
  <c r="L53" i="24"/>
  <c r="L55" i="24"/>
  <c r="W55" i="24"/>
  <c r="Q35" i="24"/>
  <c r="L18" i="24"/>
  <c r="L9" i="24"/>
  <c r="K38" i="24"/>
  <c r="P57" i="24"/>
  <c r="W57" i="24"/>
  <c r="K52" i="24"/>
  <c r="N51" i="24"/>
  <c r="Q39" i="24"/>
  <c r="O34" i="24"/>
  <c r="N30" i="24"/>
  <c r="O29" i="24"/>
  <c r="K26" i="24"/>
  <c r="Q40" i="24"/>
  <c r="W40" i="24"/>
  <c r="O10" i="24"/>
  <c r="W10" i="24"/>
  <c r="O50" i="24"/>
  <c r="K37" i="24"/>
  <c r="L15" i="24"/>
  <c r="O26" i="24"/>
  <c r="O17" i="24"/>
  <c r="L58" i="24"/>
  <c r="Q29" i="24"/>
  <c r="P31" i="24"/>
  <c r="W31" i="24"/>
  <c r="K18" i="24"/>
  <c r="P9" i="24"/>
  <c r="Q36" i="24"/>
  <c r="O8" i="24"/>
  <c r="W8" i="24"/>
  <c r="O13" i="24"/>
  <c r="Q30" i="24"/>
  <c r="O11" i="24"/>
  <c r="Q58" i="24"/>
  <c r="Q52" i="24"/>
  <c r="N9" i="24"/>
  <c r="O53" i="24"/>
  <c r="Q51" i="24"/>
  <c r="O49" i="24"/>
  <c r="O54" i="24"/>
  <c r="Q42" i="24"/>
  <c r="N34" i="24"/>
  <c r="N29" i="24"/>
  <c r="P25" i="24"/>
  <c r="Q26" i="24"/>
  <c r="O21" i="24"/>
  <c r="F56" i="23"/>
  <c r="P19" i="23"/>
  <c r="F596" i="23"/>
  <c r="G55" i="23"/>
  <c r="G56" i="23"/>
  <c r="F632" i="23"/>
  <c r="F1748" i="23"/>
  <c r="O1676" i="23"/>
  <c r="O41" i="24"/>
  <c r="Q19" i="24"/>
  <c r="P41" i="24"/>
  <c r="K19" i="24"/>
  <c r="N37" i="24"/>
  <c r="Q41" i="24"/>
  <c r="L37" i="24"/>
  <c r="O44" i="24"/>
  <c r="L64" i="24"/>
  <c r="O9" i="24"/>
  <c r="N64" i="24"/>
  <c r="Q63" i="24"/>
  <c r="L63" i="24"/>
  <c r="N54" i="24"/>
  <c r="K49" i="24"/>
  <c r="L45" i="24"/>
  <c r="K41" i="24"/>
  <c r="Q34" i="24"/>
  <c r="P33" i="24"/>
  <c r="P42" i="24"/>
  <c r="L29" i="24"/>
  <c r="O39" i="24"/>
  <c r="Q22" i="24"/>
  <c r="K53" i="24"/>
  <c r="K54" i="24"/>
  <c r="K21" i="24"/>
  <c r="K15" i="24"/>
  <c r="K35" i="24"/>
  <c r="K25" i="24"/>
  <c r="K29" i="24"/>
  <c r="L13" i="24"/>
  <c r="L21" i="24"/>
  <c r="O30" i="24"/>
  <c r="O61" i="24"/>
  <c r="W61" i="24"/>
  <c r="P53" i="24"/>
  <c r="P35" i="24"/>
  <c r="P47" i="24"/>
  <c r="P50" i="24"/>
  <c r="O25" i="24"/>
  <c r="N56" i="24"/>
  <c r="W56" i="24"/>
  <c r="P19" i="24"/>
  <c r="O19" i="24"/>
  <c r="L48" i="24"/>
  <c r="N48" i="24"/>
  <c r="K39" i="24"/>
  <c r="Q44" i="24"/>
  <c r="L44" i="24"/>
  <c r="P17" i="24"/>
  <c r="N44" i="24"/>
  <c r="L17" i="24"/>
  <c r="P44" i="24"/>
  <c r="K17" i="24"/>
  <c r="O63" i="24"/>
  <c r="P58" i="24"/>
  <c r="Q45" i="24"/>
  <c r="O42" i="24"/>
  <c r="L34" i="24"/>
  <c r="P29" i="24"/>
  <c r="N42" i="24"/>
  <c r="N41" i="24"/>
  <c r="Q11" i="24"/>
  <c r="K63" i="24"/>
  <c r="K50" i="24"/>
  <c r="K14" i="24"/>
  <c r="W14" i="24"/>
  <c r="K65" i="24"/>
  <c r="W65" i="24"/>
  <c r="K47" i="24"/>
  <c r="K46" i="24"/>
  <c r="W46" i="24"/>
  <c r="K22" i="24"/>
  <c r="N28" i="24"/>
  <c r="W28" i="24"/>
  <c r="O38" i="24"/>
  <c r="Q54" i="24"/>
  <c r="P60" i="24"/>
  <c r="L27" i="24"/>
  <c r="W27" i="24"/>
  <c r="P1676" i="23"/>
  <c r="G594" i="23"/>
  <c r="G596" i="23"/>
  <c r="O1748" i="23"/>
  <c r="G1244" i="23"/>
  <c r="P1026" i="23"/>
  <c r="P1028" i="23"/>
  <c r="P594" i="23"/>
  <c r="P596" i="23"/>
  <c r="P18" i="23"/>
  <c r="G990" i="23"/>
  <c r="G992" i="23"/>
  <c r="G954" i="23"/>
  <c r="G956" i="23"/>
  <c r="G738" i="23"/>
  <c r="G740" i="23"/>
  <c r="G306" i="23"/>
  <c r="G308" i="23"/>
  <c r="P270" i="23"/>
  <c r="P272" i="23"/>
  <c r="P90" i="23"/>
  <c r="P92" i="23"/>
  <c r="G90" i="23"/>
  <c r="G92" i="23"/>
  <c r="G524" i="23"/>
  <c r="F992" i="23"/>
  <c r="F956" i="23"/>
  <c r="F308" i="23"/>
  <c r="F740" i="23"/>
  <c r="F560" i="23"/>
  <c r="O992" i="23"/>
  <c r="O1460" i="23"/>
  <c r="P524" i="23"/>
  <c r="F1316" i="23"/>
  <c r="O1172" i="23"/>
  <c r="F1028" i="23"/>
  <c r="O1784" i="23"/>
  <c r="F1676" i="23"/>
  <c r="F1532" i="23"/>
  <c r="F1460" i="23"/>
  <c r="F1424" i="23"/>
  <c r="F1388" i="23"/>
  <c r="F1208" i="23"/>
  <c r="F1172" i="23"/>
  <c r="F1100" i="23"/>
  <c r="O704" i="23"/>
  <c r="O668" i="23"/>
  <c r="O452" i="23"/>
  <c r="F200" i="23"/>
  <c r="O56" i="23"/>
  <c r="F1712" i="23"/>
  <c r="O1640" i="23"/>
  <c r="F1604" i="23"/>
  <c r="P1208" i="23"/>
  <c r="P1172" i="23"/>
  <c r="P1136" i="23"/>
  <c r="P1100" i="23"/>
  <c r="O20" i="23"/>
  <c r="O1712" i="23"/>
  <c r="F1568" i="23"/>
  <c r="O1424" i="23"/>
  <c r="O1388" i="23"/>
  <c r="F1352" i="23"/>
  <c r="F884" i="23"/>
  <c r="F704" i="23"/>
  <c r="O200" i="23"/>
  <c r="F164" i="23"/>
  <c r="F1640" i="23"/>
  <c r="F1496" i="23"/>
  <c r="F812" i="23"/>
  <c r="P1784" i="23"/>
  <c r="P1712" i="23"/>
  <c r="G1676" i="23"/>
  <c r="P1568" i="23"/>
  <c r="G1568" i="23"/>
  <c r="G1532" i="23"/>
  <c r="P1496" i="23"/>
  <c r="P1460" i="23"/>
  <c r="G1460" i="23"/>
  <c r="P1424" i="23"/>
  <c r="G1424" i="23"/>
  <c r="P1388" i="23"/>
  <c r="G1388" i="23"/>
  <c r="G1352" i="23"/>
  <c r="G1208" i="23"/>
  <c r="G1172" i="23"/>
  <c r="G1100" i="23"/>
  <c r="G884" i="23"/>
  <c r="P704" i="23"/>
  <c r="G704" i="23"/>
  <c r="P668" i="23"/>
  <c r="G560" i="23"/>
  <c r="P452" i="23"/>
  <c r="P380" i="23"/>
  <c r="P200" i="23"/>
  <c r="G200" i="23"/>
  <c r="G164" i="23"/>
  <c r="P56" i="23"/>
  <c r="F1784" i="23"/>
  <c r="O1532" i="23"/>
  <c r="P956" i="23"/>
  <c r="O740" i="23"/>
  <c r="F524" i="23"/>
  <c r="O272" i="23"/>
  <c r="F236" i="23"/>
  <c r="O92" i="23"/>
  <c r="F92" i="23"/>
  <c r="O1568" i="23"/>
  <c r="O1496" i="23"/>
  <c r="G1316" i="23"/>
  <c r="G1028" i="23"/>
  <c r="P992" i="23"/>
  <c r="O596" i="23"/>
  <c r="O524" i="23"/>
  <c r="O1064" i="23"/>
  <c r="G1784" i="23"/>
  <c r="P1748" i="23"/>
  <c r="G1712" i="23"/>
  <c r="P1640" i="23"/>
  <c r="G1640" i="23"/>
  <c r="G1604" i="23"/>
  <c r="P1532" i="23"/>
  <c r="G1496" i="23"/>
  <c r="P1352" i="23"/>
  <c r="P1316" i="23"/>
  <c r="P1280" i="23"/>
  <c r="G1280" i="23"/>
  <c r="P1244" i="23"/>
  <c r="G1136" i="23"/>
  <c r="O1100" i="23"/>
  <c r="G1064" i="23"/>
  <c r="O1028" i="23"/>
  <c r="P920" i="23"/>
  <c r="G920" i="23"/>
  <c r="P884" i="23"/>
  <c r="P848" i="23"/>
  <c r="G848" i="23"/>
  <c r="P812" i="23"/>
  <c r="G812" i="23"/>
  <c r="P776" i="23"/>
  <c r="G776" i="23"/>
  <c r="P740" i="23"/>
  <c r="G668" i="23"/>
  <c r="P632" i="23"/>
  <c r="G632" i="23"/>
  <c r="P560" i="23"/>
  <c r="P488" i="23"/>
  <c r="G488" i="23"/>
  <c r="G452" i="23"/>
  <c r="P416" i="23"/>
  <c r="G416" i="23"/>
  <c r="G380" i="23"/>
  <c r="P344" i="23"/>
  <c r="G344" i="23"/>
  <c r="P308" i="23"/>
  <c r="G272" i="23"/>
  <c r="P236" i="23"/>
  <c r="G236" i="23"/>
  <c r="P164" i="23"/>
  <c r="P128" i="23"/>
  <c r="G128" i="23"/>
  <c r="W33" i="24"/>
  <c r="W22" i="24"/>
  <c r="W47" i="24"/>
  <c r="W63" i="24"/>
  <c r="W50" i="24"/>
  <c r="W42" i="24"/>
  <c r="W49" i="24"/>
  <c r="W11" i="24"/>
  <c r="W30" i="24"/>
  <c r="W51" i="24"/>
  <c r="W60" i="24"/>
  <c r="W34" i="24"/>
  <c r="W17" i="24"/>
  <c r="W44" i="24"/>
  <c r="W39" i="24"/>
  <c r="W48" i="24"/>
  <c r="W13" i="24"/>
  <c r="W15" i="24"/>
  <c r="W45" i="24"/>
  <c r="W64" i="24"/>
  <c r="W36" i="24"/>
  <c r="W18" i="24"/>
  <c r="W58" i="24"/>
  <c r="W52" i="24"/>
  <c r="W9" i="24"/>
  <c r="W29" i="24"/>
  <c r="W25" i="24"/>
  <c r="W35" i="24"/>
  <c r="W21" i="24"/>
  <c r="W54" i="24"/>
  <c r="W53" i="24"/>
  <c r="W41" i="24"/>
  <c r="W19" i="24"/>
  <c r="W38" i="24"/>
  <c r="W37" i="24"/>
  <c r="W26" i="24"/>
  <c r="P20" i="23"/>
  <c r="C12" i="23"/>
  <c r="D12" i="23"/>
  <c r="E12" i="23"/>
  <c r="F12" i="23"/>
  <c r="C13" i="23"/>
  <c r="D13" i="23"/>
  <c r="E13" i="23"/>
  <c r="F13" i="23"/>
  <c r="C14" i="23"/>
  <c r="D14" i="23"/>
  <c r="E14" i="23"/>
  <c r="F14" i="23"/>
  <c r="C15" i="23"/>
  <c r="D15" i="23"/>
  <c r="E15" i="23"/>
  <c r="F15" i="23"/>
  <c r="C16" i="23"/>
  <c r="D16" i="23"/>
  <c r="E16" i="23"/>
  <c r="F16" i="23"/>
  <c r="C17" i="23"/>
  <c r="D17" i="23"/>
  <c r="E17" i="23"/>
  <c r="F17" i="23"/>
  <c r="CX6" i="6"/>
  <c r="CY6" i="6"/>
  <c r="CX4" i="6"/>
  <c r="CY4" i="6"/>
  <c r="CW4" i="6"/>
  <c r="CW6" i="6"/>
  <c r="CK4" i="6"/>
  <c r="CH6" i="6"/>
  <c r="CI6" i="6"/>
  <c r="CH4" i="6"/>
  <c r="CI4" i="6"/>
  <c r="CG6" i="6"/>
  <c r="CG4" i="6"/>
  <c r="CC4" i="6"/>
  <c r="BZ5" i="6"/>
  <c r="CA5" i="6"/>
  <c r="BY5" i="6"/>
  <c r="BR6" i="6"/>
  <c r="BS6" i="6"/>
  <c r="BR4" i="6"/>
  <c r="BS4" i="6"/>
  <c r="BQ4" i="6"/>
  <c r="BQ6" i="6"/>
  <c r="BE6" i="6"/>
  <c r="BG6" i="6"/>
  <c r="BE4" i="6"/>
  <c r="BB6" i="6"/>
  <c r="BC6" i="6"/>
  <c r="BA6" i="6"/>
  <c r="BB4" i="6"/>
  <c r="BC4" i="6"/>
  <c r="BA4" i="6"/>
  <c r="D18" i="23"/>
  <c r="G16" i="23"/>
  <c r="G15" i="23"/>
  <c r="G14" i="23"/>
  <c r="E18" i="23"/>
  <c r="C18" i="23"/>
  <c r="G17" i="23"/>
  <c r="F18" i="23"/>
  <c r="E19" i="23"/>
  <c r="E20" i="23"/>
  <c r="C19" i="23"/>
  <c r="C20" i="23"/>
  <c r="G12" i="23"/>
  <c r="F19" i="23"/>
  <c r="G13" i="23"/>
  <c r="D19" i="23"/>
  <c r="M7" i="24"/>
  <c r="AQ6" i="6"/>
  <c r="AJ6" i="6"/>
  <c r="AK6" i="6"/>
  <c r="AI6" i="6"/>
  <c r="AJ4" i="6"/>
  <c r="AK4" i="6"/>
  <c r="AI4" i="6"/>
  <c r="T4" i="6"/>
  <c r="U4" i="6"/>
  <c r="S4" i="6"/>
  <c r="W6" i="6"/>
  <c r="Y6" i="6"/>
  <c r="S6" i="6"/>
  <c r="T6" i="6"/>
  <c r="U6" i="6"/>
  <c r="F7" i="24"/>
  <c r="E4" i="6"/>
  <c r="D20" i="23"/>
  <c r="L7" i="24"/>
  <c r="G18" i="23"/>
  <c r="K7" i="24"/>
  <c r="G19" i="23"/>
  <c r="F20" i="23"/>
  <c r="DA108" i="21"/>
  <c r="CY108" i="21"/>
  <c r="CW108" i="21"/>
  <c r="CU108" i="21"/>
  <c r="CS108" i="21"/>
  <c r="CQ108" i="21"/>
  <c r="CO108" i="21"/>
  <c r="CM108" i="21"/>
  <c r="CK108" i="21"/>
  <c r="CI108" i="21"/>
  <c r="DR107" i="21"/>
  <c r="DP107" i="21"/>
  <c r="DN107" i="21"/>
  <c r="DL107" i="21"/>
  <c r="DJ107" i="21"/>
  <c r="DH107" i="21"/>
  <c r="DF107" i="21"/>
  <c r="DD107" i="21"/>
  <c r="DQ107" i="21"/>
  <c r="DO107" i="21"/>
  <c r="DM107" i="21"/>
  <c r="DK107" i="21"/>
  <c r="DI107" i="21"/>
  <c r="DG107" i="21"/>
  <c r="DE107" i="21"/>
  <c r="DC107" i="21"/>
  <c r="GT106" i="6"/>
  <c r="DR106" i="21"/>
  <c r="DP106" i="21"/>
  <c r="DN106" i="21"/>
  <c r="DL106" i="21"/>
  <c r="DJ106" i="21"/>
  <c r="DH106" i="21"/>
  <c r="DF106" i="21"/>
  <c r="DD106" i="21"/>
  <c r="DQ106" i="21"/>
  <c r="DO106" i="21"/>
  <c r="DM106" i="21"/>
  <c r="DK106" i="21"/>
  <c r="DI106" i="21"/>
  <c r="DG106" i="21"/>
  <c r="DE106" i="21"/>
  <c r="DC106" i="21"/>
  <c r="DR105" i="21"/>
  <c r="DP105" i="21"/>
  <c r="DN105" i="21"/>
  <c r="DL105" i="21"/>
  <c r="DJ105" i="21"/>
  <c r="DH105" i="21"/>
  <c r="DF105" i="21"/>
  <c r="DD105" i="21"/>
  <c r="DQ105" i="21"/>
  <c r="DO105" i="21"/>
  <c r="DM105" i="21"/>
  <c r="DK105" i="21"/>
  <c r="DI105" i="21"/>
  <c r="DG105" i="21"/>
  <c r="DE105" i="21"/>
  <c r="DC105" i="21"/>
  <c r="DR104" i="21"/>
  <c r="DP104" i="21"/>
  <c r="DN104" i="21"/>
  <c r="DL104" i="21"/>
  <c r="DJ104" i="21"/>
  <c r="DH104" i="21"/>
  <c r="DF104" i="21"/>
  <c r="DD104" i="21"/>
  <c r="DQ104" i="21"/>
  <c r="DO104" i="21"/>
  <c r="DM104" i="21"/>
  <c r="DK104" i="21"/>
  <c r="DI104" i="21"/>
  <c r="DG104" i="21"/>
  <c r="DE104" i="21"/>
  <c r="DC104" i="21"/>
  <c r="DR103" i="21"/>
  <c r="DP103" i="21"/>
  <c r="DN103" i="21"/>
  <c r="DL103" i="21"/>
  <c r="DJ103" i="21"/>
  <c r="DH103" i="21"/>
  <c r="DF103" i="21"/>
  <c r="DD103" i="21"/>
  <c r="DQ103" i="21"/>
  <c r="DO103" i="21"/>
  <c r="DM103" i="21"/>
  <c r="DK103" i="21"/>
  <c r="DI103" i="21"/>
  <c r="DG103" i="21"/>
  <c r="DE103" i="21"/>
  <c r="DC103" i="21"/>
  <c r="DR102" i="21"/>
  <c r="DP102" i="21"/>
  <c r="DN102" i="21"/>
  <c r="DL102" i="21"/>
  <c r="DJ102" i="21"/>
  <c r="DH102" i="21"/>
  <c r="DF102" i="21"/>
  <c r="DD102" i="21"/>
  <c r="DQ102" i="21"/>
  <c r="DO102" i="21"/>
  <c r="DM102" i="21"/>
  <c r="DK102" i="21"/>
  <c r="DI102" i="21"/>
  <c r="DG102" i="21"/>
  <c r="DE102" i="21"/>
  <c r="DC102" i="21"/>
  <c r="DR101" i="21"/>
  <c r="DP101" i="21"/>
  <c r="DN101" i="21"/>
  <c r="DL101" i="21"/>
  <c r="DJ101" i="21"/>
  <c r="DH101" i="21"/>
  <c r="DF101" i="21"/>
  <c r="DD101" i="21"/>
  <c r="DQ101" i="21"/>
  <c r="DO101" i="21"/>
  <c r="DM101" i="21"/>
  <c r="DK101" i="21"/>
  <c r="DI101" i="21"/>
  <c r="DG101" i="21"/>
  <c r="DE101" i="21"/>
  <c r="DC101" i="21"/>
  <c r="DR100" i="21"/>
  <c r="DP100" i="21"/>
  <c r="DN100" i="21"/>
  <c r="DL100" i="21"/>
  <c r="DJ100" i="21"/>
  <c r="DH100" i="21"/>
  <c r="DF100" i="21"/>
  <c r="DD100" i="21"/>
  <c r="DQ100" i="21"/>
  <c r="DO100" i="21"/>
  <c r="DM100" i="21"/>
  <c r="DK100" i="21"/>
  <c r="DI100" i="21"/>
  <c r="DG100" i="21"/>
  <c r="DE100" i="21"/>
  <c r="DC100" i="21"/>
  <c r="DR99" i="21"/>
  <c r="DP99" i="21"/>
  <c r="DN99" i="21"/>
  <c r="DL99" i="21"/>
  <c r="DJ99" i="21"/>
  <c r="DH99" i="21"/>
  <c r="DF99" i="21"/>
  <c r="DD99" i="21"/>
  <c r="DQ99" i="21"/>
  <c r="DO99" i="21"/>
  <c r="DM99" i="21"/>
  <c r="DK99" i="21"/>
  <c r="DI99" i="21"/>
  <c r="DG99" i="21"/>
  <c r="DE99" i="21"/>
  <c r="DC99" i="21"/>
  <c r="DR98" i="21"/>
  <c r="DP98" i="21"/>
  <c r="DN98" i="21"/>
  <c r="DL98" i="21"/>
  <c r="DJ98" i="21"/>
  <c r="DH98" i="21"/>
  <c r="DF98" i="21"/>
  <c r="DD98" i="21"/>
  <c r="DQ98" i="21"/>
  <c r="DO98" i="21"/>
  <c r="DM98" i="21"/>
  <c r="DK98" i="21"/>
  <c r="DI98" i="21"/>
  <c r="DG98" i="21"/>
  <c r="DE98" i="21"/>
  <c r="DC98" i="21"/>
  <c r="DR97" i="21"/>
  <c r="DP97" i="21"/>
  <c r="DN97" i="21"/>
  <c r="DL97" i="21"/>
  <c r="DJ97" i="21"/>
  <c r="DH97" i="21"/>
  <c r="DF97" i="21"/>
  <c r="DD97" i="21"/>
  <c r="DQ97" i="21"/>
  <c r="DO97" i="21"/>
  <c r="DM97" i="21"/>
  <c r="DK97" i="21"/>
  <c r="DI97" i="21"/>
  <c r="DG97" i="21"/>
  <c r="DE97" i="21"/>
  <c r="DC97" i="21"/>
  <c r="DR96" i="21"/>
  <c r="DP96" i="21"/>
  <c r="DN96" i="21"/>
  <c r="DL96" i="21"/>
  <c r="DJ96" i="21"/>
  <c r="DH96" i="21"/>
  <c r="DF96" i="21"/>
  <c r="DD96" i="21"/>
  <c r="DQ96" i="21"/>
  <c r="DO96" i="21"/>
  <c r="DM96" i="21"/>
  <c r="DK96" i="21"/>
  <c r="DI96" i="21"/>
  <c r="DG96" i="21"/>
  <c r="DE96" i="21"/>
  <c r="DC96" i="21"/>
  <c r="DR95" i="21"/>
  <c r="DP95" i="21"/>
  <c r="DN95" i="21"/>
  <c r="DL95" i="21"/>
  <c r="DJ95" i="21"/>
  <c r="DH95" i="21"/>
  <c r="DF95" i="21"/>
  <c r="DD95" i="21"/>
  <c r="DQ95" i="21"/>
  <c r="DO95" i="21"/>
  <c r="DM95" i="21"/>
  <c r="DK95" i="21"/>
  <c r="DI95" i="21"/>
  <c r="DG95" i="21"/>
  <c r="DE95" i="21"/>
  <c r="DC95" i="21"/>
  <c r="DR94" i="21"/>
  <c r="DP94" i="21"/>
  <c r="DN94" i="21"/>
  <c r="DL94" i="21"/>
  <c r="DJ94" i="21"/>
  <c r="DH94" i="21"/>
  <c r="DF94" i="21"/>
  <c r="DD94" i="21"/>
  <c r="DQ94" i="21"/>
  <c r="DO94" i="21"/>
  <c r="DM94" i="21"/>
  <c r="DK94" i="21"/>
  <c r="DI94" i="21"/>
  <c r="DG94" i="21"/>
  <c r="DE94" i="21"/>
  <c r="DC94" i="21"/>
  <c r="DR93" i="21"/>
  <c r="DP93" i="21"/>
  <c r="DN93" i="21"/>
  <c r="DL93" i="21"/>
  <c r="DJ93" i="21"/>
  <c r="DH93" i="21"/>
  <c r="DF93" i="21"/>
  <c r="DD93" i="21"/>
  <c r="DQ93" i="21"/>
  <c r="DO93" i="21"/>
  <c r="DM93" i="21"/>
  <c r="DK93" i="21"/>
  <c r="DI93" i="21"/>
  <c r="DG93" i="21"/>
  <c r="DE93" i="21"/>
  <c r="DC93" i="21"/>
  <c r="DR92" i="21"/>
  <c r="DP92" i="21"/>
  <c r="DN92" i="21"/>
  <c r="DL92" i="21"/>
  <c r="DJ92" i="21"/>
  <c r="DH92" i="21"/>
  <c r="DF92" i="21"/>
  <c r="DD92" i="21"/>
  <c r="DQ92" i="21"/>
  <c r="DO92" i="21"/>
  <c r="DM92" i="21"/>
  <c r="DK92" i="21"/>
  <c r="DI92" i="21"/>
  <c r="DG92" i="21"/>
  <c r="DE92" i="21"/>
  <c r="DC92" i="21"/>
  <c r="DR91" i="21"/>
  <c r="DP91" i="21"/>
  <c r="DN91" i="21"/>
  <c r="DL91" i="21"/>
  <c r="DJ91" i="21"/>
  <c r="DH91" i="21"/>
  <c r="DF91" i="21"/>
  <c r="DD91" i="21"/>
  <c r="DQ91" i="21"/>
  <c r="DO91" i="21"/>
  <c r="DM91" i="21"/>
  <c r="DK91" i="21"/>
  <c r="DI91" i="21"/>
  <c r="DG91" i="21"/>
  <c r="DE91" i="21"/>
  <c r="DC91" i="21"/>
  <c r="DR90" i="21"/>
  <c r="DP90" i="21"/>
  <c r="DN90" i="21"/>
  <c r="DL90" i="21"/>
  <c r="DJ90" i="21"/>
  <c r="DH90" i="21"/>
  <c r="DF90" i="21"/>
  <c r="DD90" i="21"/>
  <c r="DQ90" i="21"/>
  <c r="DO90" i="21"/>
  <c r="DM90" i="21"/>
  <c r="DK90" i="21"/>
  <c r="DI90" i="21"/>
  <c r="DG90" i="21"/>
  <c r="DE90" i="21"/>
  <c r="DC90" i="21"/>
  <c r="DR89" i="21"/>
  <c r="DP89" i="21"/>
  <c r="DN89" i="21"/>
  <c r="DL89" i="21"/>
  <c r="DJ89" i="21"/>
  <c r="DH89" i="21"/>
  <c r="DF89" i="21"/>
  <c r="DD89" i="21"/>
  <c r="DQ89" i="21"/>
  <c r="DO89" i="21"/>
  <c r="DM89" i="21"/>
  <c r="DK89" i="21"/>
  <c r="DI89" i="21"/>
  <c r="DG89" i="21"/>
  <c r="DE89" i="21"/>
  <c r="DC89" i="21"/>
  <c r="DR88" i="21"/>
  <c r="DP88" i="21"/>
  <c r="DN88" i="21"/>
  <c r="DL88" i="21"/>
  <c r="DJ88" i="21"/>
  <c r="DH88" i="21"/>
  <c r="DF88" i="21"/>
  <c r="DD88" i="21"/>
  <c r="DQ88" i="21"/>
  <c r="DO88" i="21"/>
  <c r="DM88" i="21"/>
  <c r="DK88" i="21"/>
  <c r="DI88" i="21"/>
  <c r="DG88" i="21"/>
  <c r="DE88" i="21"/>
  <c r="DC88" i="21"/>
  <c r="DR87" i="21"/>
  <c r="DP87" i="21"/>
  <c r="DN87" i="21"/>
  <c r="DL87" i="21"/>
  <c r="DJ87" i="21"/>
  <c r="DH87" i="21"/>
  <c r="DF87" i="21"/>
  <c r="DD87" i="21"/>
  <c r="DC87" i="21"/>
  <c r="DR86" i="21"/>
  <c r="DP86" i="21"/>
  <c r="DN86" i="21"/>
  <c r="DL86" i="21"/>
  <c r="DJ86" i="21"/>
  <c r="DH86" i="21"/>
  <c r="DF86" i="21"/>
  <c r="DD86" i="21"/>
  <c r="DE86" i="21"/>
  <c r="DC86" i="21"/>
  <c r="DR85" i="21"/>
  <c r="DP85" i="21"/>
  <c r="DN85" i="21"/>
  <c r="DL85" i="21"/>
  <c r="DJ85" i="21"/>
  <c r="DH85" i="21"/>
  <c r="DF85" i="21"/>
  <c r="DD85" i="21"/>
  <c r="DC85" i="21"/>
  <c r="DR84" i="21"/>
  <c r="DP84" i="21"/>
  <c r="DN84" i="21"/>
  <c r="DL84" i="21"/>
  <c r="DJ84" i="21"/>
  <c r="DH84" i="21"/>
  <c r="DF84" i="21"/>
  <c r="DD84" i="21"/>
  <c r="DE84" i="21"/>
  <c r="DC84" i="21"/>
  <c r="DR83" i="21"/>
  <c r="DP83" i="21"/>
  <c r="DN83" i="21"/>
  <c r="DL83" i="21"/>
  <c r="DJ83" i="21"/>
  <c r="DH83" i="21"/>
  <c r="DF83" i="21"/>
  <c r="DD83" i="21"/>
  <c r="DC83" i="21"/>
  <c r="DR82" i="21"/>
  <c r="DP82" i="21"/>
  <c r="DN82" i="21"/>
  <c r="DL82" i="21"/>
  <c r="DJ82" i="21"/>
  <c r="DH82" i="21"/>
  <c r="DF82" i="21"/>
  <c r="DD82" i="21"/>
  <c r="DE82" i="21"/>
  <c r="DC82" i="21"/>
  <c r="DR81" i="21"/>
  <c r="DP81" i="21"/>
  <c r="DN81" i="21"/>
  <c r="DL81" i="21"/>
  <c r="DJ81" i="21"/>
  <c r="DH81" i="21"/>
  <c r="DF81" i="21"/>
  <c r="DD81" i="21"/>
  <c r="DC81" i="21"/>
  <c r="DR80" i="21"/>
  <c r="DP80" i="21"/>
  <c r="DN80" i="21"/>
  <c r="DL80" i="21"/>
  <c r="DJ80" i="21"/>
  <c r="DH80" i="21"/>
  <c r="DF80" i="21"/>
  <c r="DD80" i="21"/>
  <c r="DE80" i="21"/>
  <c r="DC80" i="21"/>
  <c r="DR79" i="21"/>
  <c r="DP79" i="21"/>
  <c r="DN79" i="21"/>
  <c r="DL79" i="21"/>
  <c r="DJ79" i="21"/>
  <c r="DH79" i="21"/>
  <c r="DF79" i="21"/>
  <c r="DD79" i="21"/>
  <c r="DC79" i="21"/>
  <c r="DR78" i="21"/>
  <c r="DP78" i="21"/>
  <c r="DN78" i="21"/>
  <c r="DL78" i="21"/>
  <c r="DJ78" i="21"/>
  <c r="DH78" i="21"/>
  <c r="DF78" i="21"/>
  <c r="DD78" i="21"/>
  <c r="DE78" i="21"/>
  <c r="DC78" i="21"/>
  <c r="DR77" i="21"/>
  <c r="DP77" i="21"/>
  <c r="DN77" i="21"/>
  <c r="DL77" i="21"/>
  <c r="DJ77" i="21"/>
  <c r="DH77" i="21"/>
  <c r="DF77" i="21"/>
  <c r="DD77" i="21"/>
  <c r="DC77" i="21"/>
  <c r="DR76" i="21"/>
  <c r="DP76" i="21"/>
  <c r="DN76" i="21"/>
  <c r="DL76" i="21"/>
  <c r="DJ76" i="21"/>
  <c r="DH76" i="21"/>
  <c r="DF76" i="21"/>
  <c r="DD76" i="21"/>
  <c r="DE76" i="21"/>
  <c r="DC76" i="21"/>
  <c r="DR75" i="21"/>
  <c r="DP75" i="21"/>
  <c r="DN75" i="21"/>
  <c r="DL75" i="21"/>
  <c r="DJ75" i="21"/>
  <c r="DH75" i="21"/>
  <c r="DF75" i="21"/>
  <c r="DD75" i="21"/>
  <c r="DC75" i="21"/>
  <c r="DR74" i="21"/>
  <c r="DP74" i="21"/>
  <c r="DN74" i="21"/>
  <c r="DL74" i="21"/>
  <c r="DJ74" i="21"/>
  <c r="DH74" i="21"/>
  <c r="DF74" i="21"/>
  <c r="DD74" i="21"/>
  <c r="DE74" i="21"/>
  <c r="DC74" i="21"/>
  <c r="DR73" i="21"/>
  <c r="DP73" i="21"/>
  <c r="DN73" i="21"/>
  <c r="DL73" i="21"/>
  <c r="DJ73" i="21"/>
  <c r="DH73" i="21"/>
  <c r="DF73" i="21"/>
  <c r="DD73" i="21"/>
  <c r="DC73" i="21"/>
  <c r="DR72" i="21"/>
  <c r="DP72" i="21"/>
  <c r="DN72" i="21"/>
  <c r="DL72" i="21"/>
  <c r="DJ72" i="21"/>
  <c r="DH72" i="21"/>
  <c r="DF72" i="21"/>
  <c r="DD72" i="21"/>
  <c r="DE72" i="21"/>
  <c r="DC72" i="21"/>
  <c r="DR71" i="21"/>
  <c r="DP71" i="21"/>
  <c r="DN71" i="21"/>
  <c r="DL71" i="21"/>
  <c r="DJ71" i="21"/>
  <c r="DH71" i="21"/>
  <c r="DF71" i="21"/>
  <c r="DD71" i="21"/>
  <c r="DC71" i="21"/>
  <c r="DR70" i="21"/>
  <c r="DP70" i="21"/>
  <c r="DN70" i="21"/>
  <c r="DL70" i="21"/>
  <c r="DJ70" i="21"/>
  <c r="DH70" i="21"/>
  <c r="DF70" i="21"/>
  <c r="DD70" i="21"/>
  <c r="DE70" i="21"/>
  <c r="DC70" i="21"/>
  <c r="DR69" i="21"/>
  <c r="DP69" i="21"/>
  <c r="DN69" i="21"/>
  <c r="DL69" i="21"/>
  <c r="DJ69" i="21"/>
  <c r="DH69" i="21"/>
  <c r="DF69" i="21"/>
  <c r="DD69" i="21"/>
  <c r="DC69" i="21"/>
  <c r="DR68" i="21"/>
  <c r="DP68" i="21"/>
  <c r="DN68" i="21"/>
  <c r="DL68" i="21"/>
  <c r="DJ68" i="21"/>
  <c r="DH68" i="21"/>
  <c r="DF68" i="21"/>
  <c r="DD68" i="21"/>
  <c r="DE68" i="21"/>
  <c r="DC68" i="21"/>
  <c r="DR67" i="21"/>
  <c r="DP67" i="21"/>
  <c r="DN67" i="21"/>
  <c r="DL67" i="21"/>
  <c r="DJ67" i="21"/>
  <c r="DH67" i="21"/>
  <c r="DF67" i="21"/>
  <c r="DD67" i="21"/>
  <c r="DC67" i="21"/>
  <c r="DR66" i="21"/>
  <c r="DP66" i="21"/>
  <c r="DN66" i="21"/>
  <c r="DL66" i="21"/>
  <c r="DJ66" i="21"/>
  <c r="DH66" i="21"/>
  <c r="DF66" i="21"/>
  <c r="DD66" i="21"/>
  <c r="DE66" i="21"/>
  <c r="DC66" i="21"/>
  <c r="DR65" i="21"/>
  <c r="DP65" i="21"/>
  <c r="DN65" i="21"/>
  <c r="DL65" i="21"/>
  <c r="DJ65" i="21"/>
  <c r="DH65" i="21"/>
  <c r="DF65" i="21"/>
  <c r="DD65" i="21"/>
  <c r="DR64" i="21"/>
  <c r="DP64" i="21"/>
  <c r="DN64" i="21"/>
  <c r="DL64" i="21"/>
  <c r="DJ64" i="21"/>
  <c r="DH64" i="21"/>
  <c r="DF64" i="21"/>
  <c r="DD64" i="21"/>
  <c r="DR63" i="21"/>
  <c r="DP63" i="21"/>
  <c r="DN63" i="21"/>
  <c r="DL63" i="21"/>
  <c r="DJ63" i="21"/>
  <c r="DH63" i="21"/>
  <c r="DF63" i="21"/>
  <c r="DD63" i="21"/>
  <c r="DR62" i="21"/>
  <c r="DP62" i="21"/>
  <c r="DN62" i="21"/>
  <c r="DL62" i="21"/>
  <c r="DJ62" i="21"/>
  <c r="DH62" i="21"/>
  <c r="DF62" i="21"/>
  <c r="DD62" i="21"/>
  <c r="DR61" i="21"/>
  <c r="DP61" i="21"/>
  <c r="DN61" i="21"/>
  <c r="DL61" i="21"/>
  <c r="DJ61" i="21"/>
  <c r="DH61" i="21"/>
  <c r="DF61" i="21"/>
  <c r="DD61" i="21"/>
  <c r="DR60" i="21"/>
  <c r="DP60" i="21"/>
  <c r="DN60" i="21"/>
  <c r="DL60" i="21"/>
  <c r="DJ60" i="21"/>
  <c r="DH60" i="21"/>
  <c r="DF60" i="21"/>
  <c r="DD60" i="21"/>
  <c r="DR59" i="21"/>
  <c r="DP59" i="21"/>
  <c r="DN59" i="21"/>
  <c r="DL59" i="21"/>
  <c r="DJ59" i="21"/>
  <c r="DH59" i="21"/>
  <c r="DF59" i="21"/>
  <c r="DD59" i="21"/>
  <c r="DR58" i="21"/>
  <c r="DP58" i="21"/>
  <c r="DN58" i="21"/>
  <c r="DL58" i="21"/>
  <c r="DJ58" i="21"/>
  <c r="DH58" i="21"/>
  <c r="DF58" i="21"/>
  <c r="DD58" i="21"/>
  <c r="DR57" i="21"/>
  <c r="DP57" i="21"/>
  <c r="DN57" i="21"/>
  <c r="DL57" i="21"/>
  <c r="DJ57" i="21"/>
  <c r="DH57" i="21"/>
  <c r="DF57" i="21"/>
  <c r="DD57" i="21"/>
  <c r="DR56" i="21"/>
  <c r="DP56" i="21"/>
  <c r="DN56" i="21"/>
  <c r="DL56" i="21"/>
  <c r="DJ56" i="21"/>
  <c r="DH56" i="21"/>
  <c r="DF56" i="21"/>
  <c r="DD56" i="21"/>
  <c r="DR55" i="21"/>
  <c r="DP55" i="21"/>
  <c r="DN55" i="21"/>
  <c r="DL55" i="21"/>
  <c r="DJ55" i="21"/>
  <c r="DH55" i="21"/>
  <c r="DF55" i="21"/>
  <c r="DD55" i="21"/>
  <c r="DR54" i="21"/>
  <c r="DP54" i="21"/>
  <c r="DN54" i="21"/>
  <c r="DL54" i="21"/>
  <c r="DJ54" i="21"/>
  <c r="DH54" i="21"/>
  <c r="DF54" i="21"/>
  <c r="DD54" i="21"/>
  <c r="DR53" i="21"/>
  <c r="DP53" i="21"/>
  <c r="DN53" i="21"/>
  <c r="DL53" i="21"/>
  <c r="DJ53" i="21"/>
  <c r="DH53" i="21"/>
  <c r="DF53" i="21"/>
  <c r="DD53" i="21"/>
  <c r="DR52" i="21"/>
  <c r="DP52" i="21"/>
  <c r="DN52" i="21"/>
  <c r="DL52" i="21"/>
  <c r="DJ52" i="21"/>
  <c r="DH52" i="21"/>
  <c r="DF52" i="21"/>
  <c r="DD52" i="21"/>
  <c r="DR51" i="21"/>
  <c r="DP51" i="21"/>
  <c r="DN51" i="21"/>
  <c r="DL51" i="21"/>
  <c r="DJ51" i="21"/>
  <c r="DH51" i="21"/>
  <c r="DF51" i="21"/>
  <c r="DD51" i="21"/>
  <c r="DR50" i="21"/>
  <c r="DP50" i="21"/>
  <c r="DN50" i="21"/>
  <c r="DL50" i="21"/>
  <c r="DJ50" i="21"/>
  <c r="DH50" i="21"/>
  <c r="DF50" i="21"/>
  <c r="DD50" i="21"/>
  <c r="DR49" i="21"/>
  <c r="DP49" i="21"/>
  <c r="DN49" i="21"/>
  <c r="DL49" i="21"/>
  <c r="DJ49" i="21"/>
  <c r="DH49" i="21"/>
  <c r="DF49" i="21"/>
  <c r="DD49" i="21"/>
  <c r="DR48" i="21"/>
  <c r="DP48" i="21"/>
  <c r="DN48" i="21"/>
  <c r="DL48" i="21"/>
  <c r="DJ48" i="21"/>
  <c r="DH48" i="21"/>
  <c r="DF48" i="21"/>
  <c r="DD48" i="21"/>
  <c r="DR47" i="21"/>
  <c r="DP47" i="21"/>
  <c r="DN47" i="21"/>
  <c r="DL47" i="21"/>
  <c r="DJ47" i="21"/>
  <c r="DH47" i="21"/>
  <c r="DF47" i="21"/>
  <c r="DD47" i="21"/>
  <c r="DR46" i="21"/>
  <c r="DP46" i="21"/>
  <c r="DN46" i="21"/>
  <c r="DL46" i="21"/>
  <c r="DJ46" i="21"/>
  <c r="DH46" i="21"/>
  <c r="DF46" i="21"/>
  <c r="DD46" i="21"/>
  <c r="DR45" i="21"/>
  <c r="DP45" i="21"/>
  <c r="DN45" i="21"/>
  <c r="DL45" i="21"/>
  <c r="DJ45" i="21"/>
  <c r="DH45" i="21"/>
  <c r="DF45" i="21"/>
  <c r="DD45" i="21"/>
  <c r="DR44" i="21"/>
  <c r="DP44" i="21"/>
  <c r="DN44" i="21"/>
  <c r="DL44" i="21"/>
  <c r="DJ44" i="21"/>
  <c r="DH44" i="21"/>
  <c r="DF44" i="21"/>
  <c r="DD44" i="21"/>
  <c r="DR43" i="21"/>
  <c r="DP43" i="21"/>
  <c r="DN43" i="21"/>
  <c r="DL43" i="21"/>
  <c r="DJ43" i="21"/>
  <c r="DH43" i="21"/>
  <c r="DF43" i="21"/>
  <c r="DD43" i="21"/>
  <c r="DR42" i="21"/>
  <c r="DP42" i="21"/>
  <c r="DN42" i="21"/>
  <c r="DL42" i="21"/>
  <c r="DJ42" i="21"/>
  <c r="DH42" i="21"/>
  <c r="DF42" i="21"/>
  <c r="DD42" i="21"/>
  <c r="DR41" i="21"/>
  <c r="DP41" i="21"/>
  <c r="DN41" i="21"/>
  <c r="DL41" i="21"/>
  <c r="DJ41" i="21"/>
  <c r="DH41" i="21"/>
  <c r="DF41" i="21"/>
  <c r="DD41" i="21"/>
  <c r="DR40" i="21"/>
  <c r="DP40" i="21"/>
  <c r="DN40" i="21"/>
  <c r="DL40" i="21"/>
  <c r="DJ40" i="21"/>
  <c r="DH40" i="21"/>
  <c r="DF40" i="21"/>
  <c r="DD40" i="21"/>
  <c r="DR39" i="21"/>
  <c r="DP39" i="21"/>
  <c r="DN39" i="21"/>
  <c r="DL39" i="21"/>
  <c r="DJ39" i="21"/>
  <c r="DH39" i="21"/>
  <c r="DF39" i="21"/>
  <c r="DD39" i="21"/>
  <c r="DR38" i="21"/>
  <c r="DP38" i="21"/>
  <c r="DN38" i="21"/>
  <c r="DL38" i="21"/>
  <c r="DJ38" i="21"/>
  <c r="DH38" i="21"/>
  <c r="DF38" i="21"/>
  <c r="DD38" i="21"/>
  <c r="DR37" i="21"/>
  <c r="DP37" i="21"/>
  <c r="DN37" i="21"/>
  <c r="DL37" i="21"/>
  <c r="DJ37" i="21"/>
  <c r="DH37" i="21"/>
  <c r="DF37" i="21"/>
  <c r="DD37" i="21"/>
  <c r="DR36" i="21"/>
  <c r="DP36" i="21"/>
  <c r="DN36" i="21"/>
  <c r="DL36" i="21"/>
  <c r="DJ36" i="21"/>
  <c r="DH36" i="21"/>
  <c r="DF36" i="21"/>
  <c r="DD36" i="21"/>
  <c r="DR35" i="21"/>
  <c r="DP35" i="21"/>
  <c r="DN35" i="21"/>
  <c r="DL35" i="21"/>
  <c r="DJ35" i="21"/>
  <c r="DH35" i="21"/>
  <c r="DF35" i="21"/>
  <c r="DD35" i="21"/>
  <c r="CT108" i="21"/>
  <c r="CU109" i="21"/>
  <c r="CP108" i="21"/>
  <c r="CQ109" i="21"/>
  <c r="CL108" i="21"/>
  <c r="CM109" i="21"/>
  <c r="GN8" i="6"/>
  <c r="CX108" i="21"/>
  <c r="CY109" i="21"/>
  <c r="DD6" i="21"/>
  <c r="DF6" i="21"/>
  <c r="DH6" i="21"/>
  <c r="DJ6" i="21"/>
  <c r="DL6" i="21"/>
  <c r="DN6" i="21"/>
  <c r="DP6" i="21"/>
  <c r="DR6" i="21"/>
  <c r="DT6" i="21"/>
  <c r="GT6" i="6"/>
  <c r="DC6" i="21"/>
  <c r="DE6" i="21"/>
  <c r="DG6" i="21"/>
  <c r="DI6" i="21"/>
  <c r="DK6" i="21"/>
  <c r="DM6" i="21"/>
  <c r="DO6" i="21"/>
  <c r="DQ6" i="21"/>
  <c r="DS6" i="21"/>
  <c r="GS6" i="6"/>
  <c r="GN9" i="6"/>
  <c r="C67" i="23"/>
  <c r="GP9" i="6"/>
  <c r="D67" i="23"/>
  <c r="GR9" i="6"/>
  <c r="E67" i="23"/>
  <c r="GN11" i="6"/>
  <c r="C103" i="23"/>
  <c r="GP11" i="6"/>
  <c r="D103" i="23"/>
  <c r="GR11" i="6"/>
  <c r="E103" i="23"/>
  <c r="GN13" i="6"/>
  <c r="C139" i="23"/>
  <c r="GP13" i="6"/>
  <c r="D139" i="23"/>
  <c r="GR13" i="6"/>
  <c r="E139" i="23"/>
  <c r="GN15" i="6"/>
  <c r="C175" i="23"/>
  <c r="GP15" i="6"/>
  <c r="D175" i="23"/>
  <c r="GR15" i="6"/>
  <c r="E175" i="23"/>
  <c r="GN17" i="6"/>
  <c r="C211" i="23"/>
  <c r="GP17" i="6"/>
  <c r="D211" i="23"/>
  <c r="GR17" i="6"/>
  <c r="E211" i="23"/>
  <c r="GN19" i="6"/>
  <c r="C247" i="23"/>
  <c r="GP19" i="6"/>
  <c r="D247" i="23"/>
  <c r="GR19" i="6"/>
  <c r="E247" i="23"/>
  <c r="GN21" i="6"/>
  <c r="C283" i="23"/>
  <c r="GP21" i="6"/>
  <c r="D283" i="23"/>
  <c r="GR21" i="6"/>
  <c r="E283" i="23"/>
  <c r="GN23" i="6"/>
  <c r="C319" i="23"/>
  <c r="GP23" i="6"/>
  <c r="D319" i="23"/>
  <c r="GR23" i="6"/>
  <c r="E319" i="23"/>
  <c r="GN25" i="6"/>
  <c r="C355" i="23"/>
  <c r="GP25" i="6"/>
  <c r="D355" i="23"/>
  <c r="GR25" i="6"/>
  <c r="E355" i="23"/>
  <c r="GN27" i="6"/>
  <c r="C391" i="23"/>
  <c r="GP27" i="6"/>
  <c r="D391" i="23"/>
  <c r="GR27" i="6"/>
  <c r="E391" i="23"/>
  <c r="GN29" i="6"/>
  <c r="C427" i="23"/>
  <c r="GP29" i="6"/>
  <c r="D427" i="23"/>
  <c r="GR29" i="6"/>
  <c r="E427" i="23"/>
  <c r="GN31" i="6"/>
  <c r="C463" i="23"/>
  <c r="GP31" i="6"/>
  <c r="D463" i="23"/>
  <c r="GR31" i="6"/>
  <c r="E463" i="23"/>
  <c r="GN33" i="6"/>
  <c r="C499" i="23"/>
  <c r="GP33" i="6"/>
  <c r="D499" i="23"/>
  <c r="GR33" i="6"/>
  <c r="E499" i="23"/>
  <c r="GN35" i="6"/>
  <c r="C535" i="23"/>
  <c r="GP35" i="6"/>
  <c r="D535" i="23"/>
  <c r="GR35" i="6"/>
  <c r="E535" i="23"/>
  <c r="GN37" i="6"/>
  <c r="C571" i="23"/>
  <c r="GP37" i="6"/>
  <c r="D571" i="23"/>
  <c r="GR37" i="6"/>
  <c r="E571" i="23"/>
  <c r="GN39" i="6"/>
  <c r="C607" i="23"/>
  <c r="GP39" i="6"/>
  <c r="D607" i="23"/>
  <c r="GR39" i="6"/>
  <c r="E607" i="23"/>
  <c r="GN41" i="6"/>
  <c r="C643" i="23"/>
  <c r="GP41" i="6"/>
  <c r="D643" i="23"/>
  <c r="GR41" i="6"/>
  <c r="E643" i="23"/>
  <c r="GN43" i="6"/>
  <c r="C679" i="23"/>
  <c r="GP43" i="6"/>
  <c r="D679" i="23"/>
  <c r="GR43" i="6"/>
  <c r="E679" i="23"/>
  <c r="GN45" i="6"/>
  <c r="C715" i="23"/>
  <c r="GP45" i="6"/>
  <c r="D715" i="23"/>
  <c r="GR45" i="6"/>
  <c r="E715" i="23"/>
  <c r="GN47" i="6"/>
  <c r="C751" i="23"/>
  <c r="GP47" i="6"/>
  <c r="D751" i="23"/>
  <c r="GR47" i="6"/>
  <c r="E751" i="23"/>
  <c r="GN49" i="6"/>
  <c r="C787" i="23"/>
  <c r="GP49" i="6"/>
  <c r="D787" i="23"/>
  <c r="GR49" i="6"/>
  <c r="E787" i="23"/>
  <c r="GN51" i="6"/>
  <c r="C823" i="23"/>
  <c r="GP51" i="6"/>
  <c r="D823" i="23"/>
  <c r="GR51" i="6"/>
  <c r="E823" i="23"/>
  <c r="GN53" i="6"/>
  <c r="C859" i="23"/>
  <c r="GP53" i="6"/>
  <c r="D859" i="23"/>
  <c r="GR53" i="6"/>
  <c r="E859" i="23"/>
  <c r="GN55" i="6"/>
  <c r="C895" i="23"/>
  <c r="GP55" i="6"/>
  <c r="D895" i="23"/>
  <c r="GR55" i="6"/>
  <c r="E895" i="23"/>
  <c r="GN57" i="6"/>
  <c r="C931" i="23"/>
  <c r="GP57" i="6"/>
  <c r="D931" i="23"/>
  <c r="GR57" i="6"/>
  <c r="E931" i="23"/>
  <c r="GN59" i="6"/>
  <c r="C967" i="23"/>
  <c r="GP59" i="6"/>
  <c r="D967" i="23"/>
  <c r="GR59" i="6"/>
  <c r="E967" i="23"/>
  <c r="GN61" i="6"/>
  <c r="C1003" i="23"/>
  <c r="GP61" i="6"/>
  <c r="D1003" i="23"/>
  <c r="GR61" i="6"/>
  <c r="E1003" i="23"/>
  <c r="GN63" i="6"/>
  <c r="C1039" i="23"/>
  <c r="GP63" i="6"/>
  <c r="D1039" i="23"/>
  <c r="GR63" i="6"/>
  <c r="E1039" i="23"/>
  <c r="GN65" i="6"/>
  <c r="C1075" i="23"/>
  <c r="GP65" i="6"/>
  <c r="D1075" i="23"/>
  <c r="GR65" i="6"/>
  <c r="E1075" i="23"/>
  <c r="GN67" i="6"/>
  <c r="C1111" i="23"/>
  <c r="GP67" i="6"/>
  <c r="D1111" i="23"/>
  <c r="GR67" i="6"/>
  <c r="E1111" i="23"/>
  <c r="GN69" i="6"/>
  <c r="C1147" i="23"/>
  <c r="GP69" i="6"/>
  <c r="D1147" i="23"/>
  <c r="GR69" i="6"/>
  <c r="E1147" i="23"/>
  <c r="GN71" i="6"/>
  <c r="C1183" i="23"/>
  <c r="GP71" i="6"/>
  <c r="D1183" i="23"/>
  <c r="GR71" i="6"/>
  <c r="E1183" i="23"/>
  <c r="GN73" i="6"/>
  <c r="C1219" i="23"/>
  <c r="GP73" i="6"/>
  <c r="D1219" i="23"/>
  <c r="GR73" i="6"/>
  <c r="E1219" i="23"/>
  <c r="GN75" i="6"/>
  <c r="C1255" i="23"/>
  <c r="GP75" i="6"/>
  <c r="D1255" i="23"/>
  <c r="GR75" i="6"/>
  <c r="E1255" i="23"/>
  <c r="GN77" i="6"/>
  <c r="C1291" i="23"/>
  <c r="GP77" i="6"/>
  <c r="D1291" i="23"/>
  <c r="GR77" i="6"/>
  <c r="E1291" i="23"/>
  <c r="GN79" i="6"/>
  <c r="C1327" i="23"/>
  <c r="GP79" i="6"/>
  <c r="D1327" i="23"/>
  <c r="GR79" i="6"/>
  <c r="E1327" i="23"/>
  <c r="GN81" i="6"/>
  <c r="C1363" i="23"/>
  <c r="GP81" i="6"/>
  <c r="D1363" i="23"/>
  <c r="GR81" i="6"/>
  <c r="E1363" i="23"/>
  <c r="GN83" i="6"/>
  <c r="C1399" i="23"/>
  <c r="GP83" i="6"/>
  <c r="D1399" i="23"/>
  <c r="GR83" i="6"/>
  <c r="E1399" i="23"/>
  <c r="GN85" i="6"/>
  <c r="C1435" i="23"/>
  <c r="GP85" i="6"/>
  <c r="D1435" i="23"/>
  <c r="GR85" i="6"/>
  <c r="E1435" i="23"/>
  <c r="GN87" i="6"/>
  <c r="C1471" i="23"/>
  <c r="GP87" i="6"/>
  <c r="D1471" i="23"/>
  <c r="GR87" i="6"/>
  <c r="E1471" i="23"/>
  <c r="GN89" i="6"/>
  <c r="C1507" i="23"/>
  <c r="GP89" i="6"/>
  <c r="D1507" i="23"/>
  <c r="GR89" i="6"/>
  <c r="E1507" i="23"/>
  <c r="GN91" i="6"/>
  <c r="C1543" i="23"/>
  <c r="GP91" i="6"/>
  <c r="D1543" i="23"/>
  <c r="GR91" i="6"/>
  <c r="E1543" i="23"/>
  <c r="GN93" i="6"/>
  <c r="C1579" i="23"/>
  <c r="GP93" i="6"/>
  <c r="D1579" i="23"/>
  <c r="GR93" i="6"/>
  <c r="E1579" i="23"/>
  <c r="GN95" i="6"/>
  <c r="C1615" i="23"/>
  <c r="GP95" i="6"/>
  <c r="D1615" i="23"/>
  <c r="GR95" i="6"/>
  <c r="E1615" i="23"/>
  <c r="GN97" i="6"/>
  <c r="C1651" i="23"/>
  <c r="GP97" i="6"/>
  <c r="D1651" i="23"/>
  <c r="GR97" i="6"/>
  <c r="E1651" i="23"/>
  <c r="GN99" i="6"/>
  <c r="C1687" i="23"/>
  <c r="GP99" i="6"/>
  <c r="D1687" i="23"/>
  <c r="GR99" i="6"/>
  <c r="E1687" i="23"/>
  <c r="GN101" i="6"/>
  <c r="C1723" i="23"/>
  <c r="GP101" i="6"/>
  <c r="D1723" i="23"/>
  <c r="GR101" i="6"/>
  <c r="E1723" i="23"/>
  <c r="GN103" i="6"/>
  <c r="C1759" i="23"/>
  <c r="GP103" i="6"/>
  <c r="D1759" i="23"/>
  <c r="GR103" i="6"/>
  <c r="E1759" i="23"/>
  <c r="GN105" i="6"/>
  <c r="C1795" i="23"/>
  <c r="GP105" i="6"/>
  <c r="D1795" i="23"/>
  <c r="GR105" i="6"/>
  <c r="E1795" i="23"/>
  <c r="GN10" i="6"/>
  <c r="L67" i="23"/>
  <c r="GP10" i="6"/>
  <c r="M67" i="23"/>
  <c r="GR10" i="6"/>
  <c r="N67" i="23"/>
  <c r="GN12" i="6"/>
  <c r="L103" i="23"/>
  <c r="GP12" i="6"/>
  <c r="M103" i="23"/>
  <c r="GR12" i="6"/>
  <c r="N103" i="23"/>
  <c r="GN14" i="6"/>
  <c r="L139" i="23"/>
  <c r="GP14" i="6"/>
  <c r="M139" i="23"/>
  <c r="GR14" i="6"/>
  <c r="N139" i="23"/>
  <c r="GN16" i="6"/>
  <c r="L175" i="23"/>
  <c r="GP16" i="6"/>
  <c r="M175" i="23"/>
  <c r="GR16" i="6"/>
  <c r="N175" i="23"/>
  <c r="GN18" i="6"/>
  <c r="L211" i="23"/>
  <c r="GP18" i="6"/>
  <c r="M211" i="23"/>
  <c r="GR18" i="6"/>
  <c r="N211" i="23"/>
  <c r="GN20" i="6"/>
  <c r="L247" i="23"/>
  <c r="GP20" i="6"/>
  <c r="M247" i="23"/>
  <c r="GR20" i="6"/>
  <c r="N247" i="23"/>
  <c r="GN22" i="6"/>
  <c r="L283" i="23"/>
  <c r="GP22" i="6"/>
  <c r="M283" i="23"/>
  <c r="GR22" i="6"/>
  <c r="N283" i="23"/>
  <c r="GN24" i="6"/>
  <c r="L319" i="23"/>
  <c r="GP24" i="6"/>
  <c r="M319" i="23"/>
  <c r="GR24" i="6"/>
  <c r="N319" i="23"/>
  <c r="GN26" i="6"/>
  <c r="L355" i="23"/>
  <c r="GP26" i="6"/>
  <c r="M355" i="23"/>
  <c r="GR26" i="6"/>
  <c r="N355" i="23"/>
  <c r="GN28" i="6"/>
  <c r="L391" i="23"/>
  <c r="GP28" i="6"/>
  <c r="M391" i="23"/>
  <c r="GR28" i="6"/>
  <c r="N391" i="23"/>
  <c r="GN30" i="6"/>
  <c r="L427" i="23"/>
  <c r="GP30" i="6"/>
  <c r="M427" i="23"/>
  <c r="GR30" i="6"/>
  <c r="N427" i="23"/>
  <c r="GN32" i="6"/>
  <c r="L463" i="23"/>
  <c r="GP32" i="6"/>
  <c r="M463" i="23"/>
  <c r="GR32" i="6"/>
  <c r="N463" i="23"/>
  <c r="GN34" i="6"/>
  <c r="L499" i="23"/>
  <c r="GP34" i="6"/>
  <c r="M499" i="23"/>
  <c r="GR34" i="6"/>
  <c r="N499" i="23"/>
  <c r="GN36" i="6"/>
  <c r="L535" i="23"/>
  <c r="GP36" i="6"/>
  <c r="M535" i="23"/>
  <c r="GR36" i="6"/>
  <c r="N535" i="23"/>
  <c r="GN38" i="6"/>
  <c r="L571" i="23"/>
  <c r="GP38" i="6"/>
  <c r="M571" i="23"/>
  <c r="GR38" i="6"/>
  <c r="N571" i="23"/>
  <c r="GN40" i="6"/>
  <c r="L607" i="23"/>
  <c r="GP40" i="6"/>
  <c r="M607" i="23"/>
  <c r="GR40" i="6"/>
  <c r="N607" i="23"/>
  <c r="GN42" i="6"/>
  <c r="L643" i="23"/>
  <c r="GP42" i="6"/>
  <c r="M643" i="23"/>
  <c r="GR42" i="6"/>
  <c r="N643" i="23"/>
  <c r="GN44" i="6"/>
  <c r="L679" i="23"/>
  <c r="GP44" i="6"/>
  <c r="M679" i="23"/>
  <c r="GR44" i="6"/>
  <c r="N679" i="23"/>
  <c r="GN46" i="6"/>
  <c r="L715" i="23"/>
  <c r="GP46" i="6"/>
  <c r="M715" i="23"/>
  <c r="GR46" i="6"/>
  <c r="N715" i="23"/>
  <c r="GN48" i="6"/>
  <c r="L751" i="23"/>
  <c r="GP48" i="6"/>
  <c r="M751" i="23"/>
  <c r="GR48" i="6"/>
  <c r="N751" i="23"/>
  <c r="GN50" i="6"/>
  <c r="L787" i="23"/>
  <c r="GP50" i="6"/>
  <c r="M787" i="23"/>
  <c r="GR50" i="6"/>
  <c r="N787" i="23"/>
  <c r="GN52" i="6"/>
  <c r="L823" i="23"/>
  <c r="GP52" i="6"/>
  <c r="M823" i="23"/>
  <c r="GR52" i="6"/>
  <c r="N823" i="23"/>
  <c r="GN54" i="6"/>
  <c r="L859" i="23"/>
  <c r="GP54" i="6"/>
  <c r="M859" i="23"/>
  <c r="GR54" i="6"/>
  <c r="N859" i="23"/>
  <c r="GN56" i="6"/>
  <c r="L895" i="23"/>
  <c r="GP56" i="6"/>
  <c r="M895" i="23"/>
  <c r="GR56" i="6"/>
  <c r="N895" i="23"/>
  <c r="GN58" i="6"/>
  <c r="L931" i="23"/>
  <c r="GP58" i="6"/>
  <c r="M931" i="23"/>
  <c r="GR58" i="6"/>
  <c r="N931" i="23"/>
  <c r="GN60" i="6"/>
  <c r="L967" i="23"/>
  <c r="GP60" i="6"/>
  <c r="M967" i="23"/>
  <c r="GR60" i="6"/>
  <c r="N967" i="23"/>
  <c r="GN62" i="6"/>
  <c r="L1003" i="23"/>
  <c r="GP62" i="6"/>
  <c r="M1003" i="23"/>
  <c r="GR62" i="6"/>
  <c r="N1003" i="23"/>
  <c r="GN64" i="6"/>
  <c r="L1039" i="23"/>
  <c r="GP64" i="6"/>
  <c r="M1039" i="23"/>
  <c r="GR64" i="6"/>
  <c r="N1039" i="23"/>
  <c r="GN66" i="6"/>
  <c r="L1075" i="23"/>
  <c r="GP66" i="6"/>
  <c r="M1075" i="23"/>
  <c r="GR66" i="6"/>
  <c r="N1075" i="23"/>
  <c r="GN68" i="6"/>
  <c r="L1111" i="23"/>
  <c r="GP68" i="6"/>
  <c r="M1111" i="23"/>
  <c r="GR68" i="6"/>
  <c r="N1111" i="23"/>
  <c r="GN70" i="6"/>
  <c r="L1147" i="23"/>
  <c r="GP70" i="6"/>
  <c r="M1147" i="23"/>
  <c r="GR70" i="6"/>
  <c r="N1147" i="23"/>
  <c r="GN72" i="6"/>
  <c r="L1183" i="23"/>
  <c r="GP72" i="6"/>
  <c r="M1183" i="23"/>
  <c r="GR72" i="6"/>
  <c r="N1183" i="23"/>
  <c r="GN74" i="6"/>
  <c r="L1219" i="23"/>
  <c r="GP74" i="6"/>
  <c r="M1219" i="23"/>
  <c r="GR74" i="6"/>
  <c r="N1219" i="23"/>
  <c r="GN76" i="6"/>
  <c r="L1255" i="23"/>
  <c r="GP76" i="6"/>
  <c r="M1255" i="23"/>
  <c r="GR76" i="6"/>
  <c r="N1255" i="23"/>
  <c r="GN78" i="6"/>
  <c r="L1291" i="23"/>
  <c r="GP78" i="6"/>
  <c r="M1291" i="23"/>
  <c r="GR78" i="6"/>
  <c r="N1291" i="23"/>
  <c r="GN80" i="6"/>
  <c r="L1327" i="23"/>
  <c r="GP80" i="6"/>
  <c r="M1327" i="23"/>
  <c r="GR80" i="6"/>
  <c r="N1327" i="23"/>
  <c r="GN82" i="6"/>
  <c r="L1363" i="23"/>
  <c r="GP82" i="6"/>
  <c r="M1363" i="23"/>
  <c r="GR82" i="6"/>
  <c r="N1363" i="23"/>
  <c r="GN84" i="6"/>
  <c r="L1399" i="23"/>
  <c r="GP84" i="6"/>
  <c r="M1399" i="23"/>
  <c r="GR84" i="6"/>
  <c r="N1399" i="23"/>
  <c r="GN86" i="6"/>
  <c r="L1435" i="23"/>
  <c r="GP86" i="6"/>
  <c r="M1435" i="23"/>
  <c r="GR86" i="6"/>
  <c r="N1435" i="23"/>
  <c r="GN88" i="6"/>
  <c r="L1471" i="23"/>
  <c r="GP88" i="6"/>
  <c r="M1471" i="23"/>
  <c r="GR88" i="6"/>
  <c r="N1471" i="23"/>
  <c r="GN90" i="6"/>
  <c r="L1507" i="23"/>
  <c r="GP90" i="6"/>
  <c r="M1507" i="23"/>
  <c r="GR90" i="6"/>
  <c r="N1507" i="23"/>
  <c r="GN92" i="6"/>
  <c r="L1543" i="23"/>
  <c r="GP92" i="6"/>
  <c r="M1543" i="23"/>
  <c r="GR92" i="6"/>
  <c r="N1543" i="23"/>
  <c r="GN94" i="6"/>
  <c r="L1579" i="23"/>
  <c r="GP94" i="6"/>
  <c r="M1579" i="23"/>
  <c r="GR94" i="6"/>
  <c r="N1579" i="23"/>
  <c r="GN96" i="6"/>
  <c r="L1615" i="23"/>
  <c r="GP96" i="6"/>
  <c r="M1615" i="23"/>
  <c r="GR96" i="6"/>
  <c r="N1615" i="23"/>
  <c r="GN98" i="6"/>
  <c r="L1651" i="23"/>
  <c r="GP98" i="6"/>
  <c r="M1651" i="23"/>
  <c r="GR98" i="6"/>
  <c r="N1651" i="23"/>
  <c r="GN100" i="6"/>
  <c r="L1687" i="23"/>
  <c r="GP100" i="6"/>
  <c r="M1687" i="23"/>
  <c r="GR100" i="6"/>
  <c r="N1687" i="23"/>
  <c r="GN102" i="6"/>
  <c r="L1723" i="23"/>
  <c r="GP102" i="6"/>
  <c r="M1723" i="23"/>
  <c r="GR102" i="6"/>
  <c r="N1723" i="23"/>
  <c r="GN104" i="6"/>
  <c r="L1759" i="23"/>
  <c r="GP104" i="6"/>
  <c r="M1759" i="23"/>
  <c r="GR104" i="6"/>
  <c r="N1759" i="23"/>
  <c r="GN106" i="6"/>
  <c r="L1795" i="23"/>
  <c r="GP106" i="6"/>
  <c r="M1795" i="23"/>
  <c r="GR106" i="6"/>
  <c r="N1795" i="23"/>
  <c r="GM88" i="6"/>
  <c r="L1472" i="23"/>
  <c r="GO88" i="6"/>
  <c r="M1472" i="23"/>
  <c r="GQ88" i="6"/>
  <c r="N1472" i="23"/>
  <c r="GM90" i="6"/>
  <c r="L1508" i="23"/>
  <c r="GO90" i="6"/>
  <c r="M1508" i="23"/>
  <c r="GQ90" i="6"/>
  <c r="N1508" i="23"/>
  <c r="GM92" i="6"/>
  <c r="L1544" i="23"/>
  <c r="GO92" i="6"/>
  <c r="M1544" i="23"/>
  <c r="GQ92" i="6"/>
  <c r="N1544" i="23"/>
  <c r="GM94" i="6"/>
  <c r="L1580" i="23"/>
  <c r="GO94" i="6"/>
  <c r="M1580" i="23"/>
  <c r="GQ94" i="6"/>
  <c r="N1580" i="23"/>
  <c r="GM96" i="6"/>
  <c r="L1616" i="23"/>
  <c r="GO96" i="6"/>
  <c r="M1616" i="23"/>
  <c r="GQ96" i="6"/>
  <c r="N1616" i="23"/>
  <c r="GM98" i="6"/>
  <c r="L1652" i="23"/>
  <c r="GO98" i="6"/>
  <c r="M1652" i="23"/>
  <c r="GQ98" i="6"/>
  <c r="N1652" i="23"/>
  <c r="GM100" i="6"/>
  <c r="L1688" i="23"/>
  <c r="GO100" i="6"/>
  <c r="M1688" i="23"/>
  <c r="GQ100" i="6"/>
  <c r="N1688" i="23"/>
  <c r="GM102" i="6"/>
  <c r="L1724" i="23"/>
  <c r="GO102" i="6"/>
  <c r="M1724" i="23"/>
  <c r="GQ102" i="6"/>
  <c r="N1724" i="23"/>
  <c r="GM104" i="6"/>
  <c r="L1760" i="23"/>
  <c r="GO104" i="6"/>
  <c r="M1760" i="23"/>
  <c r="GQ104" i="6"/>
  <c r="N1760" i="23"/>
  <c r="GM106" i="6"/>
  <c r="L1796" i="23"/>
  <c r="GO106" i="6"/>
  <c r="M1796" i="23"/>
  <c r="GQ106" i="6"/>
  <c r="N1796" i="23"/>
  <c r="GM89" i="6"/>
  <c r="C1508" i="23"/>
  <c r="GO89" i="6"/>
  <c r="D1508" i="23"/>
  <c r="GQ89" i="6"/>
  <c r="E1508" i="23"/>
  <c r="GM91" i="6"/>
  <c r="C1544" i="23"/>
  <c r="GO91" i="6"/>
  <c r="D1544" i="23"/>
  <c r="GQ91" i="6"/>
  <c r="E1544" i="23"/>
  <c r="GM93" i="6"/>
  <c r="C1580" i="23"/>
  <c r="GO93" i="6"/>
  <c r="D1580" i="23"/>
  <c r="GQ93" i="6"/>
  <c r="E1580" i="23"/>
  <c r="GM95" i="6"/>
  <c r="C1616" i="23"/>
  <c r="GO95" i="6"/>
  <c r="D1616" i="23"/>
  <c r="GQ95" i="6"/>
  <c r="E1616" i="23"/>
  <c r="GM97" i="6"/>
  <c r="C1652" i="23"/>
  <c r="GO97" i="6"/>
  <c r="D1652" i="23"/>
  <c r="GQ97" i="6"/>
  <c r="E1652" i="23"/>
  <c r="GM99" i="6"/>
  <c r="C1688" i="23"/>
  <c r="GO99" i="6"/>
  <c r="D1688" i="23"/>
  <c r="GQ99" i="6"/>
  <c r="E1688" i="23"/>
  <c r="GM101" i="6"/>
  <c r="C1724" i="23"/>
  <c r="GO101" i="6"/>
  <c r="D1724" i="23"/>
  <c r="GQ101" i="6"/>
  <c r="E1724" i="23"/>
  <c r="GM103" i="6"/>
  <c r="C1760" i="23"/>
  <c r="GO103" i="6"/>
  <c r="D1760" i="23"/>
  <c r="GQ103" i="6"/>
  <c r="E1760" i="23"/>
  <c r="GM105" i="6"/>
  <c r="C1796" i="23"/>
  <c r="GO105" i="6"/>
  <c r="D1796" i="23"/>
  <c r="GQ105" i="6"/>
  <c r="E1796" i="23"/>
  <c r="O1472" i="23"/>
  <c r="X88" i="24"/>
  <c r="O1508" i="23"/>
  <c r="X90" i="24"/>
  <c r="O1544" i="23"/>
  <c r="X92" i="24"/>
  <c r="O1580" i="23"/>
  <c r="X94" i="24"/>
  <c r="O1616" i="23"/>
  <c r="X96" i="24"/>
  <c r="O1652" i="23"/>
  <c r="X98" i="24"/>
  <c r="O1688" i="23"/>
  <c r="X100" i="24"/>
  <c r="O1724" i="23"/>
  <c r="X102" i="24"/>
  <c r="O1760" i="23"/>
  <c r="X104" i="24"/>
  <c r="O1796" i="23"/>
  <c r="X106" i="24"/>
  <c r="F1508" i="23"/>
  <c r="X89" i="24"/>
  <c r="F1544" i="23"/>
  <c r="X91" i="24"/>
  <c r="F1580" i="23"/>
  <c r="X93" i="24"/>
  <c r="F1616" i="23"/>
  <c r="X95" i="24"/>
  <c r="F1652" i="23"/>
  <c r="X97" i="24"/>
  <c r="F1688" i="23"/>
  <c r="X99" i="24"/>
  <c r="F1724" i="23"/>
  <c r="X101" i="24"/>
  <c r="F1760" i="23"/>
  <c r="X103" i="24"/>
  <c r="F1796" i="23"/>
  <c r="X105" i="24"/>
  <c r="DC65" i="21"/>
  <c r="DE65" i="21"/>
  <c r="DG65" i="21"/>
  <c r="GM65" i="6"/>
  <c r="F67" i="23"/>
  <c r="Y9" i="24"/>
  <c r="Y19" i="24"/>
  <c r="F247" i="23"/>
  <c r="Y21" i="24"/>
  <c r="F283" i="23"/>
  <c r="O67" i="23"/>
  <c r="Y10" i="24"/>
  <c r="Y12" i="24"/>
  <c r="O103" i="23"/>
  <c r="O139" i="23"/>
  <c r="Y14" i="24"/>
  <c r="O175" i="23"/>
  <c r="Y16" i="24"/>
  <c r="Y18" i="24"/>
  <c r="O211" i="23"/>
  <c r="Y20" i="24"/>
  <c r="O247" i="23"/>
  <c r="Y22" i="24"/>
  <c r="O283" i="23"/>
  <c r="Y24" i="24"/>
  <c r="O319" i="23"/>
  <c r="Y26" i="24"/>
  <c r="O355" i="23"/>
  <c r="Y28" i="24"/>
  <c r="O391" i="23"/>
  <c r="Y30" i="24"/>
  <c r="O427" i="23"/>
  <c r="Y32" i="24"/>
  <c r="O463" i="23"/>
  <c r="Y34" i="24"/>
  <c r="O499" i="23"/>
  <c r="Y36" i="24"/>
  <c r="O535" i="23"/>
  <c r="O571" i="23"/>
  <c r="Y38" i="24"/>
  <c r="Y40" i="24"/>
  <c r="O607" i="23"/>
  <c r="O643" i="23"/>
  <c r="Y42" i="24"/>
  <c r="Y44" i="24"/>
  <c r="O679" i="23"/>
  <c r="O715" i="23"/>
  <c r="Y46" i="24"/>
  <c r="O751" i="23"/>
  <c r="Y48" i="24"/>
  <c r="O787" i="23"/>
  <c r="Y50" i="24"/>
  <c r="O823" i="23"/>
  <c r="Y52" i="24"/>
  <c r="O859" i="23"/>
  <c r="Y54" i="24"/>
  <c r="O895" i="23"/>
  <c r="Y56" i="24"/>
  <c r="O931" i="23"/>
  <c r="Y58" i="24"/>
  <c r="O967" i="23"/>
  <c r="Y60" i="24"/>
  <c r="O1003" i="23"/>
  <c r="Y62" i="24"/>
  <c r="O1039" i="23"/>
  <c r="Y64" i="24"/>
  <c r="O1075" i="23"/>
  <c r="Y66" i="24"/>
  <c r="O1111" i="23"/>
  <c r="Y68" i="24"/>
  <c r="O1147" i="23"/>
  <c r="Y70" i="24"/>
  <c r="O1183" i="23"/>
  <c r="Y72" i="24"/>
  <c r="O1219" i="23"/>
  <c r="Y74" i="24"/>
  <c r="O1255" i="23"/>
  <c r="Y76" i="24"/>
  <c r="O1291" i="23"/>
  <c r="Y78" i="24"/>
  <c r="O1327" i="23"/>
  <c r="Y80" i="24"/>
  <c r="O1363" i="23"/>
  <c r="Y82" i="24"/>
  <c r="O1399" i="23"/>
  <c r="Y84" i="24"/>
  <c r="O1435" i="23"/>
  <c r="Y86" i="24"/>
  <c r="GM14" i="6"/>
  <c r="GM16" i="6"/>
  <c r="GM20" i="6"/>
  <c r="GM22" i="6"/>
  <c r="GM28" i="6"/>
  <c r="GM32" i="6"/>
  <c r="GM34" i="6"/>
  <c r="DC36" i="21"/>
  <c r="DE36" i="21"/>
  <c r="DG36" i="21"/>
  <c r="GM36" i="6"/>
  <c r="DC38" i="21"/>
  <c r="DC40" i="21"/>
  <c r="DE40" i="21"/>
  <c r="DG40" i="21"/>
  <c r="GM40" i="6"/>
  <c r="DC42" i="21"/>
  <c r="DE42" i="21"/>
  <c r="DG42" i="21"/>
  <c r="GM42" i="6"/>
  <c r="DC44" i="21"/>
  <c r="DE44" i="21"/>
  <c r="DG44" i="21"/>
  <c r="GM44" i="6"/>
  <c r="DC46" i="21"/>
  <c r="DC48" i="21"/>
  <c r="DE48" i="21"/>
  <c r="DG48" i="21"/>
  <c r="GM48" i="6"/>
  <c r="DC50" i="21"/>
  <c r="DE50" i="21"/>
  <c r="DG50" i="21"/>
  <c r="GM50" i="6"/>
  <c r="DC52" i="21"/>
  <c r="DE52" i="21"/>
  <c r="DG52" i="21"/>
  <c r="GM52" i="6"/>
  <c r="DC54" i="21"/>
  <c r="DC56" i="21"/>
  <c r="DE56" i="21"/>
  <c r="DG56" i="21"/>
  <c r="GM56" i="6"/>
  <c r="DC58" i="21"/>
  <c r="DE58" i="21"/>
  <c r="DG58" i="21"/>
  <c r="GM58" i="6"/>
  <c r="DC60" i="21"/>
  <c r="DE60" i="21"/>
  <c r="DG60" i="21"/>
  <c r="GM60" i="6"/>
  <c r="DC62" i="21"/>
  <c r="DC64" i="21"/>
  <c r="DE64" i="21"/>
  <c r="DG64" i="21"/>
  <c r="GM64" i="6"/>
  <c r="Y11" i="24"/>
  <c r="F103" i="23"/>
  <c r="Y13" i="24"/>
  <c r="F139" i="23"/>
  <c r="Y15" i="24"/>
  <c r="F175" i="23"/>
  <c r="F211" i="23"/>
  <c r="Y17" i="24"/>
  <c r="Y23" i="24"/>
  <c r="F319" i="23"/>
  <c r="Y25" i="24"/>
  <c r="F355" i="23"/>
  <c r="Y27" i="24"/>
  <c r="F391" i="23"/>
  <c r="Y29" i="24"/>
  <c r="F427" i="23"/>
  <c r="Y31" i="24"/>
  <c r="F463" i="23"/>
  <c r="Y33" i="24"/>
  <c r="F499" i="23"/>
  <c r="Y35" i="24"/>
  <c r="F535" i="23"/>
  <c r="F571" i="23"/>
  <c r="Y37" i="24"/>
  <c r="Y39" i="24"/>
  <c r="F607" i="23"/>
  <c r="F643" i="23"/>
  <c r="Y41" i="24"/>
  <c r="Y43" i="24"/>
  <c r="F679" i="23"/>
  <c r="Y45" i="24"/>
  <c r="F715" i="23"/>
  <c r="F751" i="23"/>
  <c r="Y47" i="24"/>
  <c r="F787" i="23"/>
  <c r="Y49" i="24"/>
  <c r="F823" i="23"/>
  <c r="Y51" i="24"/>
  <c r="F859" i="23"/>
  <c r="Y53" i="24"/>
  <c r="F895" i="23"/>
  <c r="Y55" i="24"/>
  <c r="F931" i="23"/>
  <c r="Y57" i="24"/>
  <c r="F967" i="23"/>
  <c r="Y59" i="24"/>
  <c r="F1003" i="23"/>
  <c r="Y61" i="24"/>
  <c r="F1039" i="23"/>
  <c r="Y63" i="24"/>
  <c r="F1075" i="23"/>
  <c r="Y65" i="24"/>
  <c r="F1111" i="23"/>
  <c r="Y67" i="24"/>
  <c r="F1147" i="23"/>
  <c r="Y69" i="24"/>
  <c r="F1183" i="23"/>
  <c r="Y71" i="24"/>
  <c r="F1219" i="23"/>
  <c r="Y73" i="24"/>
  <c r="F1255" i="23"/>
  <c r="Y75" i="24"/>
  <c r="F1291" i="23"/>
  <c r="Y77" i="24"/>
  <c r="F1327" i="23"/>
  <c r="Y79" i="24"/>
  <c r="F1363" i="23"/>
  <c r="Y81" i="24"/>
  <c r="F1399" i="23"/>
  <c r="Y83" i="24"/>
  <c r="F1435" i="23"/>
  <c r="Y85" i="24"/>
  <c r="F1471" i="23"/>
  <c r="Y87" i="24"/>
  <c r="O1471" i="23"/>
  <c r="Y88" i="24"/>
  <c r="F1507" i="23"/>
  <c r="Y89" i="24"/>
  <c r="O1507" i="23"/>
  <c r="Y90" i="24"/>
  <c r="F1543" i="23"/>
  <c r="Y91" i="24"/>
  <c r="O1543" i="23"/>
  <c r="Y92" i="24"/>
  <c r="F1579" i="23"/>
  <c r="Y93" i="24"/>
  <c r="O1579" i="23"/>
  <c r="Y94" i="24"/>
  <c r="F1615" i="23"/>
  <c r="Y95" i="24"/>
  <c r="O1615" i="23"/>
  <c r="Y96" i="24"/>
  <c r="F1651" i="23"/>
  <c r="Y97" i="24"/>
  <c r="O1651" i="23"/>
  <c r="Y98" i="24"/>
  <c r="F1687" i="23"/>
  <c r="Y99" i="24"/>
  <c r="O1687" i="23"/>
  <c r="Y100" i="24"/>
  <c r="F1723" i="23"/>
  <c r="Y101" i="24"/>
  <c r="O1723" i="23"/>
  <c r="Y102" i="24"/>
  <c r="Y103" i="24"/>
  <c r="F1759" i="23"/>
  <c r="O1759" i="23"/>
  <c r="Y104" i="24"/>
  <c r="Y105" i="24"/>
  <c r="F1795" i="23"/>
  <c r="Y106" i="24"/>
  <c r="O1795" i="23"/>
  <c r="GP8" i="6"/>
  <c r="L31" i="23"/>
  <c r="O7" i="24"/>
  <c r="Q7" i="24"/>
  <c r="G20" i="23"/>
  <c r="N7" i="24"/>
  <c r="P7" i="24"/>
  <c r="CJ108" i="21"/>
  <c r="CK109" i="21"/>
  <c r="CN108" i="21"/>
  <c r="CO109" i="21"/>
  <c r="CR108" i="21"/>
  <c r="CS109" i="21"/>
  <c r="CV108" i="21"/>
  <c r="CW109" i="21"/>
  <c r="CZ108" i="21"/>
  <c r="DA109" i="21"/>
  <c r="GM9" i="6"/>
  <c r="GM17" i="6"/>
  <c r="GM19" i="6"/>
  <c r="GM23" i="6"/>
  <c r="GM25" i="6"/>
  <c r="GM33" i="6"/>
  <c r="DC35" i="21"/>
  <c r="DE35" i="21"/>
  <c r="DG35" i="21"/>
  <c r="DC37" i="21"/>
  <c r="DC39" i="21"/>
  <c r="DE39" i="21"/>
  <c r="DG39" i="21"/>
  <c r="DC41" i="21"/>
  <c r="DE41" i="21"/>
  <c r="DG41" i="21"/>
  <c r="GM41" i="6"/>
  <c r="DC43" i="21"/>
  <c r="DC45" i="21"/>
  <c r="DC47" i="21"/>
  <c r="DC49" i="21"/>
  <c r="DE49" i="21"/>
  <c r="DG49" i="21"/>
  <c r="GM49" i="6"/>
  <c r="DC51" i="21"/>
  <c r="DE51" i="21"/>
  <c r="DG51" i="21"/>
  <c r="DC53" i="21"/>
  <c r="DC55" i="21"/>
  <c r="DE55" i="21"/>
  <c r="DG55" i="21"/>
  <c r="DC57" i="21"/>
  <c r="DE57" i="21"/>
  <c r="DG57" i="21"/>
  <c r="GM57" i="6"/>
  <c r="DC59" i="21"/>
  <c r="DC61" i="21"/>
  <c r="DC63" i="21"/>
  <c r="DD108" i="21"/>
  <c r="DF108" i="21"/>
  <c r="DH108" i="21"/>
  <c r="DJ108" i="21"/>
  <c r="DL108" i="21"/>
  <c r="DN108" i="21"/>
  <c r="DP108" i="21"/>
  <c r="DR108" i="21"/>
  <c r="DT108" i="21"/>
  <c r="GM11" i="6"/>
  <c r="GM15" i="6"/>
  <c r="GM12" i="6"/>
  <c r="GM24" i="6"/>
  <c r="CI109" i="21"/>
  <c r="GM8" i="6"/>
  <c r="GO27" i="6"/>
  <c r="GM29" i="6"/>
  <c r="DE37" i="21"/>
  <c r="DG37" i="21"/>
  <c r="GM37" i="6"/>
  <c r="DE43" i="21"/>
  <c r="DG43" i="21"/>
  <c r="DE45" i="21"/>
  <c r="DG45" i="21"/>
  <c r="GM45" i="6"/>
  <c r="DE47" i="21"/>
  <c r="DG47" i="21"/>
  <c r="DE53" i="21"/>
  <c r="DG53" i="21"/>
  <c r="GM53" i="6"/>
  <c r="DE59" i="21"/>
  <c r="DG59" i="21"/>
  <c r="DE61" i="21"/>
  <c r="DG61" i="21"/>
  <c r="GM61" i="6"/>
  <c r="DE63" i="21"/>
  <c r="DG63" i="21"/>
  <c r="DE38" i="21"/>
  <c r="DG38" i="21"/>
  <c r="DE46" i="21"/>
  <c r="DG46" i="21"/>
  <c r="DE54" i="21"/>
  <c r="DG54" i="21"/>
  <c r="DE62" i="21"/>
  <c r="DG62" i="21"/>
  <c r="DG66" i="21"/>
  <c r="DE67" i="21"/>
  <c r="DG68" i="21"/>
  <c r="DE69" i="21"/>
  <c r="DG70" i="21"/>
  <c r="DE71" i="21"/>
  <c r="DG72" i="21"/>
  <c r="DE73" i="21"/>
  <c r="DG74" i="21"/>
  <c r="DE75" i="21"/>
  <c r="DG76" i="21"/>
  <c r="DE77" i="21"/>
  <c r="DG78" i="21"/>
  <c r="DE79" i="21"/>
  <c r="DG80" i="21"/>
  <c r="DE81" i="21"/>
  <c r="DG82" i="21"/>
  <c r="DE83" i="21"/>
  <c r="DG84" i="21"/>
  <c r="DE85" i="21"/>
  <c r="DG86" i="21"/>
  <c r="DE87" i="21"/>
  <c r="DI66" i="21"/>
  <c r="DK66" i="21"/>
  <c r="GO66" i="6"/>
  <c r="DG67" i="21"/>
  <c r="GM67" i="6"/>
  <c r="DI68" i="21"/>
  <c r="DK68" i="21"/>
  <c r="GO68" i="6"/>
  <c r="DG69" i="21"/>
  <c r="GM69" i="6"/>
  <c r="DI70" i="21"/>
  <c r="DK70" i="21"/>
  <c r="GO70" i="6"/>
  <c r="DG71" i="21"/>
  <c r="GM71" i="6"/>
  <c r="DI72" i="21"/>
  <c r="DK72" i="21"/>
  <c r="GO72" i="6"/>
  <c r="DG73" i="21"/>
  <c r="GM73" i="6"/>
  <c r="DI74" i="21"/>
  <c r="DK74" i="21"/>
  <c r="GO74" i="6"/>
  <c r="DG75" i="21"/>
  <c r="GM75" i="6"/>
  <c r="DI76" i="21"/>
  <c r="DK76" i="21"/>
  <c r="GO76" i="6"/>
  <c r="DG77" i="21"/>
  <c r="GM77" i="6"/>
  <c r="DI78" i="21"/>
  <c r="DK78" i="21"/>
  <c r="GO78" i="6"/>
  <c r="DG79" i="21"/>
  <c r="GM79" i="6"/>
  <c r="DI80" i="21"/>
  <c r="DK80" i="21"/>
  <c r="GO80" i="6"/>
  <c r="DG81" i="21"/>
  <c r="GM81" i="6"/>
  <c r="DI82" i="21"/>
  <c r="DK82" i="21"/>
  <c r="GO82" i="6"/>
  <c r="DG83" i="21"/>
  <c r="GM83" i="6"/>
  <c r="DI84" i="21"/>
  <c r="DK84" i="21"/>
  <c r="GO84" i="6"/>
  <c r="DG85" i="21"/>
  <c r="GM85" i="6"/>
  <c r="DI86" i="21"/>
  <c r="DK86" i="21"/>
  <c r="GO86" i="6"/>
  <c r="DG87" i="21"/>
  <c r="GM87" i="6"/>
  <c r="GM86" i="6"/>
  <c r="L1436" i="23"/>
  <c r="GM82" i="6"/>
  <c r="L1364" i="23"/>
  <c r="GM78" i="6"/>
  <c r="L1292" i="23"/>
  <c r="GM74" i="6"/>
  <c r="L1220" i="23"/>
  <c r="GM70" i="6"/>
  <c r="L1148" i="23"/>
  <c r="GM66" i="6"/>
  <c r="L1076" i="23"/>
  <c r="GM38" i="6"/>
  <c r="L572" i="23"/>
  <c r="GM59" i="6"/>
  <c r="C968" i="23"/>
  <c r="GM43" i="6"/>
  <c r="C680" i="23"/>
  <c r="GM31" i="6"/>
  <c r="C464" i="23"/>
  <c r="GM62" i="6"/>
  <c r="L1004" i="23"/>
  <c r="GM46" i="6"/>
  <c r="L716" i="23"/>
  <c r="GM30" i="6"/>
  <c r="L428" i="23"/>
  <c r="GM26" i="6"/>
  <c r="L356" i="23"/>
  <c r="GM18" i="6"/>
  <c r="L212" i="23"/>
  <c r="GM10" i="6"/>
  <c r="L68" i="23"/>
  <c r="GM21" i="6"/>
  <c r="C284" i="23"/>
  <c r="GM13" i="6"/>
  <c r="C140" i="23"/>
  <c r="GM84" i="6"/>
  <c r="L1400" i="23"/>
  <c r="GM80" i="6"/>
  <c r="L1328" i="23"/>
  <c r="GM76" i="6"/>
  <c r="L1256" i="23"/>
  <c r="GM72" i="6"/>
  <c r="L1184" i="23"/>
  <c r="GM68" i="6"/>
  <c r="L1112" i="23"/>
  <c r="GM54" i="6"/>
  <c r="L860" i="23"/>
  <c r="GM63" i="6"/>
  <c r="C1040" i="23"/>
  <c r="GM47" i="6"/>
  <c r="C752" i="23"/>
  <c r="GM27" i="6"/>
  <c r="C392" i="23"/>
  <c r="GM55" i="6"/>
  <c r="C896" i="23"/>
  <c r="GM51" i="6"/>
  <c r="C824" i="23"/>
  <c r="GM39" i="6"/>
  <c r="C608" i="23"/>
  <c r="GM35" i="6"/>
  <c r="C536" i="23"/>
  <c r="W7" i="24"/>
  <c r="DI63" i="21"/>
  <c r="DK63" i="21"/>
  <c r="DI55" i="21"/>
  <c r="DK55" i="21"/>
  <c r="GO55" i="6"/>
  <c r="D896" i="23"/>
  <c r="DI47" i="21"/>
  <c r="DK47" i="21"/>
  <c r="DI39" i="21"/>
  <c r="DK39" i="21"/>
  <c r="GO39" i="6"/>
  <c r="DC108" i="21"/>
  <c r="DE108" i="21"/>
  <c r="C356" i="23"/>
  <c r="GO25" i="6"/>
  <c r="D356" i="23"/>
  <c r="C212" i="23"/>
  <c r="GO17" i="6"/>
  <c r="D212" i="23"/>
  <c r="C68" i="23"/>
  <c r="GO9" i="6"/>
  <c r="D68" i="23"/>
  <c r="L932" i="23"/>
  <c r="DI58" i="21"/>
  <c r="DK58" i="21"/>
  <c r="GO58" i="6"/>
  <c r="L788" i="23"/>
  <c r="DI50" i="21"/>
  <c r="DK50" i="21"/>
  <c r="GO50" i="6"/>
  <c r="L644" i="23"/>
  <c r="DI42" i="21"/>
  <c r="DK42" i="21"/>
  <c r="GO42" i="6"/>
  <c r="L500" i="23"/>
  <c r="GO34" i="6"/>
  <c r="L284" i="23"/>
  <c r="GO22" i="6"/>
  <c r="M284" i="23"/>
  <c r="L140" i="23"/>
  <c r="GO14" i="6"/>
  <c r="M140" i="23"/>
  <c r="DI62" i="21"/>
  <c r="DK62" i="21"/>
  <c r="DI54" i="21"/>
  <c r="DK54" i="21"/>
  <c r="GO54" i="6"/>
  <c r="M860" i="23"/>
  <c r="DI46" i="21"/>
  <c r="DK46" i="21"/>
  <c r="DI38" i="21"/>
  <c r="DK38" i="21"/>
  <c r="GO38" i="6"/>
  <c r="M572" i="23"/>
  <c r="DI59" i="21"/>
  <c r="DK59" i="21"/>
  <c r="GO59" i="6"/>
  <c r="D968" i="23"/>
  <c r="DI51" i="21"/>
  <c r="DK51" i="21"/>
  <c r="DI43" i="21"/>
  <c r="DK43" i="21"/>
  <c r="GO43" i="6"/>
  <c r="D680" i="23"/>
  <c r="DI35" i="21"/>
  <c r="DK35" i="21"/>
  <c r="GO26" i="6"/>
  <c r="M356" i="23"/>
  <c r="GO10" i="6"/>
  <c r="M68" i="23"/>
  <c r="GO13" i="6"/>
  <c r="D140" i="23"/>
  <c r="DG108" i="21"/>
  <c r="DI108" i="21"/>
  <c r="DK108" i="21"/>
  <c r="DM108" i="21"/>
  <c r="DO108" i="21"/>
  <c r="DQ108" i="21"/>
  <c r="DS108" i="21"/>
  <c r="DI87" i="21"/>
  <c r="DK87" i="21"/>
  <c r="GO87" i="6"/>
  <c r="C1472" i="23"/>
  <c r="DI83" i="21"/>
  <c r="DK83" i="21"/>
  <c r="GO83" i="6"/>
  <c r="C1400" i="23"/>
  <c r="DI79" i="21"/>
  <c r="DK79" i="21"/>
  <c r="GO79" i="6"/>
  <c r="C1328" i="23"/>
  <c r="DI75" i="21"/>
  <c r="DK75" i="21"/>
  <c r="GO75" i="6"/>
  <c r="C1256" i="23"/>
  <c r="DI71" i="21"/>
  <c r="DK71" i="21"/>
  <c r="GO71" i="6"/>
  <c r="C1184" i="23"/>
  <c r="DM86" i="21"/>
  <c r="DO86" i="21"/>
  <c r="GQ86" i="6"/>
  <c r="M1436" i="23"/>
  <c r="DM84" i="21"/>
  <c r="DO84" i="21"/>
  <c r="GQ84" i="6"/>
  <c r="M1400" i="23"/>
  <c r="DM82" i="21"/>
  <c r="DO82" i="21"/>
  <c r="GQ82" i="6"/>
  <c r="M1364" i="23"/>
  <c r="DM80" i="21"/>
  <c r="DO80" i="21"/>
  <c r="GQ80" i="6"/>
  <c r="M1328" i="23"/>
  <c r="DM78" i="21"/>
  <c r="DO78" i="21"/>
  <c r="GQ78" i="6"/>
  <c r="M1292" i="23"/>
  <c r="DM76" i="21"/>
  <c r="DO76" i="21"/>
  <c r="GQ76" i="6"/>
  <c r="M1256" i="23"/>
  <c r="DM74" i="21"/>
  <c r="DO74" i="21"/>
  <c r="GQ74" i="6"/>
  <c r="M1220" i="23"/>
  <c r="DM72" i="21"/>
  <c r="DO72" i="21"/>
  <c r="GQ72" i="6"/>
  <c r="M1184" i="23"/>
  <c r="DM70" i="21"/>
  <c r="DO70" i="21"/>
  <c r="GQ70" i="6"/>
  <c r="M1148" i="23"/>
  <c r="DM68" i="21"/>
  <c r="DO68" i="21"/>
  <c r="GQ68" i="6"/>
  <c r="M1112" i="23"/>
  <c r="DM66" i="21"/>
  <c r="DO66" i="21"/>
  <c r="GQ66" i="6"/>
  <c r="M1076" i="23"/>
  <c r="DI60" i="21"/>
  <c r="DK60" i="21"/>
  <c r="GO60" i="6"/>
  <c r="L968" i="23"/>
  <c r="DM54" i="21"/>
  <c r="DO54" i="21"/>
  <c r="GQ54" i="6"/>
  <c r="DI52" i="21"/>
  <c r="DK52" i="21"/>
  <c r="GO52" i="6"/>
  <c r="L824" i="23"/>
  <c r="DM46" i="21"/>
  <c r="DO46" i="21"/>
  <c r="GQ46" i="6"/>
  <c r="DI44" i="21"/>
  <c r="DK44" i="21"/>
  <c r="GO44" i="6"/>
  <c r="L680" i="23"/>
  <c r="DM38" i="21"/>
  <c r="DO38" i="21"/>
  <c r="GQ38" i="6"/>
  <c r="DI36" i="21"/>
  <c r="DK36" i="21"/>
  <c r="GO36" i="6"/>
  <c r="L536" i="23"/>
  <c r="GO28" i="6"/>
  <c r="L392" i="23"/>
  <c r="DM59" i="21"/>
  <c r="DO59" i="21"/>
  <c r="GQ59" i="6"/>
  <c r="DI57" i="21"/>
  <c r="DK57" i="21"/>
  <c r="GO57" i="6"/>
  <c r="C932" i="23"/>
  <c r="DM51" i="21"/>
  <c r="DO51" i="21"/>
  <c r="GQ51" i="6"/>
  <c r="DI49" i="21"/>
  <c r="DK49" i="21"/>
  <c r="GO49" i="6"/>
  <c r="C788" i="23"/>
  <c r="DM43" i="21"/>
  <c r="DO43" i="21"/>
  <c r="GQ43" i="6"/>
  <c r="DI41" i="21"/>
  <c r="DK41" i="21"/>
  <c r="GO41" i="6"/>
  <c r="C644" i="23"/>
  <c r="GO33" i="6"/>
  <c r="C500" i="23"/>
  <c r="GQ27" i="6"/>
  <c r="D392" i="23"/>
  <c r="GQ26" i="6"/>
  <c r="GO24" i="6"/>
  <c r="L320" i="23"/>
  <c r="GQ18" i="6"/>
  <c r="GO16" i="6"/>
  <c r="L176" i="23"/>
  <c r="GQ10" i="6"/>
  <c r="GO19" i="6"/>
  <c r="C248" i="23"/>
  <c r="GQ13" i="6"/>
  <c r="GO11" i="6"/>
  <c r="C104" i="23"/>
  <c r="DI85" i="21"/>
  <c r="DK85" i="21"/>
  <c r="GO85" i="6"/>
  <c r="C1436" i="23"/>
  <c r="DI81" i="21"/>
  <c r="DK81" i="21"/>
  <c r="GO81" i="6"/>
  <c r="C1364" i="23"/>
  <c r="DI77" i="21"/>
  <c r="DK77" i="21"/>
  <c r="GO77" i="6"/>
  <c r="C1292" i="23"/>
  <c r="DI73" i="21"/>
  <c r="DK73" i="21"/>
  <c r="GO73" i="6"/>
  <c r="C1220" i="23"/>
  <c r="DI69" i="21"/>
  <c r="DK69" i="21"/>
  <c r="GO69" i="6"/>
  <c r="C1148" i="23"/>
  <c r="DI67" i="21"/>
  <c r="DK67" i="21"/>
  <c r="GO67" i="6"/>
  <c r="C1112" i="23"/>
  <c r="DI65" i="21"/>
  <c r="DK65" i="21"/>
  <c r="GO65" i="6"/>
  <c r="C1076" i="23"/>
  <c r="DI64" i="21"/>
  <c r="DK64" i="21"/>
  <c r="GO64" i="6"/>
  <c r="L1040" i="23"/>
  <c r="DM58" i="21"/>
  <c r="DO58" i="21"/>
  <c r="GQ58" i="6"/>
  <c r="M932" i="23"/>
  <c r="DI56" i="21"/>
  <c r="DK56" i="21"/>
  <c r="GO56" i="6"/>
  <c r="L896" i="23"/>
  <c r="DM50" i="21"/>
  <c r="DO50" i="21"/>
  <c r="GQ50" i="6"/>
  <c r="M788" i="23"/>
  <c r="DI48" i="21"/>
  <c r="DK48" i="21"/>
  <c r="GO48" i="6"/>
  <c r="L752" i="23"/>
  <c r="DM42" i="21"/>
  <c r="DO42" i="21"/>
  <c r="GQ42" i="6"/>
  <c r="M644" i="23"/>
  <c r="DI40" i="21"/>
  <c r="DK40" i="21"/>
  <c r="GO40" i="6"/>
  <c r="L608" i="23"/>
  <c r="GQ34" i="6"/>
  <c r="M500" i="23"/>
  <c r="GO32" i="6"/>
  <c r="L464" i="23"/>
  <c r="DM63" i="21"/>
  <c r="DO63" i="21"/>
  <c r="GQ63" i="6"/>
  <c r="DI61" i="21"/>
  <c r="DK61" i="21"/>
  <c r="GO61" i="6"/>
  <c r="C1004" i="23"/>
  <c r="DM55" i="21"/>
  <c r="DO55" i="21"/>
  <c r="GQ55" i="6"/>
  <c r="DI53" i="21"/>
  <c r="DK53" i="21"/>
  <c r="GO53" i="6"/>
  <c r="C860" i="23"/>
  <c r="DM47" i="21"/>
  <c r="DO47" i="21"/>
  <c r="GQ47" i="6"/>
  <c r="DI45" i="21"/>
  <c r="DK45" i="21"/>
  <c r="GO45" i="6"/>
  <c r="C716" i="23"/>
  <c r="DM39" i="21"/>
  <c r="DO39" i="21"/>
  <c r="GQ39" i="6"/>
  <c r="D608" i="23"/>
  <c r="DI37" i="21"/>
  <c r="DK37" i="21"/>
  <c r="GO37" i="6"/>
  <c r="C572" i="23"/>
  <c r="GQ31" i="6"/>
  <c r="GO29" i="6"/>
  <c r="C428" i="23"/>
  <c r="GQ22" i="6"/>
  <c r="GO20" i="6"/>
  <c r="L248" i="23"/>
  <c r="GQ14" i="6"/>
  <c r="GO12" i="6"/>
  <c r="L104" i="23"/>
  <c r="GQ25" i="6"/>
  <c r="GO23" i="6"/>
  <c r="C320" i="23"/>
  <c r="GQ17" i="6"/>
  <c r="GO15" i="6"/>
  <c r="C176" i="23"/>
  <c r="GQ9" i="6"/>
  <c r="GO8" i="6"/>
  <c r="L32" i="23"/>
  <c r="GR8" i="6"/>
  <c r="M31" i="23"/>
  <c r="GO21" i="6"/>
  <c r="D284" i="23"/>
  <c r="GO18" i="6"/>
  <c r="M212" i="23"/>
  <c r="GO35" i="6"/>
  <c r="D536" i="23"/>
  <c r="GO51" i="6"/>
  <c r="D824" i="23"/>
  <c r="GO30" i="6"/>
  <c r="M428" i="23"/>
  <c r="GO46" i="6"/>
  <c r="M716" i="23"/>
  <c r="GO62" i="6"/>
  <c r="M1004" i="23"/>
  <c r="GO31" i="6"/>
  <c r="D464" i="23"/>
  <c r="GO47" i="6"/>
  <c r="D752" i="23"/>
  <c r="GO63" i="6"/>
  <c r="D1040" i="23"/>
  <c r="GQ21" i="6"/>
  <c r="DM35" i="21"/>
  <c r="DO35" i="21"/>
  <c r="GQ35" i="6"/>
  <c r="GQ30" i="6"/>
  <c r="DM62" i="21"/>
  <c r="DO62" i="21"/>
  <c r="GQ62" i="6"/>
  <c r="E68" i="23"/>
  <c r="GQ15" i="6"/>
  <c r="D176" i="23"/>
  <c r="E212" i="23"/>
  <c r="GQ23" i="6"/>
  <c r="D320" i="23"/>
  <c r="E356" i="23"/>
  <c r="GQ12" i="6"/>
  <c r="M104" i="23"/>
  <c r="N140" i="23"/>
  <c r="GQ20" i="6"/>
  <c r="M248" i="23"/>
  <c r="N284" i="23"/>
  <c r="GQ29" i="6"/>
  <c r="D428" i="23"/>
  <c r="E464" i="23"/>
  <c r="DM37" i="21"/>
  <c r="DO37" i="21"/>
  <c r="GQ37" i="6"/>
  <c r="D572" i="23"/>
  <c r="DQ39" i="21"/>
  <c r="E608" i="23"/>
  <c r="DM45" i="21"/>
  <c r="DO45" i="21"/>
  <c r="GQ45" i="6"/>
  <c r="D716" i="23"/>
  <c r="DQ47" i="21"/>
  <c r="E752" i="23"/>
  <c r="DM53" i="21"/>
  <c r="DO53" i="21"/>
  <c r="GQ53" i="6"/>
  <c r="D860" i="23"/>
  <c r="DQ55" i="21"/>
  <c r="E896" i="23"/>
  <c r="DM61" i="21"/>
  <c r="DO61" i="21"/>
  <c r="GQ61" i="6"/>
  <c r="D1004" i="23"/>
  <c r="DQ63" i="21"/>
  <c r="E1040" i="23"/>
  <c r="GQ32" i="6"/>
  <c r="M464" i="23"/>
  <c r="N500" i="23"/>
  <c r="DM40" i="21"/>
  <c r="DO40" i="21"/>
  <c r="GQ40" i="6"/>
  <c r="M608" i="23"/>
  <c r="DQ42" i="21"/>
  <c r="N644" i="23"/>
  <c r="DM48" i="21"/>
  <c r="DO48" i="21"/>
  <c r="GQ48" i="6"/>
  <c r="M752" i="23"/>
  <c r="DQ50" i="21"/>
  <c r="N788" i="23"/>
  <c r="DM56" i="21"/>
  <c r="DO56" i="21"/>
  <c r="GQ56" i="6"/>
  <c r="M896" i="23"/>
  <c r="DQ58" i="21"/>
  <c r="N932" i="23"/>
  <c r="DM64" i="21"/>
  <c r="DO64" i="21"/>
  <c r="GQ64" i="6"/>
  <c r="M1040" i="23"/>
  <c r="DM65" i="21"/>
  <c r="DO65" i="21"/>
  <c r="GQ65" i="6"/>
  <c r="D1076" i="23"/>
  <c r="DM67" i="21"/>
  <c r="DO67" i="21"/>
  <c r="GQ67" i="6"/>
  <c r="D1112" i="23"/>
  <c r="DM69" i="21"/>
  <c r="DO69" i="21"/>
  <c r="GQ69" i="6"/>
  <c r="D1148" i="23"/>
  <c r="DM73" i="21"/>
  <c r="DO73" i="21"/>
  <c r="GQ73" i="6"/>
  <c r="D1220" i="23"/>
  <c r="DM77" i="21"/>
  <c r="DO77" i="21"/>
  <c r="GQ77" i="6"/>
  <c r="D1292" i="23"/>
  <c r="DM81" i="21"/>
  <c r="DO81" i="21"/>
  <c r="GQ81" i="6"/>
  <c r="D1364" i="23"/>
  <c r="DM85" i="21"/>
  <c r="DO85" i="21"/>
  <c r="GQ85" i="6"/>
  <c r="D1436" i="23"/>
  <c r="GQ11" i="6"/>
  <c r="D104" i="23"/>
  <c r="E140" i="23"/>
  <c r="GQ19" i="6"/>
  <c r="D248" i="23"/>
  <c r="E284" i="23"/>
  <c r="N68" i="23"/>
  <c r="GQ16" i="6"/>
  <c r="M176" i="23"/>
  <c r="N212" i="23"/>
  <c r="GQ24" i="6"/>
  <c r="M320" i="23"/>
  <c r="N356" i="23"/>
  <c r="E392" i="23"/>
  <c r="GQ33" i="6"/>
  <c r="D500" i="23"/>
  <c r="DQ35" i="21"/>
  <c r="E536" i="23"/>
  <c r="DM41" i="21"/>
  <c r="DO41" i="21"/>
  <c r="GQ41" i="6"/>
  <c r="D644" i="23"/>
  <c r="DQ43" i="21"/>
  <c r="E680" i="23"/>
  <c r="DM49" i="21"/>
  <c r="DO49" i="21"/>
  <c r="GQ49" i="6"/>
  <c r="D788" i="23"/>
  <c r="DQ51" i="21"/>
  <c r="E824" i="23"/>
  <c r="DM57" i="21"/>
  <c r="DO57" i="21"/>
  <c r="GQ57" i="6"/>
  <c r="D932" i="23"/>
  <c r="DQ59" i="21"/>
  <c r="E968" i="23"/>
  <c r="GQ28" i="6"/>
  <c r="M392" i="23"/>
  <c r="N428" i="23"/>
  <c r="DM36" i="21"/>
  <c r="DO36" i="21"/>
  <c r="GQ36" i="6"/>
  <c r="M536" i="23"/>
  <c r="DQ38" i="21"/>
  <c r="N572" i="23"/>
  <c r="DM44" i="21"/>
  <c r="DO44" i="21"/>
  <c r="GQ44" i="6"/>
  <c r="M680" i="23"/>
  <c r="DQ46" i="21"/>
  <c r="N716" i="23"/>
  <c r="DM52" i="21"/>
  <c r="DO52" i="21"/>
  <c r="GQ52" i="6"/>
  <c r="M824" i="23"/>
  <c r="DQ54" i="21"/>
  <c r="N860" i="23"/>
  <c r="DM60" i="21"/>
  <c r="DO60" i="21"/>
  <c r="GQ60" i="6"/>
  <c r="M968" i="23"/>
  <c r="DQ62" i="21"/>
  <c r="N1004" i="23"/>
  <c r="DQ66" i="21"/>
  <c r="N1076" i="23"/>
  <c r="DQ68" i="21"/>
  <c r="N1112" i="23"/>
  <c r="DQ70" i="21"/>
  <c r="N1148" i="23"/>
  <c r="DQ72" i="21"/>
  <c r="N1184" i="23"/>
  <c r="DQ74" i="21"/>
  <c r="N1220" i="23"/>
  <c r="DQ76" i="21"/>
  <c r="N1256" i="23"/>
  <c r="DQ78" i="21"/>
  <c r="N1292" i="23"/>
  <c r="DQ80" i="21"/>
  <c r="N1328" i="23"/>
  <c r="DQ82" i="21"/>
  <c r="N1364" i="23"/>
  <c r="DQ84" i="21"/>
  <c r="N1400" i="23"/>
  <c r="DQ86" i="21"/>
  <c r="N1436" i="23"/>
  <c r="DM71" i="21"/>
  <c r="DO71" i="21"/>
  <c r="GQ71" i="6"/>
  <c r="D1184" i="23"/>
  <c r="DM75" i="21"/>
  <c r="DO75" i="21"/>
  <c r="GQ75" i="6"/>
  <c r="D1256" i="23"/>
  <c r="DM79" i="21"/>
  <c r="DO79" i="21"/>
  <c r="GQ79" i="6"/>
  <c r="D1328" i="23"/>
  <c r="DM83" i="21"/>
  <c r="DO83" i="21"/>
  <c r="GQ83" i="6"/>
  <c r="D1400" i="23"/>
  <c r="DM87" i="21"/>
  <c r="DO87" i="21"/>
  <c r="GQ87" i="6"/>
  <c r="D1472" i="23"/>
  <c r="N31" i="23"/>
  <c r="GQ8" i="6"/>
  <c r="M32" i="23"/>
  <c r="C21" i="23"/>
  <c r="D21" i="23"/>
  <c r="E21" i="23"/>
  <c r="F21" i="23"/>
  <c r="C23" i="23"/>
  <c r="D23" i="23"/>
  <c r="E23" i="23"/>
  <c r="F26" i="23"/>
  <c r="C26" i="23"/>
  <c r="D26" i="23"/>
  <c r="F29" i="23"/>
  <c r="C29" i="23"/>
  <c r="D29" i="23"/>
  <c r="E29" i="23"/>
  <c r="B8" i="10"/>
  <c r="B43" i="10"/>
  <c r="L109" i="10"/>
  <c r="O1772" i="23"/>
  <c r="O1736" i="23"/>
  <c r="O1700" i="23"/>
  <c r="O1664" i="23"/>
  <c r="O1592" i="23"/>
  <c r="O1556" i="23"/>
  <c r="O1520" i="23"/>
  <c r="O1484" i="23"/>
  <c r="O1448" i="23"/>
  <c r="O1412" i="23"/>
  <c r="O1376" i="23"/>
  <c r="O1340" i="23"/>
  <c r="O1304" i="23"/>
  <c r="O1268" i="23"/>
  <c r="O1232" i="23"/>
  <c r="O1196" i="23"/>
  <c r="O1160" i="23"/>
  <c r="O1124" i="23"/>
  <c r="O1052" i="23"/>
  <c r="O1016" i="23"/>
  <c r="O944" i="23"/>
  <c r="O908" i="23"/>
  <c r="O872" i="23"/>
  <c r="O836" i="23"/>
  <c r="O800" i="23"/>
  <c r="O764" i="23"/>
  <c r="O728" i="23"/>
  <c r="O692" i="23"/>
  <c r="O656" i="23"/>
  <c r="O620" i="23"/>
  <c r="O584" i="23"/>
  <c r="O548" i="23"/>
  <c r="O512" i="23"/>
  <c r="B34" i="10"/>
  <c r="O440" i="23"/>
  <c r="B30" i="10"/>
  <c r="O368" i="23"/>
  <c r="B26" i="10"/>
  <c r="O296" i="23"/>
  <c r="O260" i="23"/>
  <c r="O224" i="23"/>
  <c r="O188" i="23"/>
  <c r="O152" i="23"/>
  <c r="O116" i="23"/>
  <c r="B12" i="10"/>
  <c r="O44" i="23"/>
  <c r="F1700" i="23"/>
  <c r="F1376" i="23"/>
  <c r="F1268" i="23"/>
  <c r="F1196" i="23"/>
  <c r="F1088" i="23"/>
  <c r="F1052" i="23"/>
  <c r="F1016" i="23"/>
  <c r="F908" i="23"/>
  <c r="F836" i="23"/>
  <c r="F620" i="23"/>
  <c r="F584" i="23"/>
  <c r="F548" i="23"/>
  <c r="F512" i="23"/>
  <c r="F476" i="23"/>
  <c r="F440" i="23"/>
  <c r="F404" i="23"/>
  <c r="F368" i="23"/>
  <c r="F332" i="23"/>
  <c r="F296" i="23"/>
  <c r="F260" i="23"/>
  <c r="F188" i="23"/>
  <c r="F152" i="23"/>
  <c r="F116" i="23"/>
  <c r="F80" i="23"/>
  <c r="F44" i="23"/>
  <c r="O1436" i="23"/>
  <c r="X86" i="24"/>
  <c r="O1400" i="23"/>
  <c r="X84" i="24"/>
  <c r="O1364" i="23"/>
  <c r="X82" i="24"/>
  <c r="O1328" i="23"/>
  <c r="X80" i="24"/>
  <c r="O1292" i="23"/>
  <c r="X78" i="24"/>
  <c r="O1256" i="23"/>
  <c r="X76" i="24"/>
  <c r="O1220" i="23"/>
  <c r="X74" i="24"/>
  <c r="O1184" i="23"/>
  <c r="X72" i="24"/>
  <c r="O1148" i="23"/>
  <c r="X70" i="24"/>
  <c r="O1112" i="23"/>
  <c r="X68" i="24"/>
  <c r="O1076" i="23"/>
  <c r="X66" i="24"/>
  <c r="X62" i="24"/>
  <c r="O1004" i="23"/>
  <c r="O860" i="23"/>
  <c r="X54" i="24"/>
  <c r="X46" i="24"/>
  <c r="O716" i="23"/>
  <c r="X38" i="24"/>
  <c r="O572" i="23"/>
  <c r="X30" i="24"/>
  <c r="O428" i="23"/>
  <c r="X59" i="24"/>
  <c r="F968" i="23"/>
  <c r="X51" i="24"/>
  <c r="F824" i="23"/>
  <c r="X43" i="24"/>
  <c r="F680" i="23"/>
  <c r="X35" i="24"/>
  <c r="F536" i="23"/>
  <c r="X27" i="24"/>
  <c r="F392" i="23"/>
  <c r="X26" i="24"/>
  <c r="O356" i="23"/>
  <c r="X18" i="24"/>
  <c r="O212" i="23"/>
  <c r="X10" i="24"/>
  <c r="O68" i="23"/>
  <c r="X21" i="24"/>
  <c r="F284" i="23"/>
  <c r="X13" i="24"/>
  <c r="F140" i="23"/>
  <c r="X58" i="24"/>
  <c r="O932" i="23"/>
  <c r="X50" i="24"/>
  <c r="O788" i="23"/>
  <c r="X42" i="24"/>
  <c r="O644" i="23"/>
  <c r="X34" i="24"/>
  <c r="O500" i="23"/>
  <c r="X63" i="24"/>
  <c r="F1040" i="23"/>
  <c r="F896" i="23"/>
  <c r="X55" i="24"/>
  <c r="X47" i="24"/>
  <c r="F752" i="23"/>
  <c r="X39" i="24"/>
  <c r="F608" i="23"/>
  <c r="X31" i="24"/>
  <c r="F464" i="23"/>
  <c r="X22" i="24"/>
  <c r="O284" i="23"/>
  <c r="X14" i="24"/>
  <c r="O140" i="23"/>
  <c r="X25" i="24"/>
  <c r="F356" i="23"/>
  <c r="X17" i="24"/>
  <c r="F212" i="23"/>
  <c r="X9" i="24"/>
  <c r="F68" i="23"/>
  <c r="DQ87" i="21"/>
  <c r="E1472" i="23"/>
  <c r="DQ83" i="21"/>
  <c r="E1400" i="23"/>
  <c r="DQ79" i="21"/>
  <c r="E1328" i="23"/>
  <c r="DQ75" i="21"/>
  <c r="E1256" i="23"/>
  <c r="DQ71" i="21"/>
  <c r="E1184" i="23"/>
  <c r="DQ60" i="21"/>
  <c r="N968" i="23"/>
  <c r="DQ52" i="21"/>
  <c r="N824" i="23"/>
  <c r="DQ44" i="21"/>
  <c r="N680" i="23"/>
  <c r="DQ36" i="21"/>
  <c r="N536" i="23"/>
  <c r="N392" i="23"/>
  <c r="DQ57" i="21"/>
  <c r="E932" i="23"/>
  <c r="DQ49" i="21"/>
  <c r="E788" i="23"/>
  <c r="DQ41" i="21"/>
  <c r="E644" i="23"/>
  <c r="E500" i="23"/>
  <c r="N320" i="23"/>
  <c r="N176" i="23"/>
  <c r="E248" i="23"/>
  <c r="E104" i="23"/>
  <c r="DQ85" i="21"/>
  <c r="E1436" i="23"/>
  <c r="DQ81" i="21"/>
  <c r="E1364" i="23"/>
  <c r="DQ77" i="21"/>
  <c r="E1292" i="23"/>
  <c r="DQ73" i="21"/>
  <c r="E1220" i="23"/>
  <c r="DQ69" i="21"/>
  <c r="E1148" i="23"/>
  <c r="DQ67" i="21"/>
  <c r="E1112" i="23"/>
  <c r="DQ65" i="21"/>
  <c r="E1076" i="23"/>
  <c r="DQ64" i="21"/>
  <c r="N1040" i="23"/>
  <c r="DQ56" i="21"/>
  <c r="N896" i="23"/>
  <c r="DQ48" i="21"/>
  <c r="N752" i="23"/>
  <c r="DQ40" i="21"/>
  <c r="N608" i="23"/>
  <c r="N464" i="23"/>
  <c r="DQ61" i="21"/>
  <c r="E1004" i="23"/>
  <c r="DQ53" i="21"/>
  <c r="E860" i="23"/>
  <c r="DQ45" i="21"/>
  <c r="E716" i="23"/>
  <c r="DQ37" i="21"/>
  <c r="E572" i="23"/>
  <c r="E428" i="23"/>
  <c r="N248" i="23"/>
  <c r="N104" i="23"/>
  <c r="E320" i="23"/>
  <c r="E176" i="23"/>
  <c r="C105"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E105" i="24"/>
  <c r="F1772" i="23"/>
  <c r="E103" i="24"/>
  <c r="F1736" i="23"/>
  <c r="E99" i="24"/>
  <c r="F1664" i="23"/>
  <c r="E97" i="24"/>
  <c r="F1628" i="23"/>
  <c r="E95" i="24"/>
  <c r="F1592" i="23"/>
  <c r="E93" i="24"/>
  <c r="F1556" i="23"/>
  <c r="E91" i="24"/>
  <c r="F1520" i="23"/>
  <c r="E89" i="24"/>
  <c r="F1484" i="23"/>
  <c r="E87" i="24"/>
  <c r="F1448" i="23"/>
  <c r="E85" i="24"/>
  <c r="F1412" i="23"/>
  <c r="E81" i="24"/>
  <c r="F1340" i="23"/>
  <c r="E79" i="24"/>
  <c r="F1304" i="23"/>
  <c r="E75" i="24"/>
  <c r="F1232" i="23"/>
  <c r="E71" i="24"/>
  <c r="F1160" i="23"/>
  <c r="E69" i="24"/>
  <c r="F1124" i="23"/>
  <c r="E61" i="24"/>
  <c r="F980" i="23"/>
  <c r="E59" i="24"/>
  <c r="F944" i="23"/>
  <c r="E55" i="24"/>
  <c r="F872" i="23"/>
  <c r="E51" i="24"/>
  <c r="F800" i="23"/>
  <c r="E49" i="24"/>
  <c r="F764" i="23"/>
  <c r="E47" i="24"/>
  <c r="F728" i="23"/>
  <c r="E45" i="24"/>
  <c r="F692" i="23"/>
  <c r="E43" i="24"/>
  <c r="F656" i="23"/>
  <c r="E19" i="24"/>
  <c r="F224" i="23"/>
  <c r="C106" i="24"/>
  <c r="C104" i="24"/>
  <c r="C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E98" i="24"/>
  <c r="O1628" i="23"/>
  <c r="E68" i="24"/>
  <c r="O1088" i="23"/>
  <c r="E62" i="24"/>
  <c r="O980" i="23"/>
  <c r="E34" i="24"/>
  <c r="O476" i="23"/>
  <c r="E30" i="24"/>
  <c r="O404" i="23"/>
  <c r="E26" i="24"/>
  <c r="O332" i="23"/>
  <c r="E12" i="24"/>
  <c r="O80" i="23"/>
  <c r="G21" i="23"/>
  <c r="E8" i="24"/>
  <c r="O8" i="23"/>
  <c r="N32" i="23"/>
  <c r="C7" i="24"/>
  <c r="B7" i="24"/>
  <c r="B101" i="10"/>
  <c r="E101" i="24"/>
  <c r="B83" i="10"/>
  <c r="E83" i="24"/>
  <c r="B77" i="10"/>
  <c r="E77" i="24"/>
  <c r="B73" i="10"/>
  <c r="E73" i="24"/>
  <c r="B67" i="10"/>
  <c r="E67" i="24"/>
  <c r="B65" i="10"/>
  <c r="E65" i="24"/>
  <c r="B63" i="10"/>
  <c r="E63" i="24"/>
  <c r="B57" i="10"/>
  <c r="E57" i="24"/>
  <c r="B53" i="10"/>
  <c r="E53" i="24"/>
  <c r="B41" i="10"/>
  <c r="E41" i="24"/>
  <c r="B39" i="10"/>
  <c r="E39" i="24"/>
  <c r="B37" i="10"/>
  <c r="E37" i="24"/>
  <c r="B35" i="10"/>
  <c r="E35" i="24"/>
  <c r="B33" i="10"/>
  <c r="E33" i="24"/>
  <c r="B31" i="10"/>
  <c r="E31" i="24"/>
  <c r="B29" i="10"/>
  <c r="E29" i="24"/>
  <c r="B27" i="10"/>
  <c r="E27" i="24"/>
  <c r="B25" i="10"/>
  <c r="E25" i="24"/>
  <c r="B23" i="10"/>
  <c r="E23" i="24"/>
  <c r="B21" i="10"/>
  <c r="E21" i="24"/>
  <c r="B17" i="10"/>
  <c r="E17" i="24"/>
  <c r="B15" i="10"/>
  <c r="E15" i="24"/>
  <c r="B13" i="10"/>
  <c r="E13" i="24"/>
  <c r="B11" i="10"/>
  <c r="E11" i="24"/>
  <c r="B9" i="10"/>
  <c r="E9" i="24"/>
  <c r="B7" i="10"/>
  <c r="E7" i="24"/>
  <c r="F8" i="23"/>
  <c r="G26" i="23"/>
  <c r="B106" i="10"/>
  <c r="E106" i="24"/>
  <c r="B104" i="10"/>
  <c r="E104" i="24"/>
  <c r="B102" i="10"/>
  <c r="E102" i="24"/>
  <c r="B100" i="10"/>
  <c r="E100" i="24"/>
  <c r="B96" i="10"/>
  <c r="E96" i="24"/>
  <c r="B94" i="10"/>
  <c r="E94" i="24"/>
  <c r="B92" i="10"/>
  <c r="E92" i="24"/>
  <c r="B90" i="10"/>
  <c r="E90" i="24"/>
  <c r="B88" i="10"/>
  <c r="E88" i="24"/>
  <c r="B86" i="10"/>
  <c r="E86" i="24"/>
  <c r="B84" i="10"/>
  <c r="E84" i="24"/>
  <c r="B82" i="10"/>
  <c r="E82" i="24"/>
  <c r="B80" i="10"/>
  <c r="E80" i="24"/>
  <c r="B78" i="10"/>
  <c r="E78" i="24"/>
  <c r="B76" i="10"/>
  <c r="E76" i="24"/>
  <c r="B74" i="10"/>
  <c r="E74" i="24"/>
  <c r="B72" i="10"/>
  <c r="E72" i="24"/>
  <c r="B70" i="10"/>
  <c r="E70" i="24"/>
  <c r="B66" i="10"/>
  <c r="E66" i="24"/>
  <c r="B64" i="10"/>
  <c r="E64" i="24"/>
  <c r="B60" i="10"/>
  <c r="E60" i="24"/>
  <c r="B58" i="10"/>
  <c r="E58" i="24"/>
  <c r="B56" i="10"/>
  <c r="E56" i="24"/>
  <c r="B54" i="10"/>
  <c r="E54" i="24"/>
  <c r="B52" i="10"/>
  <c r="E52" i="24"/>
  <c r="B50" i="10"/>
  <c r="E50" i="24"/>
  <c r="B48" i="10"/>
  <c r="E48" i="24"/>
  <c r="B46" i="10"/>
  <c r="E46" i="24"/>
  <c r="B44" i="10"/>
  <c r="E44" i="24"/>
  <c r="B42" i="10"/>
  <c r="E42" i="24"/>
  <c r="B40" i="10"/>
  <c r="E40" i="24"/>
  <c r="B38" i="10"/>
  <c r="E38" i="24"/>
  <c r="B36" i="10"/>
  <c r="E36" i="24"/>
  <c r="B32" i="10"/>
  <c r="E32" i="24"/>
  <c r="B28" i="10"/>
  <c r="E28" i="24"/>
  <c r="B24" i="10"/>
  <c r="E24" i="24"/>
  <c r="B22" i="10"/>
  <c r="E22" i="24"/>
  <c r="B20" i="10"/>
  <c r="E20" i="24"/>
  <c r="B18" i="10"/>
  <c r="E18" i="24"/>
  <c r="B16" i="10"/>
  <c r="E16" i="24"/>
  <c r="B14" i="10"/>
  <c r="E14" i="24"/>
  <c r="B10" i="10"/>
  <c r="E10" i="24"/>
  <c r="G29" i="23"/>
  <c r="B51" i="10"/>
  <c r="B47" i="10"/>
  <c r="F22" i="23"/>
  <c r="B59" i="10"/>
  <c r="B19" i="10"/>
  <c r="B71" i="10"/>
  <c r="B93" i="10"/>
  <c r="B79" i="10"/>
  <c r="B105" i="10"/>
  <c r="B97" i="10"/>
  <c r="B89" i="10"/>
  <c r="B75" i="10"/>
  <c r="B68" i="10"/>
  <c r="B62" i="10"/>
  <c r="B55" i="10"/>
  <c r="B103" i="10"/>
  <c r="B99" i="10"/>
  <c r="B95" i="10"/>
  <c r="B91" i="10"/>
  <c r="B85" i="10"/>
  <c r="B81" i="10"/>
  <c r="B69" i="10"/>
  <c r="B61" i="10"/>
  <c r="B49" i="10"/>
  <c r="B45" i="10"/>
  <c r="B87" i="10"/>
  <c r="G109" i="6"/>
  <c r="B98" i="10"/>
  <c r="F23" i="23"/>
  <c r="G23" i="23"/>
  <c r="R7" i="24"/>
  <c r="F1112" i="23"/>
  <c r="X67" i="24"/>
  <c r="F1148" i="23"/>
  <c r="X69" i="24"/>
  <c r="F1220" i="23"/>
  <c r="X73" i="24"/>
  <c r="F1292" i="23"/>
  <c r="X77" i="24"/>
  <c r="F1364" i="23"/>
  <c r="X81" i="24"/>
  <c r="F1436" i="23"/>
  <c r="X85" i="24"/>
  <c r="F1184" i="23"/>
  <c r="X71" i="24"/>
  <c r="F1256" i="23"/>
  <c r="X75" i="24"/>
  <c r="F1328" i="23"/>
  <c r="X79" i="24"/>
  <c r="F1400" i="23"/>
  <c r="X83" i="24"/>
  <c r="F1472" i="23"/>
  <c r="X87" i="24"/>
  <c r="X15" i="24"/>
  <c r="F176" i="23"/>
  <c r="X23" i="24"/>
  <c r="F320" i="23"/>
  <c r="X12" i="24"/>
  <c r="O104" i="23"/>
  <c r="X20" i="24"/>
  <c r="O248" i="23"/>
  <c r="X29" i="24"/>
  <c r="F428" i="23"/>
  <c r="X37" i="24"/>
  <c r="F572" i="23"/>
  <c r="X45" i="24"/>
  <c r="F716" i="23"/>
  <c r="X53" i="24"/>
  <c r="F860" i="23"/>
  <c r="X61" i="24"/>
  <c r="F1004" i="23"/>
  <c r="X32" i="24"/>
  <c r="O464" i="23"/>
  <c r="X40" i="24"/>
  <c r="O608" i="23"/>
  <c r="X48" i="24"/>
  <c r="O752" i="23"/>
  <c r="X56" i="24"/>
  <c r="O896" i="23"/>
  <c r="X64" i="24"/>
  <c r="O1040" i="23"/>
  <c r="X65" i="24"/>
  <c r="F1076" i="23"/>
  <c r="X11" i="24"/>
  <c r="F104" i="23"/>
  <c r="X19" i="24"/>
  <c r="F248" i="23"/>
  <c r="X16" i="24"/>
  <c r="O176" i="23"/>
  <c r="X24" i="24"/>
  <c r="O320" i="23"/>
  <c r="X33" i="24"/>
  <c r="F500" i="23"/>
  <c r="X41" i="24"/>
  <c r="F644" i="23"/>
  <c r="X49" i="24"/>
  <c r="F788" i="23"/>
  <c r="X57" i="24"/>
  <c r="F932" i="23"/>
  <c r="X28" i="24"/>
  <c r="O392" i="23"/>
  <c r="X36" i="24"/>
  <c r="O536" i="23"/>
  <c r="X44" i="24"/>
  <c r="O680" i="23"/>
  <c r="X52" i="24"/>
  <c r="O824" i="23"/>
  <c r="X60" i="24"/>
  <c r="O968" i="23"/>
  <c r="U7" i="24"/>
  <c r="V7" i="24"/>
  <c r="G22" i="23"/>
  <c r="H109" i="10"/>
  <c r="K109" i="10"/>
  <c r="K105" i="10"/>
  <c r="K45" i="10"/>
  <c r="K14" i="10"/>
  <c r="L50" i="10"/>
  <c r="K52" i="10"/>
  <c r="K54" i="10"/>
  <c r="K56" i="10"/>
  <c r="K34" i="10"/>
  <c r="K58" i="10"/>
  <c r="K43" i="10"/>
  <c r="K18" i="10"/>
  <c r="K67" i="10"/>
  <c r="K68" i="10"/>
  <c r="K19" i="10"/>
  <c r="K24" i="10"/>
  <c r="K25" i="10"/>
  <c r="K9" i="10"/>
  <c r="K20" i="10"/>
  <c r="K21" i="10"/>
  <c r="K39" i="10"/>
  <c r="K60" i="10"/>
  <c r="K35" i="10"/>
  <c r="K37" i="10"/>
  <c r="K40" i="10"/>
  <c r="K71" i="10"/>
  <c r="K8" i="10"/>
  <c r="K22" i="10"/>
  <c r="K26" i="10"/>
  <c r="K23" i="10"/>
  <c r="K70" i="10"/>
  <c r="K41" i="10"/>
  <c r="K38" i="10"/>
  <c r="K42" i="10"/>
  <c r="K89" i="10"/>
  <c r="K93" i="10"/>
  <c r="K97" i="10"/>
  <c r="K101" i="10"/>
  <c r="K11" i="10"/>
  <c r="K44" i="10"/>
  <c r="K46" i="10"/>
  <c r="K47" i="10"/>
  <c r="K49" i="10"/>
  <c r="K50" i="10"/>
  <c r="K53" i="10"/>
  <c r="K55" i="10"/>
  <c r="K59" i="10"/>
  <c r="K65" i="10"/>
  <c r="K72" i="10"/>
  <c r="K75" i="10"/>
  <c r="K62" i="10"/>
  <c r="K79" i="10"/>
  <c r="K64" i="10"/>
  <c r="K81" i="10"/>
  <c r="K87" i="10"/>
  <c r="K91" i="10"/>
  <c r="K95" i="10"/>
  <c r="K99" i="10"/>
  <c r="K103" i="10"/>
  <c r="K86" i="10"/>
  <c r="K90" i="10"/>
  <c r="K94" i="10"/>
  <c r="K98" i="10"/>
  <c r="K102" i="10"/>
  <c r="K106" i="10"/>
  <c r="FU108" i="6"/>
  <c r="ES6" i="6"/>
  <c r="ET6" i="6"/>
  <c r="EU6" i="6"/>
  <c r="EV6" i="6"/>
  <c r="EN6" i="6"/>
  <c r="EO6" i="6"/>
  <c r="EP6" i="6"/>
  <c r="D106" i="10"/>
  <c r="C106" i="10"/>
  <c r="A3" i="6"/>
  <c r="H4" i="24"/>
  <c r="D105" i="10"/>
  <c r="C105" i="10"/>
  <c r="G105" i="10"/>
  <c r="F105" i="10"/>
  <c r="E106" i="10"/>
  <c r="E105" i="10"/>
  <c r="F3" i="6"/>
  <c r="I4" i="24"/>
  <c r="A1" i="6"/>
  <c r="A1" i="24"/>
  <c r="D104" i="10"/>
  <c r="C104" i="10"/>
  <c r="D103" i="10"/>
  <c r="F104" i="10"/>
  <c r="F103" i="10"/>
  <c r="S102" i="10"/>
  <c r="D102" i="10"/>
  <c r="C102" i="10"/>
  <c r="D101" i="10"/>
  <c r="G102" i="10"/>
  <c r="F102" i="10"/>
  <c r="D100" i="10"/>
  <c r="D99" i="10"/>
  <c r="G100" i="10"/>
  <c r="F100" i="10"/>
  <c r="F99" i="10"/>
  <c r="D98" i="10"/>
  <c r="C98" i="10"/>
  <c r="C97" i="10"/>
  <c r="G97" i="10"/>
  <c r="L1625" i="23"/>
  <c r="S95" i="10"/>
  <c r="D96" i="10"/>
  <c r="D95" i="10"/>
  <c r="G96" i="10"/>
  <c r="F95" i="10"/>
  <c r="E96" i="10"/>
  <c r="D94" i="10"/>
  <c r="C94" i="10"/>
  <c r="D93" i="10"/>
  <c r="G94" i="10"/>
  <c r="F93" i="10"/>
  <c r="S92" i="10"/>
  <c r="D92" i="10"/>
  <c r="C92" i="10"/>
  <c r="D91" i="10"/>
  <c r="G92" i="10"/>
  <c r="F92" i="10"/>
  <c r="E92" i="10"/>
  <c r="D90" i="10"/>
  <c r="C90" i="10"/>
  <c r="D89" i="10"/>
  <c r="C89" i="10"/>
  <c r="G89" i="10"/>
  <c r="F89" i="10"/>
  <c r="L1481" i="23"/>
  <c r="S87" i="10"/>
  <c r="D88" i="10"/>
  <c r="C88" i="10"/>
  <c r="D87" i="10"/>
  <c r="C87" i="10"/>
  <c r="G88" i="10"/>
  <c r="F87" i="10"/>
  <c r="E88" i="10"/>
  <c r="D86" i="10"/>
  <c r="C86" i="10"/>
  <c r="C85" i="10"/>
  <c r="F85" i="10"/>
  <c r="E86" i="10"/>
  <c r="D84" i="10"/>
  <c r="G83" i="10"/>
  <c r="F84" i="10"/>
  <c r="E83" i="10"/>
  <c r="C82" i="10"/>
  <c r="D81" i="10"/>
  <c r="F82" i="10"/>
  <c r="F81" i="10"/>
  <c r="C80" i="10"/>
  <c r="C79" i="10"/>
  <c r="G80" i="10"/>
  <c r="G79" i="10"/>
  <c r="F80" i="10"/>
  <c r="E80" i="10"/>
  <c r="C78" i="10"/>
  <c r="D77" i="10"/>
  <c r="G77" i="10"/>
  <c r="F77" i="10"/>
  <c r="S76" i="10"/>
  <c r="S75" i="10"/>
  <c r="D76" i="10"/>
  <c r="D75" i="10"/>
  <c r="C75" i="10"/>
  <c r="G76" i="10"/>
  <c r="F76" i="10"/>
  <c r="S73" i="10"/>
  <c r="D74" i="10"/>
  <c r="C73" i="10"/>
  <c r="G74" i="10"/>
  <c r="F74" i="10"/>
  <c r="E74" i="10"/>
  <c r="C1193" i="23"/>
  <c r="D72" i="10"/>
  <c r="D71" i="10"/>
  <c r="C70" i="10"/>
  <c r="D69" i="10"/>
  <c r="F69" i="10"/>
  <c r="L1121" i="23"/>
  <c r="C68" i="10"/>
  <c r="G68" i="10"/>
  <c r="G67" i="10"/>
  <c r="L1085" i="23"/>
  <c r="S66" i="10"/>
  <c r="D66" i="10"/>
  <c r="F1053" i="23"/>
  <c r="F66" i="10"/>
  <c r="D64" i="10"/>
  <c r="C63" i="10"/>
  <c r="G63" i="10"/>
  <c r="L1013" i="23"/>
  <c r="E63" i="10"/>
  <c r="S62" i="10"/>
  <c r="G62" i="10"/>
  <c r="F61" i="10"/>
  <c r="C60" i="10"/>
  <c r="D59" i="10"/>
  <c r="F59" i="10"/>
  <c r="S57" i="10"/>
  <c r="D57" i="10"/>
  <c r="F57" i="10"/>
  <c r="D56" i="10"/>
  <c r="C55" i="10"/>
  <c r="F56" i="10"/>
  <c r="F55" i="10"/>
  <c r="S54" i="10"/>
  <c r="G53" i="10"/>
  <c r="E53" i="10"/>
  <c r="S51" i="10"/>
  <c r="D52" i="10"/>
  <c r="C51" i="10"/>
  <c r="F52" i="10"/>
  <c r="S50" i="10"/>
  <c r="D50" i="10"/>
  <c r="G49" i="10"/>
  <c r="E49" i="10"/>
  <c r="S47" i="10"/>
  <c r="E48" i="10"/>
  <c r="C725" i="23"/>
  <c r="S45" i="10"/>
  <c r="C46" i="10"/>
  <c r="G45" i="10"/>
  <c r="F46" i="10"/>
  <c r="L689" i="23"/>
  <c r="S44" i="10"/>
  <c r="S43" i="10"/>
  <c r="T44" i="10"/>
  <c r="G43" i="10"/>
  <c r="L653" i="23"/>
  <c r="E43" i="10"/>
  <c r="C42" i="10"/>
  <c r="C41" i="10"/>
  <c r="G41" i="10"/>
  <c r="E42" i="10"/>
  <c r="S40" i="10"/>
  <c r="S39" i="10"/>
  <c r="F40" i="10"/>
  <c r="E39" i="10"/>
  <c r="S37" i="10"/>
  <c r="C38" i="10"/>
  <c r="F37" i="10"/>
  <c r="C513" i="23"/>
  <c r="S33" i="10"/>
  <c r="L475" i="23"/>
  <c r="G33" i="10"/>
  <c r="L473" i="23"/>
  <c r="S32" i="10"/>
  <c r="S31" i="10"/>
  <c r="C439" i="23"/>
  <c r="S30" i="10"/>
  <c r="S28" i="10"/>
  <c r="S26" i="10"/>
  <c r="C330" i="23"/>
  <c r="T23" i="10"/>
  <c r="S20" i="10"/>
  <c r="S19" i="10"/>
  <c r="L221" i="23"/>
  <c r="S18" i="10"/>
  <c r="S17" i="10"/>
  <c r="F189" i="23"/>
  <c r="S13" i="10"/>
  <c r="O117" i="23"/>
  <c r="L114" i="23"/>
  <c r="T10" i="10"/>
  <c r="F32" i="23"/>
  <c r="E32" i="23"/>
  <c r="D32" i="23"/>
  <c r="F31" i="23"/>
  <c r="E31" i="23"/>
  <c r="D31" i="23"/>
  <c r="C31" i="23"/>
  <c r="L115" i="10"/>
  <c r="L113" i="10"/>
  <c r="L111" i="10"/>
  <c r="AI109" i="10"/>
  <c r="AH109" i="10"/>
  <c r="AG109" i="10"/>
  <c r="AF109" i="10"/>
  <c r="AE109" i="10"/>
  <c r="AD109" i="10"/>
  <c r="AC109" i="10"/>
  <c r="AB109" i="10"/>
  <c r="AA109" i="10"/>
  <c r="Z109" i="10"/>
  <c r="Y109" i="10"/>
  <c r="X109" i="10"/>
  <c r="AF108" i="10"/>
  <c r="L108" i="10"/>
  <c r="T106" i="10"/>
  <c r="S106" i="10"/>
  <c r="G106" i="10"/>
  <c r="A106" i="10"/>
  <c r="T105" i="10"/>
  <c r="S105" i="10"/>
  <c r="A105" i="10"/>
  <c r="T104" i="10"/>
  <c r="S104" i="10"/>
  <c r="A104" i="10"/>
  <c r="S103" i="10"/>
  <c r="A103" i="10"/>
  <c r="T102" i="10"/>
  <c r="A102" i="10"/>
  <c r="S101" i="10"/>
  <c r="L101" i="10"/>
  <c r="F101" i="10"/>
  <c r="A101" i="10"/>
  <c r="S100" i="10"/>
  <c r="A100" i="10"/>
  <c r="S99" i="10"/>
  <c r="A99" i="10"/>
  <c r="T98" i="10"/>
  <c r="S98" i="10"/>
  <c r="A98" i="10"/>
  <c r="L97" i="10"/>
  <c r="F97" i="10"/>
  <c r="A97" i="10"/>
  <c r="T96" i="10"/>
  <c r="S96" i="10"/>
  <c r="F96" i="10"/>
  <c r="A96" i="10"/>
  <c r="T95" i="10"/>
  <c r="A95" i="10"/>
  <c r="S94" i="10"/>
  <c r="A94" i="10"/>
  <c r="S93" i="10"/>
  <c r="L93" i="10"/>
  <c r="A93" i="10"/>
  <c r="T92" i="10"/>
  <c r="A92" i="10"/>
  <c r="T91" i="10"/>
  <c r="S91" i="10"/>
  <c r="A91" i="10"/>
  <c r="S90" i="10"/>
  <c r="A90" i="10"/>
  <c r="T89" i="10"/>
  <c r="S89" i="10"/>
  <c r="L89" i="10"/>
  <c r="A89" i="10"/>
  <c r="T88" i="10"/>
  <c r="S88" i="10"/>
  <c r="A88" i="10"/>
  <c r="T87" i="10"/>
  <c r="A87" i="10"/>
  <c r="T86" i="10"/>
  <c r="S86" i="10"/>
  <c r="A86" i="10"/>
  <c r="S85" i="10"/>
  <c r="A85" i="10"/>
  <c r="S84" i="10"/>
  <c r="A84" i="10"/>
  <c r="T83" i="10"/>
  <c r="S83" i="10"/>
  <c r="A83" i="10"/>
  <c r="S82" i="10"/>
  <c r="A82" i="10"/>
  <c r="T81" i="10"/>
  <c r="A81" i="10"/>
  <c r="A80" i="10"/>
  <c r="S79" i="10"/>
  <c r="L79" i="10"/>
  <c r="A79" i="10"/>
  <c r="S78" i="10"/>
  <c r="A78" i="10"/>
  <c r="T77" i="10"/>
  <c r="A77" i="10"/>
  <c r="A76" i="10"/>
  <c r="T75" i="10"/>
  <c r="L75" i="10"/>
  <c r="A75" i="10"/>
  <c r="T74" i="10"/>
  <c r="S74" i="10"/>
  <c r="A74" i="10"/>
  <c r="A73" i="10"/>
  <c r="T72" i="10"/>
  <c r="S72" i="10"/>
  <c r="L72" i="10"/>
  <c r="A72" i="10"/>
  <c r="A71" i="10"/>
  <c r="S70" i="10"/>
  <c r="A70" i="10"/>
  <c r="S69" i="10"/>
  <c r="A69" i="10"/>
  <c r="A68" i="10"/>
  <c r="S67" i="10"/>
  <c r="A67" i="10"/>
  <c r="T66" i="10"/>
  <c r="A66" i="10"/>
  <c r="T65" i="10"/>
  <c r="A65" i="10"/>
  <c r="T64" i="10"/>
  <c r="A64" i="10"/>
  <c r="A63" i="10"/>
  <c r="A62" i="10"/>
  <c r="S61" i="10"/>
  <c r="A61" i="10"/>
  <c r="T60" i="10"/>
  <c r="A60" i="10"/>
  <c r="L59" i="10"/>
  <c r="A59" i="10"/>
  <c r="S58" i="10"/>
  <c r="A58" i="10"/>
  <c r="A57" i="10"/>
  <c r="T56" i="10"/>
  <c r="A56" i="10"/>
  <c r="S55" i="10"/>
  <c r="L55" i="10"/>
  <c r="A55" i="10"/>
  <c r="T54" i="10"/>
  <c r="A54" i="10"/>
  <c r="T53" i="10"/>
  <c r="L53" i="10"/>
  <c r="A53" i="10"/>
  <c r="A52" i="10"/>
  <c r="T51" i="10"/>
  <c r="A51" i="10"/>
  <c r="T50" i="10"/>
  <c r="A50" i="10"/>
  <c r="T49" i="10"/>
  <c r="L49" i="10"/>
  <c r="A49" i="10"/>
  <c r="A48" i="10"/>
  <c r="T47" i="10"/>
  <c r="A47" i="10"/>
  <c r="S46" i="10"/>
  <c r="L46" i="10"/>
  <c r="A46" i="10"/>
  <c r="L45" i="10"/>
  <c r="A45" i="10"/>
  <c r="L44" i="10"/>
  <c r="A44" i="10"/>
  <c r="A43" i="10"/>
  <c r="A42" i="10"/>
  <c r="S41" i="10"/>
  <c r="A41" i="10"/>
  <c r="A40" i="10"/>
  <c r="T39" i="10"/>
  <c r="A39" i="10"/>
  <c r="A38" i="10"/>
  <c r="A37" i="10"/>
  <c r="A36" i="10"/>
  <c r="S35" i="10"/>
  <c r="A35" i="10"/>
  <c r="A34" i="10"/>
  <c r="A33" i="10"/>
  <c r="A32" i="10"/>
  <c r="A31" i="10"/>
  <c r="A30" i="10"/>
  <c r="A29" i="10"/>
  <c r="A28" i="10"/>
  <c r="A27" i="10"/>
  <c r="A26" i="10"/>
  <c r="A25" i="10"/>
  <c r="A24" i="10"/>
  <c r="A23" i="10"/>
  <c r="A22" i="10"/>
  <c r="A21" i="10"/>
  <c r="A20" i="10"/>
  <c r="A19" i="10"/>
  <c r="A18" i="10"/>
  <c r="A17" i="10"/>
  <c r="A16" i="10"/>
  <c r="A15" i="10"/>
  <c r="L14" i="10"/>
  <c r="A14" i="10"/>
  <c r="A13" i="10"/>
  <c r="A12" i="10"/>
  <c r="A11" i="10"/>
  <c r="A10" i="10"/>
  <c r="A9" i="10"/>
  <c r="A8" i="10"/>
  <c r="A7" i="10"/>
  <c r="H5" i="6"/>
  <c r="W3" i="10"/>
  <c r="K6" i="6"/>
  <c r="L6" i="6"/>
  <c r="M6" i="6"/>
  <c r="O6" i="6"/>
  <c r="AA6" i="6"/>
  <c r="AB6" i="6"/>
  <c r="AC6" i="6"/>
  <c r="AE6" i="6"/>
  <c r="AM6" i="6"/>
  <c r="AO6" i="6"/>
  <c r="AS6" i="6"/>
  <c r="AT6" i="6"/>
  <c r="AU6" i="6"/>
  <c r="AW6" i="6"/>
  <c r="BI6" i="6"/>
  <c r="BJ6" i="6"/>
  <c r="BK6" i="6"/>
  <c r="BM6" i="6"/>
  <c r="BU6" i="6"/>
  <c r="BW6" i="6"/>
  <c r="BY6" i="6"/>
  <c r="BZ6" i="6"/>
  <c r="CA6" i="6"/>
  <c r="CC6" i="6"/>
  <c r="CK6" i="6"/>
  <c r="CM6" i="6"/>
  <c r="CO6" i="6"/>
  <c r="CP6" i="6"/>
  <c r="CQ6" i="6"/>
  <c r="CS6" i="6"/>
  <c r="DA6" i="6"/>
  <c r="DC6" i="6"/>
  <c r="J5" i="6"/>
  <c r="G3" i="10"/>
  <c r="I5" i="6"/>
  <c r="F3" i="10"/>
  <c r="G4" i="6"/>
  <c r="D3" i="10"/>
  <c r="F4" i="6"/>
  <c r="C3" i="10"/>
  <c r="S2" i="10"/>
  <c r="D4" i="6"/>
  <c r="B2" i="10"/>
  <c r="A4" i="6"/>
  <c r="EB3" i="6"/>
  <c r="DP3" i="6"/>
  <c r="DE3" i="6"/>
  <c r="ES3" i="6"/>
  <c r="EN3" i="6"/>
  <c r="ES109" i="6"/>
  <c r="EN109" i="6"/>
  <c r="EB109" i="6"/>
  <c r="T108" i="24"/>
  <c r="DP109" i="6"/>
  <c r="S108" i="24"/>
  <c r="DE109" i="6"/>
  <c r="R108" i="24"/>
  <c r="CO109" i="6"/>
  <c r="BY109" i="6"/>
  <c r="BI109" i="6"/>
  <c r="BA109" i="6"/>
  <c r="GZ11" i="6"/>
  <c r="AV109" i="6"/>
  <c r="AQ109" i="6"/>
  <c r="AA109" i="6"/>
  <c r="K109" i="6"/>
  <c r="K108" i="24"/>
  <c r="CO3" i="6"/>
  <c r="BY3" i="6"/>
  <c r="BI3" i="6"/>
  <c r="BA108" i="6"/>
  <c r="HA11" i="6"/>
  <c r="AV108" i="6"/>
  <c r="HA10" i="6"/>
  <c r="AQ108" i="6"/>
  <c r="AA3" i="6"/>
  <c r="K3" i="6"/>
  <c r="HA39" i="6"/>
  <c r="HA38" i="6"/>
  <c r="HA37" i="6"/>
  <c r="HA36" i="6"/>
  <c r="HA35" i="6"/>
  <c r="HA34" i="6"/>
  <c r="HA33" i="6"/>
  <c r="HN31" i="6"/>
  <c r="HM31" i="6"/>
  <c r="HL31" i="6"/>
  <c r="HK31" i="6"/>
  <c r="HJ31" i="6"/>
  <c r="HI31" i="6"/>
  <c r="HH31" i="6"/>
  <c r="HG31" i="6"/>
  <c r="HF31" i="6"/>
  <c r="HE31" i="6"/>
  <c r="HD31" i="6"/>
  <c r="HC31" i="6"/>
  <c r="HB31" i="6"/>
  <c r="HA31" i="6"/>
  <c r="HB22" i="6"/>
  <c r="HM22" i="6"/>
  <c r="HM7" i="6"/>
  <c r="DM6" i="6"/>
  <c r="EB6" i="6"/>
  <c r="EC6" i="6"/>
  <c r="ED6" i="6"/>
  <c r="EF6" i="6"/>
  <c r="EG6" i="6"/>
  <c r="EJ6" i="6"/>
  <c r="DT6" i="6"/>
  <c r="DW6" i="6"/>
  <c r="DU6" i="6"/>
  <c r="DX6" i="6"/>
  <c r="DE6" i="6"/>
  <c r="DF6" i="6"/>
  <c r="DG6" i="6"/>
  <c r="DI6" i="6"/>
  <c r="GQ5" i="6"/>
  <c r="GO5" i="6"/>
  <c r="GM5" i="6"/>
  <c r="EF5" i="6"/>
  <c r="ED5" i="6"/>
  <c r="EC5" i="6"/>
  <c r="EB5" i="6"/>
  <c r="DT5" i="6"/>
  <c r="DR5" i="6"/>
  <c r="DQ5" i="6"/>
  <c r="DP5" i="6"/>
  <c r="DG5" i="6"/>
  <c r="DF5" i="6"/>
  <c r="DE5" i="6"/>
  <c r="CQ5" i="6"/>
  <c r="CP5" i="6"/>
  <c r="CO5" i="6"/>
  <c r="BK5" i="6"/>
  <c r="BJ5" i="6"/>
  <c r="BI5" i="6"/>
  <c r="AU5" i="6"/>
  <c r="AT5" i="6"/>
  <c r="AS5" i="6"/>
  <c r="AC5" i="6"/>
  <c r="AB5" i="6"/>
  <c r="AA5" i="6"/>
  <c r="M5" i="6"/>
  <c r="L5" i="6"/>
  <c r="K5" i="6"/>
  <c r="EV4" i="6"/>
  <c r="EU4" i="6"/>
  <c r="ET4" i="6"/>
  <c r="ES4" i="6"/>
  <c r="EP4" i="6"/>
  <c r="EO4" i="6"/>
  <c r="EN4" i="6"/>
  <c r="EF4" i="6"/>
  <c r="EB4" i="6"/>
  <c r="DT4" i="6"/>
  <c r="DP4" i="6"/>
  <c r="DM4" i="6"/>
  <c r="DI4" i="6"/>
  <c r="DE4" i="6"/>
  <c r="DA4" i="6"/>
  <c r="CS4" i="6"/>
  <c r="CO4" i="6"/>
  <c r="BY4" i="6"/>
  <c r="BU4" i="6"/>
  <c r="BM4" i="6"/>
  <c r="BI4" i="6"/>
  <c r="AW4" i="6"/>
  <c r="AS4" i="6"/>
  <c r="AQ4" i="6"/>
  <c r="AM4" i="6"/>
  <c r="AE4" i="6"/>
  <c r="AA4" i="6"/>
  <c r="W4" i="6"/>
  <c r="O4" i="6"/>
  <c r="K4" i="6"/>
  <c r="C4" i="6"/>
  <c r="B4" i="6"/>
  <c r="AQ3" i="6"/>
  <c r="BF1" i="6"/>
  <c r="EN1" i="6"/>
  <c r="HA9" i="6"/>
  <c r="M107" i="24"/>
  <c r="BH110" i="6"/>
  <c r="J1750" i="23"/>
  <c r="J1714" i="23"/>
  <c r="J1318" i="23"/>
  <c r="J1246" i="23"/>
  <c r="J1138" i="23"/>
  <c r="J1102" i="23"/>
  <c r="J1066" i="23"/>
  <c r="A1066" i="23"/>
  <c r="A1030" i="23"/>
  <c r="J994" i="23"/>
  <c r="J958" i="23"/>
  <c r="J922" i="23"/>
  <c r="A922" i="23"/>
  <c r="J850" i="23"/>
  <c r="A850" i="23"/>
  <c r="A814" i="23"/>
  <c r="A778" i="23"/>
  <c r="J706" i="23"/>
  <c r="J670" i="23"/>
  <c r="A670" i="23"/>
  <c r="A634" i="23"/>
  <c r="A598" i="23"/>
  <c r="J562" i="23"/>
  <c r="A562" i="23"/>
  <c r="J526" i="23"/>
  <c r="A526" i="23"/>
  <c r="J490" i="23"/>
  <c r="A490" i="23"/>
  <c r="J454" i="23"/>
  <c r="A382" i="23"/>
  <c r="J346" i="23"/>
  <c r="A202" i="23"/>
  <c r="J166" i="23"/>
  <c r="A166" i="23"/>
  <c r="J130" i="23"/>
  <c r="A130" i="23"/>
  <c r="J94" i="23"/>
  <c r="J58" i="23"/>
  <c r="A1750" i="23"/>
  <c r="A1318" i="23"/>
  <c r="J1282" i="23"/>
  <c r="A1282" i="23"/>
  <c r="A1138" i="23"/>
  <c r="A958" i="23"/>
  <c r="J886" i="23"/>
  <c r="J778" i="23"/>
  <c r="A742" i="23"/>
  <c r="J598" i="23"/>
  <c r="A454" i="23"/>
  <c r="A418" i="23"/>
  <c r="A346" i="23"/>
  <c r="A310" i="23"/>
  <c r="A274" i="23"/>
  <c r="A238" i="23"/>
  <c r="A58" i="23"/>
  <c r="J1786" i="23"/>
  <c r="A1786" i="23"/>
  <c r="A1714" i="23"/>
  <c r="J1678" i="23"/>
  <c r="A1678" i="23"/>
  <c r="J1642" i="23"/>
  <c r="A1642" i="23"/>
  <c r="J1606" i="23"/>
  <c r="A1606" i="23"/>
  <c r="J1570" i="23"/>
  <c r="A1570" i="23"/>
  <c r="J1534" i="23"/>
  <c r="A1534" i="23"/>
  <c r="J1498" i="23"/>
  <c r="A1498" i="23"/>
  <c r="J1462" i="23"/>
  <c r="A1462" i="23"/>
  <c r="J1426" i="23"/>
  <c r="A1426" i="23"/>
  <c r="J1390" i="23"/>
  <c r="A1390" i="23"/>
  <c r="J1354" i="23"/>
  <c r="A1354" i="23"/>
  <c r="A1246" i="23"/>
  <c r="J1210" i="23"/>
  <c r="A1210" i="23"/>
  <c r="J1174" i="23"/>
  <c r="A1174" i="23"/>
  <c r="A1102" i="23"/>
  <c r="J1030" i="23"/>
  <c r="A994" i="23"/>
  <c r="A886" i="23"/>
  <c r="J814" i="23"/>
  <c r="J742" i="23"/>
  <c r="A706" i="23"/>
  <c r="J634" i="23"/>
  <c r="J418" i="23"/>
  <c r="J382" i="23"/>
  <c r="J310" i="23"/>
  <c r="J274" i="23"/>
  <c r="J238" i="23"/>
  <c r="J202" i="23"/>
  <c r="A94" i="23"/>
  <c r="HA6" i="6"/>
  <c r="HK30" i="6"/>
  <c r="T7" i="24"/>
  <c r="E67" i="10"/>
  <c r="E76" i="10"/>
  <c r="N91" i="10"/>
  <c r="GZ12" i="6"/>
  <c r="GZ13" i="6"/>
  <c r="N94" i="10"/>
  <c r="N74" i="10"/>
  <c r="N64" i="10"/>
  <c r="N60" i="10"/>
  <c r="N56" i="10"/>
  <c r="N52" i="10"/>
  <c r="N48" i="10"/>
  <c r="N46" i="10"/>
  <c r="N44" i="10"/>
  <c r="N40" i="10"/>
  <c r="N34" i="10"/>
  <c r="N30" i="10"/>
  <c r="N26" i="10"/>
  <c r="N20" i="10"/>
  <c r="N16" i="10"/>
  <c r="N101" i="10"/>
  <c r="N97" i="10"/>
  <c r="N95" i="10"/>
  <c r="N89" i="10"/>
  <c r="N75" i="10"/>
  <c r="N67" i="10"/>
  <c r="N65" i="10"/>
  <c r="N59" i="10"/>
  <c r="N53" i="10"/>
  <c r="N47" i="10"/>
  <c r="N43" i="10"/>
  <c r="N41" i="10"/>
  <c r="N35" i="10"/>
  <c r="N33" i="10"/>
  <c r="N29" i="10"/>
  <c r="N23" i="10"/>
  <c r="N21" i="10"/>
  <c r="N17" i="10"/>
  <c r="N15" i="10"/>
  <c r="N7" i="10"/>
  <c r="N102" i="10"/>
  <c r="N96" i="10"/>
  <c r="N58" i="10"/>
  <c r="N42" i="10"/>
  <c r="N36" i="10"/>
  <c r="N32" i="10"/>
  <c r="N28" i="10"/>
  <c r="N24" i="10"/>
  <c r="N22" i="10"/>
  <c r="N18" i="10"/>
  <c r="N14" i="10"/>
  <c r="N12" i="10"/>
  <c r="N8" i="10"/>
  <c r="N105" i="10"/>
  <c r="N79" i="10"/>
  <c r="N73" i="10"/>
  <c r="N71" i="10"/>
  <c r="N63" i="10"/>
  <c r="N61" i="10"/>
  <c r="N57" i="10"/>
  <c r="N51" i="10"/>
  <c r="N49" i="10"/>
  <c r="N45" i="10"/>
  <c r="N39" i="10"/>
  <c r="N37" i="10"/>
  <c r="N31" i="10"/>
  <c r="N27" i="10"/>
  <c r="N25" i="10"/>
  <c r="N19" i="10"/>
  <c r="N13" i="10"/>
  <c r="N11" i="10"/>
  <c r="N9" i="10"/>
  <c r="N54" i="10"/>
  <c r="N50" i="10"/>
  <c r="N55" i="10"/>
  <c r="N84" i="10"/>
  <c r="DK6" i="6"/>
  <c r="E77" i="10"/>
  <c r="N104" i="10"/>
  <c r="N100" i="10"/>
  <c r="N98" i="10"/>
  <c r="N90" i="10"/>
  <c r="N86" i="10"/>
  <c r="N82" i="10"/>
  <c r="N78" i="10"/>
  <c r="N70" i="10"/>
  <c r="N68" i="10"/>
  <c r="N38" i="10"/>
  <c r="N10" i="10"/>
  <c r="N99" i="10"/>
  <c r="N93" i="10"/>
  <c r="N87" i="10"/>
  <c r="N85" i="10"/>
  <c r="N77" i="10"/>
  <c r="N106" i="10"/>
  <c r="N92" i="10"/>
  <c r="N80" i="10"/>
  <c r="N76" i="10"/>
  <c r="N72" i="10"/>
  <c r="N103" i="10"/>
  <c r="N81" i="10"/>
  <c r="N69" i="10"/>
  <c r="N66" i="10"/>
  <c r="N88" i="10"/>
  <c r="N83" i="10"/>
  <c r="HA12" i="6"/>
  <c r="HA13" i="6"/>
  <c r="AA116" i="6"/>
  <c r="AA114" i="6"/>
  <c r="N62" i="10"/>
  <c r="HK4" i="6"/>
  <c r="J2" i="10"/>
  <c r="E89" i="10"/>
  <c r="E97" i="10"/>
  <c r="EW6" i="6"/>
  <c r="EX6" i="6"/>
  <c r="V4" i="24"/>
  <c r="GZ1" i="6"/>
  <c r="GZ6" i="6"/>
  <c r="E41" i="10"/>
  <c r="EQ6" i="6"/>
  <c r="ER6" i="6"/>
  <c r="U4" i="24"/>
  <c r="HF30" i="6"/>
  <c r="E2" i="10"/>
  <c r="E100" i="10"/>
  <c r="E102" i="10"/>
  <c r="J1776" i="23"/>
  <c r="A1776" i="23"/>
  <c r="J1704" i="23"/>
  <c r="A1704" i="23"/>
  <c r="J1632" i="23"/>
  <c r="A1632" i="23"/>
  <c r="J1740" i="23"/>
  <c r="A1740" i="23"/>
  <c r="J1668" i="23"/>
  <c r="A1668" i="23"/>
  <c r="J1596" i="23"/>
  <c r="A1596" i="23"/>
  <c r="J1560" i="23"/>
  <c r="A1560" i="23"/>
  <c r="J1524" i="23"/>
  <c r="A1524" i="23"/>
  <c r="J1488" i="23"/>
  <c r="A1488" i="23"/>
  <c r="J1452" i="23"/>
  <c r="A1452" i="23"/>
  <c r="A1416" i="23"/>
  <c r="A1380" i="23"/>
  <c r="J1308" i="23"/>
  <c r="A1308" i="23"/>
  <c r="J1236" i="23"/>
  <c r="A1236" i="23"/>
  <c r="J1200" i="23"/>
  <c r="A1200" i="23"/>
  <c r="A1164" i="23"/>
  <c r="A1128" i="23"/>
  <c r="A1092" i="23"/>
  <c r="J1416" i="23"/>
  <c r="J1380" i="23"/>
  <c r="J1344" i="23"/>
  <c r="A1344" i="23"/>
  <c r="J1272" i="23"/>
  <c r="A1272" i="23"/>
  <c r="J1164" i="23"/>
  <c r="J1128" i="23"/>
  <c r="J1092" i="23"/>
  <c r="J1056" i="23"/>
  <c r="A1056" i="23"/>
  <c r="J912" i="23"/>
  <c r="J876" i="23"/>
  <c r="J840" i="23"/>
  <c r="A804" i="23"/>
  <c r="A768" i="23"/>
  <c r="A732" i="23"/>
  <c r="A696" i="23"/>
  <c r="A660" i="23"/>
  <c r="A624" i="23"/>
  <c r="J588" i="23"/>
  <c r="J552" i="23"/>
  <c r="J480" i="23"/>
  <c r="J444" i="23"/>
  <c r="A444" i="23"/>
  <c r="J372" i="23"/>
  <c r="J228" i="23"/>
  <c r="A228" i="23"/>
  <c r="J192" i="23"/>
  <c r="A192" i="23"/>
  <c r="A156" i="23"/>
  <c r="J120" i="23"/>
  <c r="A120" i="23"/>
  <c r="A84" i="23"/>
  <c r="J48" i="23"/>
  <c r="A48" i="23"/>
  <c r="J12" i="23"/>
  <c r="J1020" i="23"/>
  <c r="A1020" i="23"/>
  <c r="J984" i="23"/>
  <c r="A984" i="23"/>
  <c r="J948" i="23"/>
  <c r="A948" i="23"/>
  <c r="A912" i="23"/>
  <c r="A876" i="23"/>
  <c r="A840" i="23"/>
  <c r="J804" i="23"/>
  <c r="J768" i="23"/>
  <c r="J732" i="23"/>
  <c r="J696" i="23"/>
  <c r="J660" i="23"/>
  <c r="J624" i="23"/>
  <c r="A588" i="23"/>
  <c r="A552" i="23"/>
  <c r="J516" i="23"/>
  <c r="A516" i="23"/>
  <c r="A480" i="23"/>
  <c r="J408" i="23"/>
  <c r="A408" i="23"/>
  <c r="A372" i="23"/>
  <c r="J336" i="23"/>
  <c r="A336" i="23"/>
  <c r="J300" i="23"/>
  <c r="A300" i="23"/>
  <c r="J264" i="23"/>
  <c r="A264" i="23"/>
  <c r="J156" i="23"/>
  <c r="J84" i="23"/>
  <c r="A12" i="23"/>
  <c r="J1780" i="23"/>
  <c r="A1744" i="23"/>
  <c r="J1708" i="23"/>
  <c r="A1672" i="23"/>
  <c r="J1636" i="23"/>
  <c r="A1780" i="23"/>
  <c r="J1744" i="23"/>
  <c r="A1708" i="23"/>
  <c r="J1672" i="23"/>
  <c r="A1636" i="23"/>
  <c r="J1600" i="23"/>
  <c r="A1564" i="23"/>
  <c r="A1528" i="23"/>
  <c r="A1492" i="23"/>
  <c r="A1456" i="23"/>
  <c r="A1600" i="23"/>
  <c r="J1564" i="23"/>
  <c r="J1528" i="23"/>
  <c r="J1492" i="23"/>
  <c r="J1456" i="23"/>
  <c r="J1420" i="23"/>
  <c r="A1420" i="23"/>
  <c r="J1384" i="23"/>
  <c r="A1384" i="23"/>
  <c r="J1348" i="23"/>
  <c r="A1348" i="23"/>
  <c r="J1276" i="23"/>
  <c r="A1276" i="23"/>
  <c r="J1168" i="23"/>
  <c r="A1168" i="23"/>
  <c r="J1132" i="23"/>
  <c r="A1132" i="23"/>
  <c r="J1096" i="23"/>
  <c r="A1096" i="23"/>
  <c r="J1060" i="23"/>
  <c r="A1060" i="23"/>
  <c r="J1312" i="23"/>
  <c r="A1312" i="23"/>
  <c r="J1240" i="23"/>
  <c r="A1240" i="23"/>
  <c r="J1204" i="23"/>
  <c r="A1204" i="23"/>
  <c r="J808" i="23"/>
  <c r="A808" i="23"/>
  <c r="J772" i="23"/>
  <c r="A772" i="23"/>
  <c r="J736" i="23"/>
  <c r="A736" i="23"/>
  <c r="J700" i="23"/>
  <c r="A700" i="23"/>
  <c r="J628" i="23"/>
  <c r="A628" i="23"/>
  <c r="J484" i="23"/>
  <c r="A484" i="23"/>
  <c r="J412" i="23"/>
  <c r="A412" i="23"/>
  <c r="A340" i="23"/>
  <c r="J232" i="23"/>
  <c r="A232" i="23"/>
  <c r="J196" i="23"/>
  <c r="A196" i="23"/>
  <c r="J160" i="23"/>
  <c r="A160" i="23"/>
  <c r="J124" i="23"/>
  <c r="A124" i="23"/>
  <c r="J52" i="23"/>
  <c r="A52" i="23"/>
  <c r="J16" i="23"/>
  <c r="A16" i="23"/>
  <c r="J1024" i="23"/>
  <c r="A1024" i="23"/>
  <c r="J988" i="23"/>
  <c r="A988" i="23"/>
  <c r="J952" i="23"/>
  <c r="A952" i="23"/>
  <c r="J916" i="23"/>
  <c r="A916" i="23"/>
  <c r="J880" i="23"/>
  <c r="A880" i="23"/>
  <c r="J844" i="23"/>
  <c r="A844" i="23"/>
  <c r="J664" i="23"/>
  <c r="A664" i="23"/>
  <c r="J592" i="23"/>
  <c r="A592" i="23"/>
  <c r="J556" i="23"/>
  <c r="A556" i="23"/>
  <c r="J520" i="23"/>
  <c r="A520" i="23"/>
  <c r="J448" i="23"/>
  <c r="A448" i="23"/>
  <c r="J376" i="23"/>
  <c r="A376" i="23"/>
  <c r="J340" i="23"/>
  <c r="J304" i="23"/>
  <c r="A304" i="23"/>
  <c r="J268" i="23"/>
  <c r="A268" i="23"/>
  <c r="J88" i="23"/>
  <c r="A88" i="23"/>
  <c r="GZ9" i="6"/>
  <c r="M108" i="24"/>
  <c r="A1791" i="23"/>
  <c r="J1755" i="23"/>
  <c r="A1719" i="23"/>
  <c r="J1683" i="23"/>
  <c r="A1647" i="23"/>
  <c r="J1611" i="23"/>
  <c r="J1791" i="23"/>
  <c r="A1755" i="23"/>
  <c r="J1719" i="23"/>
  <c r="A1683" i="23"/>
  <c r="J1647" i="23"/>
  <c r="A1611" i="23"/>
  <c r="J1575" i="23"/>
  <c r="J1539" i="23"/>
  <c r="J1503" i="23"/>
  <c r="J1467" i="23"/>
  <c r="A1575" i="23"/>
  <c r="A1539" i="23"/>
  <c r="A1503" i="23"/>
  <c r="A1467" i="23"/>
  <c r="A1431" i="23"/>
  <c r="A1395" i="23"/>
  <c r="J1359" i="23"/>
  <c r="A1323" i="23"/>
  <c r="J1287" i="23"/>
  <c r="A1251" i="23"/>
  <c r="J1215" i="23"/>
  <c r="A1179" i="23"/>
  <c r="A1143" i="23"/>
  <c r="A1107" i="23"/>
  <c r="A1071" i="23"/>
  <c r="J1431" i="23"/>
  <c r="J1395" i="23"/>
  <c r="A1359" i="23"/>
  <c r="J1323" i="23"/>
  <c r="A1287" i="23"/>
  <c r="J1251" i="23"/>
  <c r="A1215" i="23"/>
  <c r="J1179" i="23"/>
  <c r="J1143" i="23"/>
  <c r="J1107" i="23"/>
  <c r="J1071" i="23"/>
  <c r="A1035" i="23"/>
  <c r="J999" i="23"/>
  <c r="J963" i="23"/>
  <c r="J927" i="23"/>
  <c r="J891" i="23"/>
  <c r="J855" i="23"/>
  <c r="A819" i="23"/>
  <c r="A783" i="23"/>
  <c r="A747" i="23"/>
  <c r="A711" i="23"/>
  <c r="A675" i="23"/>
  <c r="A639" i="23"/>
  <c r="A603" i="23"/>
  <c r="J567" i="23"/>
  <c r="J531" i="23"/>
  <c r="A495" i="23"/>
  <c r="J459" i="23"/>
  <c r="A423" i="23"/>
  <c r="J387" i="23"/>
  <c r="A351" i="23"/>
  <c r="J315" i="23"/>
  <c r="J279" i="23"/>
  <c r="J243" i="23"/>
  <c r="A207" i="23"/>
  <c r="A171" i="23"/>
  <c r="A135" i="23"/>
  <c r="A99" i="23"/>
  <c r="A63" i="23"/>
  <c r="J27" i="23"/>
  <c r="A27" i="23"/>
  <c r="J1035" i="23"/>
  <c r="A999" i="23"/>
  <c r="A963" i="23"/>
  <c r="A927" i="23"/>
  <c r="A891" i="23"/>
  <c r="A855" i="23"/>
  <c r="J819" i="23"/>
  <c r="J783" i="23"/>
  <c r="J747" i="23"/>
  <c r="J711" i="23"/>
  <c r="J675" i="23"/>
  <c r="J639" i="23"/>
  <c r="J603" i="23"/>
  <c r="A567" i="23"/>
  <c r="A531" i="23"/>
  <c r="J495" i="23"/>
  <c r="A459" i="23"/>
  <c r="J423" i="23"/>
  <c r="A387" i="23"/>
  <c r="J351" i="23"/>
  <c r="A315" i="23"/>
  <c r="A279" i="23"/>
  <c r="A243" i="23"/>
  <c r="J207" i="23"/>
  <c r="J171" i="23"/>
  <c r="J135" i="23"/>
  <c r="J99" i="23"/>
  <c r="J63" i="23"/>
  <c r="J1785" i="23"/>
  <c r="A1749" i="23"/>
  <c r="J1713" i="23"/>
  <c r="A1677" i="23"/>
  <c r="J1641" i="23"/>
  <c r="A1785" i="23"/>
  <c r="J1749" i="23"/>
  <c r="A1713" i="23"/>
  <c r="J1677" i="23"/>
  <c r="A1641" i="23"/>
  <c r="J1605" i="23"/>
  <c r="A1569" i="23"/>
  <c r="A1533" i="23"/>
  <c r="A1497" i="23"/>
  <c r="A1461" i="23"/>
  <c r="A1605" i="23"/>
  <c r="J1569" i="23"/>
  <c r="J1533" i="23"/>
  <c r="J1497" i="23"/>
  <c r="J1461" i="23"/>
  <c r="J1425" i="23"/>
  <c r="A1425" i="23"/>
  <c r="J1389" i="23"/>
  <c r="A1389" i="23"/>
  <c r="J1353" i="23"/>
  <c r="A1353" i="23"/>
  <c r="J1317" i="23"/>
  <c r="A1317" i="23"/>
  <c r="J1245" i="23"/>
  <c r="A1245" i="23"/>
  <c r="J1173" i="23"/>
  <c r="A1173" i="23"/>
  <c r="J1137" i="23"/>
  <c r="A1137" i="23"/>
  <c r="J1101" i="23"/>
  <c r="A1101" i="23"/>
  <c r="J1065" i="23"/>
  <c r="A1065" i="23"/>
  <c r="J1281" i="23"/>
  <c r="A1281" i="23"/>
  <c r="J1209" i="23"/>
  <c r="A1209" i="23"/>
  <c r="J1029" i="23"/>
  <c r="A1029" i="23"/>
  <c r="J777" i="23"/>
  <c r="A777" i="23"/>
  <c r="J741" i="23"/>
  <c r="A741" i="23"/>
  <c r="J705" i="23"/>
  <c r="A705" i="23"/>
  <c r="J669" i="23"/>
  <c r="A669" i="23"/>
  <c r="J633" i="23"/>
  <c r="A633" i="23"/>
  <c r="J489" i="23"/>
  <c r="A489" i="23"/>
  <c r="J417" i="23"/>
  <c r="A417" i="23"/>
  <c r="J345" i="23"/>
  <c r="J201" i="23"/>
  <c r="A201" i="23"/>
  <c r="J165" i="23"/>
  <c r="A165" i="23"/>
  <c r="J129" i="23"/>
  <c r="A129" i="23"/>
  <c r="J93" i="23"/>
  <c r="J57" i="23"/>
  <c r="A57" i="23"/>
  <c r="J21" i="23"/>
  <c r="A21" i="23"/>
  <c r="J993" i="23"/>
  <c r="A993" i="23"/>
  <c r="J957" i="23"/>
  <c r="A957" i="23"/>
  <c r="J921" i="23"/>
  <c r="A921" i="23"/>
  <c r="J885" i="23"/>
  <c r="A885" i="23"/>
  <c r="J849" i="23"/>
  <c r="A849" i="23"/>
  <c r="J813" i="23"/>
  <c r="A813" i="23"/>
  <c r="J597" i="23"/>
  <c r="A597" i="23"/>
  <c r="J561" i="23"/>
  <c r="A561" i="23"/>
  <c r="J525" i="23"/>
  <c r="A525" i="23"/>
  <c r="J453" i="23"/>
  <c r="A453" i="23"/>
  <c r="J381" i="23"/>
  <c r="A381" i="23"/>
  <c r="A345" i="23"/>
  <c r="J309" i="23"/>
  <c r="A309" i="23"/>
  <c r="J273" i="23"/>
  <c r="A273" i="23"/>
  <c r="J237" i="23"/>
  <c r="A237" i="23"/>
  <c r="A93" i="23"/>
  <c r="J1787" i="23"/>
  <c r="A1751" i="23"/>
  <c r="J1715" i="23"/>
  <c r="A1679" i="23"/>
  <c r="J1643" i="23"/>
  <c r="A1607" i="23"/>
  <c r="A1787" i="23"/>
  <c r="J1751" i="23"/>
  <c r="A1715" i="23"/>
  <c r="J1679" i="23"/>
  <c r="A1643" i="23"/>
  <c r="A1571" i="23"/>
  <c r="A1535" i="23"/>
  <c r="A1499" i="23"/>
  <c r="A1463" i="23"/>
  <c r="J1607" i="23"/>
  <c r="J1571" i="23"/>
  <c r="J1535" i="23"/>
  <c r="J1499" i="23"/>
  <c r="J1463" i="23"/>
  <c r="A1427" i="23"/>
  <c r="A1391" i="23"/>
  <c r="A1355" i="23"/>
  <c r="A1319" i="23"/>
  <c r="J1283" i="23"/>
  <c r="A1247" i="23"/>
  <c r="J1211" i="23"/>
  <c r="A1175" i="23"/>
  <c r="A1139" i="23"/>
  <c r="A1103" i="23"/>
  <c r="A1067" i="23"/>
  <c r="J1427" i="23"/>
  <c r="J1391" i="23"/>
  <c r="J1355" i="23"/>
  <c r="J1319" i="23"/>
  <c r="A1283" i="23"/>
  <c r="J1247" i="23"/>
  <c r="A1211" i="23"/>
  <c r="J1175" i="23"/>
  <c r="J1139" i="23"/>
  <c r="J1103" i="23"/>
  <c r="J1067" i="23"/>
  <c r="A1031" i="23"/>
  <c r="J995" i="23"/>
  <c r="J959" i="23"/>
  <c r="J923" i="23"/>
  <c r="J887" i="23"/>
  <c r="J851" i="23"/>
  <c r="J815" i="23"/>
  <c r="A779" i="23"/>
  <c r="A743" i="23"/>
  <c r="A707" i="23"/>
  <c r="A671" i="23"/>
  <c r="A635" i="23"/>
  <c r="A599" i="23"/>
  <c r="J563" i="23"/>
  <c r="J527" i="23"/>
  <c r="A491" i="23"/>
  <c r="J455" i="23"/>
  <c r="A419" i="23"/>
  <c r="J383" i="23"/>
  <c r="J347" i="23"/>
  <c r="J311" i="23"/>
  <c r="J275" i="23"/>
  <c r="J239" i="23"/>
  <c r="A203" i="23"/>
  <c r="A167" i="23"/>
  <c r="A131" i="23"/>
  <c r="A95" i="23"/>
  <c r="A59" i="23"/>
  <c r="J23" i="23"/>
  <c r="A23" i="23"/>
  <c r="J1031" i="23"/>
  <c r="A995" i="23"/>
  <c r="A959" i="23"/>
  <c r="A923" i="23"/>
  <c r="A887" i="23"/>
  <c r="A851" i="23"/>
  <c r="A815" i="23"/>
  <c r="J779" i="23"/>
  <c r="J743" i="23"/>
  <c r="J707" i="23"/>
  <c r="J671" i="23"/>
  <c r="J635" i="23"/>
  <c r="J599" i="23"/>
  <c r="A563" i="23"/>
  <c r="A527" i="23"/>
  <c r="J491" i="23"/>
  <c r="A455" i="23"/>
  <c r="J419" i="23"/>
  <c r="A383" i="23"/>
  <c r="A347" i="23"/>
  <c r="A311" i="23"/>
  <c r="A275" i="23"/>
  <c r="A239" i="23"/>
  <c r="J203" i="23"/>
  <c r="J167" i="23"/>
  <c r="J131" i="23"/>
  <c r="J95" i="23"/>
  <c r="J59" i="23"/>
  <c r="H8" i="24"/>
  <c r="L5" i="23"/>
  <c r="I8" i="24"/>
  <c r="L6" i="23"/>
  <c r="J8" i="24"/>
  <c r="L7" i="23"/>
  <c r="G8" i="24"/>
  <c r="O9" i="23"/>
  <c r="H9" i="24"/>
  <c r="C41" i="23"/>
  <c r="I9" i="24"/>
  <c r="C42" i="23"/>
  <c r="J9" i="24"/>
  <c r="C43" i="23"/>
  <c r="D9" i="24"/>
  <c r="C45" i="23"/>
  <c r="D10" i="24"/>
  <c r="L45" i="23"/>
  <c r="H12" i="24"/>
  <c r="L77" i="23"/>
  <c r="I12" i="24"/>
  <c r="L78" i="23"/>
  <c r="J12" i="24"/>
  <c r="L79" i="23"/>
  <c r="G11" i="24"/>
  <c r="F81" i="23"/>
  <c r="G12" i="24"/>
  <c r="O81" i="23"/>
  <c r="H14" i="24"/>
  <c r="L113" i="23"/>
  <c r="J14" i="24"/>
  <c r="L115" i="23"/>
  <c r="G13" i="24"/>
  <c r="F117" i="23"/>
  <c r="H15" i="24"/>
  <c r="C149" i="23"/>
  <c r="I15" i="24"/>
  <c r="C150" i="23"/>
  <c r="J15" i="24"/>
  <c r="C151" i="23"/>
  <c r="D15" i="24"/>
  <c r="C153" i="23"/>
  <c r="D16" i="24"/>
  <c r="L153" i="23"/>
  <c r="H17" i="24"/>
  <c r="C185" i="23"/>
  <c r="I17" i="24"/>
  <c r="C186" i="23"/>
  <c r="J17" i="24"/>
  <c r="C187" i="23"/>
  <c r="D17" i="24"/>
  <c r="C189" i="23"/>
  <c r="D18" i="24"/>
  <c r="L189" i="23"/>
  <c r="H19" i="24"/>
  <c r="C221" i="23"/>
  <c r="I19" i="24"/>
  <c r="C222" i="23"/>
  <c r="J19" i="24"/>
  <c r="C223" i="23"/>
  <c r="D19" i="24"/>
  <c r="C225" i="23"/>
  <c r="D20" i="24"/>
  <c r="L225" i="23"/>
  <c r="H21" i="24"/>
  <c r="C257" i="23"/>
  <c r="I21" i="24"/>
  <c r="C258" i="23"/>
  <c r="J21" i="24"/>
  <c r="C259" i="23"/>
  <c r="D21" i="24"/>
  <c r="C261" i="23"/>
  <c r="D22" i="24"/>
  <c r="L261" i="23"/>
  <c r="H23" i="24"/>
  <c r="C293" i="23"/>
  <c r="I23" i="24"/>
  <c r="C294" i="23"/>
  <c r="J23" i="24"/>
  <c r="C295" i="23"/>
  <c r="D23" i="24"/>
  <c r="C297" i="23"/>
  <c r="D24" i="24"/>
  <c r="L297" i="23"/>
  <c r="H26" i="24"/>
  <c r="L329" i="23"/>
  <c r="I26" i="24"/>
  <c r="L330" i="23"/>
  <c r="J26" i="24"/>
  <c r="L331" i="23"/>
  <c r="G25" i="24"/>
  <c r="F333" i="23"/>
  <c r="G26" i="24"/>
  <c r="O333" i="23"/>
  <c r="H27" i="24"/>
  <c r="C365" i="23"/>
  <c r="I27" i="24"/>
  <c r="C366" i="23"/>
  <c r="J27" i="24"/>
  <c r="C367" i="23"/>
  <c r="D27" i="24"/>
  <c r="C369" i="23"/>
  <c r="D28" i="24"/>
  <c r="L369" i="23"/>
  <c r="H30" i="24"/>
  <c r="L401" i="23"/>
  <c r="I30" i="24"/>
  <c r="L402" i="23"/>
  <c r="J30" i="24"/>
  <c r="L403" i="23"/>
  <c r="G29" i="24"/>
  <c r="F405" i="23"/>
  <c r="G30" i="24"/>
  <c r="O405" i="23"/>
  <c r="H31" i="24"/>
  <c r="C437" i="23"/>
  <c r="I31" i="24"/>
  <c r="C438" i="23"/>
  <c r="D31" i="24"/>
  <c r="C441" i="23"/>
  <c r="D32" i="24"/>
  <c r="L441" i="23"/>
  <c r="H33" i="24"/>
  <c r="C473" i="23"/>
  <c r="I33" i="24"/>
  <c r="C474" i="23"/>
  <c r="J33" i="24"/>
  <c r="C475" i="23"/>
  <c r="D33" i="24"/>
  <c r="C477" i="23"/>
  <c r="D34" i="24"/>
  <c r="L477" i="23"/>
  <c r="H36" i="24"/>
  <c r="L509" i="23"/>
  <c r="I36" i="24"/>
  <c r="L510" i="23"/>
  <c r="J36" i="24"/>
  <c r="L511" i="23"/>
  <c r="G35" i="24"/>
  <c r="F513" i="23"/>
  <c r="G36" i="24"/>
  <c r="O513" i="23"/>
  <c r="H38" i="24"/>
  <c r="L545" i="23"/>
  <c r="I38" i="24"/>
  <c r="L546" i="23"/>
  <c r="J38" i="24"/>
  <c r="L547" i="23"/>
  <c r="G37" i="24"/>
  <c r="F549" i="23"/>
  <c r="G38" i="24"/>
  <c r="O549" i="23"/>
  <c r="H39" i="24"/>
  <c r="C581" i="23"/>
  <c r="I39" i="24"/>
  <c r="C582" i="23"/>
  <c r="J39" i="24"/>
  <c r="C583" i="23"/>
  <c r="D39" i="24"/>
  <c r="C585" i="23"/>
  <c r="D40" i="24"/>
  <c r="L585" i="23"/>
  <c r="H41" i="24"/>
  <c r="C617" i="23"/>
  <c r="I41" i="24"/>
  <c r="C618" i="23"/>
  <c r="J41" i="24"/>
  <c r="C619" i="23"/>
  <c r="D41" i="24"/>
  <c r="C621" i="23"/>
  <c r="D42" i="24"/>
  <c r="L621" i="23"/>
  <c r="H43" i="24"/>
  <c r="C653" i="23"/>
  <c r="I43" i="24"/>
  <c r="C654" i="23"/>
  <c r="J43" i="24"/>
  <c r="C655" i="23"/>
  <c r="D43" i="24"/>
  <c r="C657" i="23"/>
  <c r="D44" i="24"/>
  <c r="L657" i="23"/>
  <c r="I46" i="24"/>
  <c r="L690" i="23"/>
  <c r="J46" i="24"/>
  <c r="L691" i="23"/>
  <c r="G45" i="24"/>
  <c r="F693" i="23"/>
  <c r="G46" i="24"/>
  <c r="O693" i="23"/>
  <c r="I47" i="24"/>
  <c r="C726" i="23"/>
  <c r="J47" i="24"/>
  <c r="C727" i="23"/>
  <c r="D47" i="24"/>
  <c r="C729" i="23"/>
  <c r="D48" i="24"/>
  <c r="L729" i="23"/>
  <c r="H50" i="24"/>
  <c r="L761" i="23"/>
  <c r="I50" i="24"/>
  <c r="L762" i="23"/>
  <c r="J50" i="24"/>
  <c r="L763" i="23"/>
  <c r="G49" i="24"/>
  <c r="F765" i="23"/>
  <c r="G50" i="24"/>
  <c r="O765" i="23"/>
  <c r="H51" i="24"/>
  <c r="C797" i="23"/>
  <c r="I51" i="24"/>
  <c r="C798" i="23"/>
  <c r="J51" i="24"/>
  <c r="C799" i="23"/>
  <c r="D51" i="24"/>
  <c r="C801" i="23"/>
  <c r="D52" i="24"/>
  <c r="L801" i="23"/>
  <c r="H54" i="24"/>
  <c r="L833" i="23"/>
  <c r="I54" i="24"/>
  <c r="L834" i="23"/>
  <c r="J54" i="24"/>
  <c r="L835" i="23"/>
  <c r="G53" i="24"/>
  <c r="F837" i="23"/>
  <c r="G54" i="24"/>
  <c r="O837" i="23"/>
  <c r="H55" i="24"/>
  <c r="C869" i="23"/>
  <c r="I55" i="24"/>
  <c r="C870" i="23"/>
  <c r="J55" i="24"/>
  <c r="C871" i="23"/>
  <c r="D55" i="24"/>
  <c r="C873" i="23"/>
  <c r="D56" i="24"/>
  <c r="L873" i="23"/>
  <c r="H57" i="24"/>
  <c r="C905" i="23"/>
  <c r="I57" i="24"/>
  <c r="C906" i="23"/>
  <c r="J57" i="24"/>
  <c r="C907" i="23"/>
  <c r="D57" i="24"/>
  <c r="C909" i="23"/>
  <c r="D58" i="24"/>
  <c r="L909" i="23"/>
  <c r="H60" i="24"/>
  <c r="L941" i="23"/>
  <c r="I60" i="24"/>
  <c r="L942" i="23"/>
  <c r="J60" i="24"/>
  <c r="L943" i="23"/>
  <c r="G59" i="24"/>
  <c r="F945" i="23"/>
  <c r="G60" i="24"/>
  <c r="O945" i="23"/>
  <c r="H62" i="24"/>
  <c r="L977" i="23"/>
  <c r="I62" i="24"/>
  <c r="L978" i="23"/>
  <c r="J62" i="24"/>
  <c r="L979" i="23"/>
  <c r="G61" i="24"/>
  <c r="F981" i="23"/>
  <c r="G62" i="24"/>
  <c r="O981" i="23"/>
  <c r="H63" i="24"/>
  <c r="C1013" i="23"/>
  <c r="I63" i="24"/>
  <c r="C1014" i="23"/>
  <c r="J63" i="24"/>
  <c r="C1015" i="23"/>
  <c r="D63" i="24"/>
  <c r="C1017" i="23"/>
  <c r="D64" i="24"/>
  <c r="L1017" i="23"/>
  <c r="H65" i="24"/>
  <c r="C1049" i="23"/>
  <c r="I65" i="24"/>
  <c r="C1050" i="23"/>
  <c r="J65" i="24"/>
  <c r="C1051" i="23"/>
  <c r="D65" i="24"/>
  <c r="C1053" i="23"/>
  <c r="D66" i="24"/>
  <c r="L1053" i="23"/>
  <c r="I68" i="24"/>
  <c r="L1086" i="23"/>
  <c r="J68" i="24"/>
  <c r="L1087" i="23"/>
  <c r="G67" i="24"/>
  <c r="F1089" i="23"/>
  <c r="G68" i="24"/>
  <c r="O1089" i="23"/>
  <c r="I70" i="24"/>
  <c r="L1122" i="23"/>
  <c r="J70" i="24"/>
  <c r="L1123" i="23"/>
  <c r="G69" i="24"/>
  <c r="F1125" i="23"/>
  <c r="G70" i="24"/>
  <c r="O1125" i="23"/>
  <c r="H72" i="24"/>
  <c r="L1157" i="23"/>
  <c r="I72" i="24"/>
  <c r="L1158" i="23"/>
  <c r="J72" i="24"/>
  <c r="L1159" i="23"/>
  <c r="G71" i="24"/>
  <c r="F1161" i="23"/>
  <c r="G72" i="24"/>
  <c r="O1161" i="23"/>
  <c r="H74" i="24"/>
  <c r="L1193" i="23"/>
  <c r="I74" i="24"/>
  <c r="L1194" i="23"/>
  <c r="J74" i="24"/>
  <c r="L1195" i="23"/>
  <c r="G73" i="24"/>
  <c r="F1197" i="23"/>
  <c r="G74" i="24"/>
  <c r="O1197" i="23"/>
  <c r="H75" i="24"/>
  <c r="C1229" i="23"/>
  <c r="I75" i="24"/>
  <c r="C1230" i="23"/>
  <c r="J75" i="24"/>
  <c r="C1231" i="23"/>
  <c r="D75" i="24"/>
  <c r="C1233" i="23"/>
  <c r="D76" i="24"/>
  <c r="L1233" i="23"/>
  <c r="H77" i="24"/>
  <c r="C1265" i="23"/>
  <c r="I77" i="24"/>
  <c r="C1266" i="23"/>
  <c r="J77" i="24"/>
  <c r="C1267" i="23"/>
  <c r="D77" i="24"/>
  <c r="C1269" i="23"/>
  <c r="D78" i="24"/>
  <c r="L1269" i="23"/>
  <c r="H79" i="24"/>
  <c r="C1301" i="23"/>
  <c r="I79" i="24"/>
  <c r="C1302" i="23"/>
  <c r="J79" i="24"/>
  <c r="C1303" i="23"/>
  <c r="D79" i="24"/>
  <c r="C1305" i="23"/>
  <c r="D80" i="24"/>
  <c r="L1305" i="23"/>
  <c r="H81" i="24"/>
  <c r="C1337" i="23"/>
  <c r="I81" i="24"/>
  <c r="C1338" i="23"/>
  <c r="J81" i="24"/>
  <c r="C1339" i="23"/>
  <c r="D81" i="24"/>
  <c r="C1341" i="23"/>
  <c r="D82" i="24"/>
  <c r="L1341" i="23"/>
  <c r="H83" i="24"/>
  <c r="C1373" i="23"/>
  <c r="I83" i="24"/>
  <c r="C1374" i="23"/>
  <c r="J83" i="24"/>
  <c r="C1375" i="23"/>
  <c r="D83" i="24"/>
  <c r="C1377" i="23"/>
  <c r="D84" i="24"/>
  <c r="L1377" i="23"/>
  <c r="H85" i="24"/>
  <c r="C1409" i="23"/>
  <c r="I85" i="24"/>
  <c r="C1410" i="23"/>
  <c r="J85" i="24"/>
  <c r="C1411" i="23"/>
  <c r="D85" i="24"/>
  <c r="C1413" i="23"/>
  <c r="D86" i="24"/>
  <c r="L1413" i="23"/>
  <c r="H87" i="24"/>
  <c r="C1445" i="23"/>
  <c r="I87" i="24"/>
  <c r="C1446" i="23"/>
  <c r="J87" i="24"/>
  <c r="C1447" i="23"/>
  <c r="D87" i="24"/>
  <c r="C1449" i="23"/>
  <c r="D88" i="24"/>
  <c r="L1449" i="23"/>
  <c r="I90" i="24"/>
  <c r="L1482" i="23"/>
  <c r="J90" i="24"/>
  <c r="L1483" i="23"/>
  <c r="G89" i="24"/>
  <c r="F1485" i="23"/>
  <c r="G90" i="24"/>
  <c r="O1485" i="23"/>
  <c r="H92" i="24"/>
  <c r="L1517" i="23"/>
  <c r="I92" i="24"/>
  <c r="L1518" i="23"/>
  <c r="J92" i="24"/>
  <c r="L1519" i="23"/>
  <c r="G91" i="24"/>
  <c r="F1521" i="23"/>
  <c r="G92" i="24"/>
  <c r="O1521" i="23"/>
  <c r="H93" i="24"/>
  <c r="C1553" i="23"/>
  <c r="I93" i="24"/>
  <c r="C1554" i="23"/>
  <c r="J93" i="24"/>
  <c r="C1555" i="23"/>
  <c r="D93" i="24"/>
  <c r="C1557" i="23"/>
  <c r="D94" i="24"/>
  <c r="L1557" i="23"/>
  <c r="H95" i="24"/>
  <c r="C1589" i="23"/>
  <c r="I95" i="24"/>
  <c r="C1590" i="23"/>
  <c r="J95" i="24"/>
  <c r="C1591" i="23"/>
  <c r="D95" i="24"/>
  <c r="C1593" i="23"/>
  <c r="D96" i="24"/>
  <c r="L1593" i="23"/>
  <c r="I98" i="24"/>
  <c r="L1626" i="23"/>
  <c r="J98" i="24"/>
  <c r="L1627" i="23"/>
  <c r="G97" i="24"/>
  <c r="F1629" i="23"/>
  <c r="G98" i="24"/>
  <c r="O1629" i="23"/>
  <c r="H100" i="24"/>
  <c r="L1661" i="23"/>
  <c r="I100" i="24"/>
  <c r="L1662" i="23"/>
  <c r="J100" i="24"/>
  <c r="L1663" i="23"/>
  <c r="G99" i="24"/>
  <c r="F1665" i="23"/>
  <c r="G100" i="24"/>
  <c r="O1665" i="23"/>
  <c r="H102" i="24"/>
  <c r="L1697" i="23"/>
  <c r="I102" i="24"/>
  <c r="L1698" i="23"/>
  <c r="J102" i="24"/>
  <c r="L1699" i="23"/>
  <c r="G101" i="24"/>
  <c r="F1701" i="23"/>
  <c r="G102" i="24"/>
  <c r="O1701" i="23"/>
  <c r="H103" i="24"/>
  <c r="C1733" i="23"/>
  <c r="I103" i="24"/>
  <c r="C1734" i="23"/>
  <c r="J103" i="24"/>
  <c r="C1735" i="23"/>
  <c r="D103" i="24"/>
  <c r="C1737" i="23"/>
  <c r="D104" i="24"/>
  <c r="L1737" i="23"/>
  <c r="A2" i="23"/>
  <c r="A1766" i="23"/>
  <c r="J1730" i="23"/>
  <c r="A1694" i="23"/>
  <c r="J1658" i="23"/>
  <c r="A1622" i="23"/>
  <c r="J1766" i="23"/>
  <c r="A1730" i="23"/>
  <c r="J1694" i="23"/>
  <c r="A1658" i="23"/>
  <c r="J1622" i="23"/>
  <c r="A1586" i="23"/>
  <c r="A1550" i="23"/>
  <c r="A1514" i="23"/>
  <c r="A1478" i="23"/>
  <c r="A1442" i="23"/>
  <c r="J1586" i="23"/>
  <c r="J1550" i="23"/>
  <c r="J1514" i="23"/>
  <c r="J1478" i="23"/>
  <c r="J1442" i="23"/>
  <c r="A1406" i="23"/>
  <c r="A1370" i="23"/>
  <c r="J1334" i="23"/>
  <c r="A1298" i="23"/>
  <c r="J1262" i="23"/>
  <c r="A1226" i="23"/>
  <c r="A1190" i="23"/>
  <c r="A1154" i="23"/>
  <c r="A1118" i="23"/>
  <c r="A1082" i="23"/>
  <c r="J1406" i="23"/>
  <c r="J1370" i="23"/>
  <c r="A1334" i="23"/>
  <c r="J1298" i="23"/>
  <c r="A1262" i="23"/>
  <c r="J1226" i="23"/>
  <c r="J1190" i="23"/>
  <c r="J1154" i="23"/>
  <c r="J1118" i="23"/>
  <c r="J1082" i="23"/>
  <c r="A1046" i="23"/>
  <c r="J1010" i="23"/>
  <c r="J974" i="23"/>
  <c r="J938" i="23"/>
  <c r="J902" i="23"/>
  <c r="J866" i="23"/>
  <c r="J830" i="23"/>
  <c r="A794" i="23"/>
  <c r="A758" i="23"/>
  <c r="A722" i="23"/>
  <c r="A686" i="23"/>
  <c r="A650" i="23"/>
  <c r="A614" i="23"/>
  <c r="J578" i="23"/>
  <c r="J542" i="23"/>
  <c r="J506" i="23"/>
  <c r="J470" i="23"/>
  <c r="A434" i="23"/>
  <c r="J398" i="23"/>
  <c r="J362" i="23"/>
  <c r="J326" i="23"/>
  <c r="J290" i="23"/>
  <c r="J254" i="23"/>
  <c r="A218" i="23"/>
  <c r="A182" i="23"/>
  <c r="A146" i="23"/>
  <c r="A110" i="23"/>
  <c r="A74" i="23"/>
  <c r="A38" i="23"/>
  <c r="J1046" i="23"/>
  <c r="A1010" i="23"/>
  <c r="A974" i="23"/>
  <c r="A938" i="23"/>
  <c r="A902" i="23"/>
  <c r="A866" i="23"/>
  <c r="A830" i="23"/>
  <c r="J794" i="23"/>
  <c r="J758" i="23"/>
  <c r="J722" i="23"/>
  <c r="J686" i="23"/>
  <c r="J650" i="23"/>
  <c r="J614" i="23"/>
  <c r="A578" i="23"/>
  <c r="A542" i="23"/>
  <c r="A506" i="23"/>
  <c r="A470" i="23"/>
  <c r="J434" i="23"/>
  <c r="A398" i="23"/>
  <c r="A362" i="23"/>
  <c r="A326" i="23"/>
  <c r="A290" i="23"/>
  <c r="A254" i="23"/>
  <c r="J218" i="23"/>
  <c r="J182" i="23"/>
  <c r="J146" i="23"/>
  <c r="J110" i="23"/>
  <c r="J74" i="23"/>
  <c r="J38" i="23"/>
  <c r="J2" i="23"/>
  <c r="H105" i="24"/>
  <c r="C1769" i="23"/>
  <c r="I105" i="24"/>
  <c r="C1770" i="23"/>
  <c r="J105" i="24"/>
  <c r="C1771" i="23"/>
  <c r="D105" i="24"/>
  <c r="C1773" i="23"/>
  <c r="C8" i="23"/>
  <c r="C1772" i="23"/>
  <c r="L1736" i="23"/>
  <c r="C1700" i="23"/>
  <c r="L1664" i="23"/>
  <c r="C1628" i="23"/>
  <c r="L1772" i="23"/>
  <c r="C1736" i="23"/>
  <c r="L1700" i="23"/>
  <c r="C1664" i="23"/>
  <c r="L1628" i="23"/>
  <c r="C1592" i="23"/>
  <c r="C1556" i="23"/>
  <c r="C1520" i="23"/>
  <c r="C1484" i="23"/>
  <c r="C1448" i="23"/>
  <c r="L1592" i="23"/>
  <c r="L1556" i="23"/>
  <c r="L1520" i="23"/>
  <c r="L1484" i="23"/>
  <c r="L1448" i="23"/>
  <c r="C1412" i="23"/>
  <c r="C1376" i="23"/>
  <c r="L1340" i="23"/>
  <c r="C1304" i="23"/>
  <c r="L1268" i="23"/>
  <c r="C1232" i="23"/>
  <c r="C1196" i="23"/>
  <c r="C1160" i="23"/>
  <c r="C1124" i="23"/>
  <c r="C1088" i="23"/>
  <c r="L1412" i="23"/>
  <c r="L1376" i="23"/>
  <c r="C1340" i="23"/>
  <c r="L1304" i="23"/>
  <c r="C1268" i="23"/>
  <c r="L1232" i="23"/>
  <c r="L1196" i="23"/>
  <c r="L1160" i="23"/>
  <c r="L1124" i="23"/>
  <c r="L1088" i="23"/>
  <c r="C1052" i="23"/>
  <c r="L1016" i="23"/>
  <c r="L980" i="23"/>
  <c r="L944" i="23"/>
  <c r="L908" i="23"/>
  <c r="L872" i="23"/>
  <c r="L836" i="23"/>
  <c r="C800" i="23"/>
  <c r="C764" i="23"/>
  <c r="C728" i="23"/>
  <c r="C692" i="23"/>
  <c r="C656" i="23"/>
  <c r="C620" i="23"/>
  <c r="L584" i="23"/>
  <c r="L548" i="23"/>
  <c r="L512" i="23"/>
  <c r="L476" i="23"/>
  <c r="C440" i="23"/>
  <c r="L404" i="23"/>
  <c r="L368" i="23"/>
  <c r="L332" i="23"/>
  <c r="L296" i="23"/>
  <c r="L260" i="23"/>
  <c r="C224" i="23"/>
  <c r="C188" i="23"/>
  <c r="C152" i="23"/>
  <c r="C116" i="23"/>
  <c r="C80" i="23"/>
  <c r="C44" i="23"/>
  <c r="L1052" i="23"/>
  <c r="C1016" i="23"/>
  <c r="C980" i="23"/>
  <c r="C944" i="23"/>
  <c r="C908" i="23"/>
  <c r="C872" i="23"/>
  <c r="C836" i="23"/>
  <c r="L800" i="23"/>
  <c r="L764" i="23"/>
  <c r="L728" i="23"/>
  <c r="L692" i="23"/>
  <c r="L656" i="23"/>
  <c r="L620" i="23"/>
  <c r="C584" i="23"/>
  <c r="C548" i="23"/>
  <c r="C512" i="23"/>
  <c r="C476" i="23"/>
  <c r="L440" i="23"/>
  <c r="C404" i="23"/>
  <c r="C368" i="23"/>
  <c r="C332" i="23"/>
  <c r="C296" i="23"/>
  <c r="C260" i="23"/>
  <c r="L224" i="23"/>
  <c r="L188" i="23"/>
  <c r="L152" i="23"/>
  <c r="L116" i="23"/>
  <c r="L80" i="23"/>
  <c r="L44" i="23"/>
  <c r="L8" i="23"/>
  <c r="G106" i="24"/>
  <c r="O1773" i="23"/>
  <c r="D25" i="23"/>
  <c r="D1789" i="23"/>
  <c r="M1753" i="23"/>
  <c r="D1717" i="23"/>
  <c r="M1681" i="23"/>
  <c r="D1645" i="23"/>
  <c r="M1609" i="23"/>
  <c r="M1789" i="23"/>
  <c r="D1753" i="23"/>
  <c r="M1717" i="23"/>
  <c r="D1681" i="23"/>
  <c r="M1645" i="23"/>
  <c r="M1573" i="23"/>
  <c r="M1537" i="23"/>
  <c r="M1501" i="23"/>
  <c r="M1465" i="23"/>
  <c r="D1609" i="23"/>
  <c r="D1573" i="23"/>
  <c r="D1537" i="23"/>
  <c r="D1501" i="23"/>
  <c r="D1465" i="23"/>
  <c r="M1429" i="23"/>
  <c r="M1393" i="23"/>
  <c r="M1357" i="23"/>
  <c r="M1321" i="23"/>
  <c r="D1285" i="23"/>
  <c r="M1249" i="23"/>
  <c r="D1213" i="23"/>
  <c r="M1177" i="23"/>
  <c r="M1141" i="23"/>
  <c r="M1105" i="23"/>
  <c r="M1069" i="23"/>
  <c r="D1429" i="23"/>
  <c r="D1393" i="23"/>
  <c r="D1357" i="23"/>
  <c r="D1321" i="23"/>
  <c r="M1285" i="23"/>
  <c r="D1249" i="23"/>
  <c r="M1213" i="23"/>
  <c r="D1177" i="23"/>
  <c r="D1141" i="23"/>
  <c r="D1105" i="23"/>
  <c r="D1069" i="23"/>
  <c r="M1033" i="23"/>
  <c r="D997" i="23"/>
  <c r="D961" i="23"/>
  <c r="D925" i="23"/>
  <c r="D889" i="23"/>
  <c r="D853" i="23"/>
  <c r="D817" i="23"/>
  <c r="M781" i="23"/>
  <c r="M745" i="23"/>
  <c r="M709" i="23"/>
  <c r="M673" i="23"/>
  <c r="M637" i="23"/>
  <c r="M601" i="23"/>
  <c r="D565" i="23"/>
  <c r="D529" i="23"/>
  <c r="M493" i="23"/>
  <c r="D457" i="23"/>
  <c r="M421" i="23"/>
  <c r="D385" i="23"/>
  <c r="D349" i="23"/>
  <c r="D313" i="23"/>
  <c r="D277" i="23"/>
  <c r="D241" i="23"/>
  <c r="M205" i="23"/>
  <c r="M169" i="23"/>
  <c r="M133" i="23"/>
  <c r="M97" i="23"/>
  <c r="M61" i="23"/>
  <c r="D1033" i="23"/>
  <c r="M997" i="23"/>
  <c r="M961" i="23"/>
  <c r="M925" i="23"/>
  <c r="M889" i="23"/>
  <c r="M853" i="23"/>
  <c r="M817" i="23"/>
  <c r="D781" i="23"/>
  <c r="D745" i="23"/>
  <c r="D709" i="23"/>
  <c r="D673" i="23"/>
  <c r="D637" i="23"/>
  <c r="D601" i="23"/>
  <c r="M565" i="23"/>
  <c r="M529" i="23"/>
  <c r="D493" i="23"/>
  <c r="M457" i="23"/>
  <c r="D421" i="23"/>
  <c r="M385" i="23"/>
  <c r="M349" i="23"/>
  <c r="M313" i="23"/>
  <c r="M277" i="23"/>
  <c r="M241" i="23"/>
  <c r="D205" i="23"/>
  <c r="D169" i="23"/>
  <c r="D133" i="23"/>
  <c r="D97" i="23"/>
  <c r="D61" i="23"/>
  <c r="M25" i="23"/>
  <c r="F28" i="23"/>
  <c r="O1756" i="23"/>
  <c r="F1756" i="23"/>
  <c r="O1684" i="23"/>
  <c r="F1684" i="23"/>
  <c r="O1612" i="23"/>
  <c r="F1612" i="23"/>
  <c r="O1792" i="23"/>
  <c r="F1792" i="23"/>
  <c r="O1720" i="23"/>
  <c r="F1720" i="23"/>
  <c r="O1648" i="23"/>
  <c r="F1648" i="23"/>
  <c r="O1576" i="23"/>
  <c r="F1576" i="23"/>
  <c r="O1540" i="23"/>
  <c r="F1540" i="23"/>
  <c r="O1504" i="23"/>
  <c r="F1504" i="23"/>
  <c r="O1468" i="23"/>
  <c r="F1468" i="23"/>
  <c r="O1360" i="23"/>
  <c r="F1360" i="23"/>
  <c r="O1288" i="23"/>
  <c r="F1288" i="23"/>
  <c r="O1216" i="23"/>
  <c r="F1216" i="23"/>
  <c r="O1432" i="23"/>
  <c r="F1432" i="23"/>
  <c r="O1396" i="23"/>
  <c r="F1396" i="23"/>
  <c r="O1324" i="23"/>
  <c r="F1324" i="23"/>
  <c r="O1252" i="23"/>
  <c r="F1252" i="23"/>
  <c r="O1180" i="23"/>
  <c r="F1180" i="23"/>
  <c r="O1144" i="23"/>
  <c r="F1144" i="23"/>
  <c r="O1108" i="23"/>
  <c r="F1108" i="23"/>
  <c r="O1072" i="23"/>
  <c r="F1072" i="23"/>
  <c r="O1000" i="23"/>
  <c r="F1000" i="23"/>
  <c r="O964" i="23"/>
  <c r="F964" i="23"/>
  <c r="O928" i="23"/>
  <c r="F928" i="23"/>
  <c r="O892" i="23"/>
  <c r="F892" i="23"/>
  <c r="O856" i="23"/>
  <c r="F856" i="23"/>
  <c r="O568" i="23"/>
  <c r="F568" i="23"/>
  <c r="O532" i="23"/>
  <c r="F532" i="23"/>
  <c r="O460" i="23"/>
  <c r="F460" i="23"/>
  <c r="O388" i="23"/>
  <c r="F388" i="23"/>
  <c r="O316" i="23"/>
  <c r="F316" i="23"/>
  <c r="O280" i="23"/>
  <c r="F280" i="23"/>
  <c r="O244" i="23"/>
  <c r="F244" i="23"/>
  <c r="O28" i="23"/>
  <c r="O1036" i="23"/>
  <c r="F1036" i="23"/>
  <c r="O820" i="23"/>
  <c r="F820" i="23"/>
  <c r="O784" i="23"/>
  <c r="F784" i="23"/>
  <c r="O748" i="23"/>
  <c r="F748" i="23"/>
  <c r="O712" i="23"/>
  <c r="F712" i="23"/>
  <c r="O676" i="23"/>
  <c r="F676" i="23"/>
  <c r="O640" i="23"/>
  <c r="F640" i="23"/>
  <c r="O604" i="23"/>
  <c r="F604" i="23"/>
  <c r="O496" i="23"/>
  <c r="F496" i="23"/>
  <c r="O424" i="23"/>
  <c r="F424" i="23"/>
  <c r="O352" i="23"/>
  <c r="F352" i="23"/>
  <c r="O208" i="23"/>
  <c r="F208" i="23"/>
  <c r="O172" i="23"/>
  <c r="F172" i="23"/>
  <c r="O136" i="23"/>
  <c r="F136" i="23"/>
  <c r="O100" i="23"/>
  <c r="F100" i="23"/>
  <c r="O64" i="23"/>
  <c r="F64" i="23"/>
  <c r="D28" i="23"/>
  <c r="M1756" i="23"/>
  <c r="D1756" i="23"/>
  <c r="M1684" i="23"/>
  <c r="D1684" i="23"/>
  <c r="M1612" i="23"/>
  <c r="D1612" i="23"/>
  <c r="M1792" i="23"/>
  <c r="D1792" i="23"/>
  <c r="M1720" i="23"/>
  <c r="D1720" i="23"/>
  <c r="M1648" i="23"/>
  <c r="D1648" i="23"/>
  <c r="M1576" i="23"/>
  <c r="D1576" i="23"/>
  <c r="M1540" i="23"/>
  <c r="D1540" i="23"/>
  <c r="M1504" i="23"/>
  <c r="D1504" i="23"/>
  <c r="M1468" i="23"/>
  <c r="D1468" i="23"/>
  <c r="M1360" i="23"/>
  <c r="D1360" i="23"/>
  <c r="M1288" i="23"/>
  <c r="D1288" i="23"/>
  <c r="M1216" i="23"/>
  <c r="D1216" i="23"/>
  <c r="M1432" i="23"/>
  <c r="D1432" i="23"/>
  <c r="M1396" i="23"/>
  <c r="D1396" i="23"/>
  <c r="M1324" i="23"/>
  <c r="D1324" i="23"/>
  <c r="M1252" i="23"/>
  <c r="D1252" i="23"/>
  <c r="M1180" i="23"/>
  <c r="D1180" i="23"/>
  <c r="M1144" i="23"/>
  <c r="D1144" i="23"/>
  <c r="M1108" i="23"/>
  <c r="D1108" i="23"/>
  <c r="M1072" i="23"/>
  <c r="D1072" i="23"/>
  <c r="M1000" i="23"/>
  <c r="D1000" i="23"/>
  <c r="M964" i="23"/>
  <c r="D964" i="23"/>
  <c r="M928" i="23"/>
  <c r="D928" i="23"/>
  <c r="M892" i="23"/>
  <c r="D892" i="23"/>
  <c r="M856" i="23"/>
  <c r="D856" i="23"/>
  <c r="M568" i="23"/>
  <c r="D568" i="23"/>
  <c r="M532" i="23"/>
  <c r="D532" i="23"/>
  <c r="M460" i="23"/>
  <c r="D460" i="23"/>
  <c r="M388" i="23"/>
  <c r="D388" i="23"/>
  <c r="M316" i="23"/>
  <c r="D316" i="23"/>
  <c r="M280" i="23"/>
  <c r="D280" i="23"/>
  <c r="M244" i="23"/>
  <c r="D244" i="23"/>
  <c r="M28" i="23"/>
  <c r="M1036" i="23"/>
  <c r="D1036" i="23"/>
  <c r="M820" i="23"/>
  <c r="D820" i="23"/>
  <c r="M784" i="23"/>
  <c r="D784" i="23"/>
  <c r="M748" i="23"/>
  <c r="D748" i="23"/>
  <c r="M712" i="23"/>
  <c r="D712" i="23"/>
  <c r="M676" i="23"/>
  <c r="D676" i="23"/>
  <c r="M640" i="23"/>
  <c r="D640" i="23"/>
  <c r="M604" i="23"/>
  <c r="D604" i="23"/>
  <c r="M496" i="23"/>
  <c r="D496" i="23"/>
  <c r="M424" i="23"/>
  <c r="D424" i="23"/>
  <c r="M352" i="23"/>
  <c r="D352" i="23"/>
  <c r="M208" i="23"/>
  <c r="D208" i="23"/>
  <c r="M172" i="23"/>
  <c r="D172" i="23"/>
  <c r="M136" i="23"/>
  <c r="D136" i="23"/>
  <c r="M100" i="23"/>
  <c r="D100" i="23"/>
  <c r="M64" i="23"/>
  <c r="D64" i="23"/>
  <c r="J1777" i="23"/>
  <c r="A1777" i="23"/>
  <c r="J1705" i="23"/>
  <c r="A1705" i="23"/>
  <c r="J1633" i="23"/>
  <c r="A1633" i="23"/>
  <c r="J1741" i="23"/>
  <c r="A1741" i="23"/>
  <c r="J1669" i="23"/>
  <c r="A1669" i="23"/>
  <c r="J1597" i="23"/>
  <c r="A1597" i="23"/>
  <c r="J1561" i="23"/>
  <c r="A1561" i="23"/>
  <c r="J1525" i="23"/>
  <c r="A1525" i="23"/>
  <c r="J1489" i="23"/>
  <c r="A1489" i="23"/>
  <c r="J1453" i="23"/>
  <c r="A1453" i="23"/>
  <c r="J1417" i="23"/>
  <c r="A1417" i="23"/>
  <c r="J1381" i="23"/>
  <c r="A1381" i="23"/>
  <c r="J1345" i="23"/>
  <c r="A1345" i="23"/>
  <c r="J1273" i="23"/>
  <c r="A1273" i="23"/>
  <c r="J1165" i="23"/>
  <c r="A1165" i="23"/>
  <c r="J1129" i="23"/>
  <c r="A1129" i="23"/>
  <c r="J1093" i="23"/>
  <c r="A1093" i="23"/>
  <c r="J1057" i="23"/>
  <c r="A1057" i="23"/>
  <c r="J1309" i="23"/>
  <c r="A1309" i="23"/>
  <c r="J1237" i="23"/>
  <c r="A1237" i="23"/>
  <c r="J1201" i="23"/>
  <c r="A1201" i="23"/>
  <c r="J805" i="23"/>
  <c r="A805" i="23"/>
  <c r="J769" i="23"/>
  <c r="A769" i="23"/>
  <c r="J733" i="23"/>
  <c r="A733" i="23"/>
  <c r="J697" i="23"/>
  <c r="A697" i="23"/>
  <c r="A661" i="23"/>
  <c r="J625" i="23"/>
  <c r="A625" i="23"/>
  <c r="J481" i="23"/>
  <c r="J409" i="23"/>
  <c r="A409" i="23"/>
  <c r="J337" i="23"/>
  <c r="A229" i="23"/>
  <c r="J193" i="23"/>
  <c r="A193" i="23"/>
  <c r="J157" i="23"/>
  <c r="A157" i="23"/>
  <c r="J121" i="23"/>
  <c r="A121" i="23"/>
  <c r="J85" i="23"/>
  <c r="A85" i="23"/>
  <c r="J49" i="23"/>
  <c r="A49" i="23"/>
  <c r="A13" i="23"/>
  <c r="J1021" i="23"/>
  <c r="A1021" i="23"/>
  <c r="J985" i="23"/>
  <c r="A985" i="23"/>
  <c r="J949" i="23"/>
  <c r="A949" i="23"/>
  <c r="J913" i="23"/>
  <c r="A913" i="23"/>
  <c r="J877" i="23"/>
  <c r="A877" i="23"/>
  <c r="J841" i="23"/>
  <c r="A841" i="23"/>
  <c r="J661" i="23"/>
  <c r="J589" i="23"/>
  <c r="A589" i="23"/>
  <c r="J553" i="23"/>
  <c r="A553" i="23"/>
  <c r="J517" i="23"/>
  <c r="A517" i="23"/>
  <c r="A481" i="23"/>
  <c r="J445" i="23"/>
  <c r="A445" i="23"/>
  <c r="J373" i="23"/>
  <c r="A373" i="23"/>
  <c r="A337" i="23"/>
  <c r="J301" i="23"/>
  <c r="A301" i="23"/>
  <c r="J265" i="23"/>
  <c r="A265" i="23"/>
  <c r="J229" i="23"/>
  <c r="J13" i="23"/>
  <c r="J1779" i="23"/>
  <c r="A1743" i="23"/>
  <c r="J1707" i="23"/>
  <c r="A1671" i="23"/>
  <c r="J1635" i="23"/>
  <c r="A1779" i="23"/>
  <c r="J1743" i="23"/>
  <c r="A1707" i="23"/>
  <c r="J1671" i="23"/>
  <c r="A1635" i="23"/>
  <c r="J1599" i="23"/>
  <c r="A1563" i="23"/>
  <c r="A1527" i="23"/>
  <c r="A1491" i="23"/>
  <c r="A1455" i="23"/>
  <c r="A1599" i="23"/>
  <c r="J1563" i="23"/>
  <c r="J1527" i="23"/>
  <c r="J1491" i="23"/>
  <c r="J1455" i="23"/>
  <c r="J1419" i="23"/>
  <c r="A1419" i="23"/>
  <c r="J1383" i="23"/>
  <c r="A1383" i="23"/>
  <c r="J1347" i="23"/>
  <c r="A1347" i="23"/>
  <c r="J1275" i="23"/>
  <c r="A1275" i="23"/>
  <c r="J1167" i="23"/>
  <c r="A1167" i="23"/>
  <c r="J1131" i="23"/>
  <c r="A1131" i="23"/>
  <c r="J1095" i="23"/>
  <c r="A1095" i="23"/>
  <c r="J1059" i="23"/>
  <c r="A1059" i="23"/>
  <c r="J1311" i="23"/>
  <c r="A1311" i="23"/>
  <c r="J1239" i="23"/>
  <c r="A1239" i="23"/>
  <c r="J1203" i="23"/>
  <c r="A1203" i="23"/>
  <c r="J807" i="23"/>
  <c r="A807" i="23"/>
  <c r="J771" i="23"/>
  <c r="A771" i="23"/>
  <c r="J735" i="23"/>
  <c r="A735" i="23"/>
  <c r="J699" i="23"/>
  <c r="A699" i="23"/>
  <c r="J627" i="23"/>
  <c r="A627" i="23"/>
  <c r="J591" i="23"/>
  <c r="A591" i="23"/>
  <c r="J411" i="23"/>
  <c r="A411" i="23"/>
  <c r="A339" i="23"/>
  <c r="J231" i="23"/>
  <c r="A231" i="23"/>
  <c r="J195" i="23"/>
  <c r="A195" i="23"/>
  <c r="J159" i="23"/>
  <c r="A159" i="23"/>
  <c r="J123" i="23"/>
  <c r="A123" i="23"/>
  <c r="J51" i="23"/>
  <c r="A51" i="23"/>
  <c r="J1023" i="23"/>
  <c r="A1023" i="23"/>
  <c r="J987" i="23"/>
  <c r="A987" i="23"/>
  <c r="J951" i="23"/>
  <c r="A951" i="23"/>
  <c r="J915" i="23"/>
  <c r="A915" i="23"/>
  <c r="J879" i="23"/>
  <c r="A879" i="23"/>
  <c r="J843" i="23"/>
  <c r="A843" i="23"/>
  <c r="J663" i="23"/>
  <c r="A663" i="23"/>
  <c r="J555" i="23"/>
  <c r="A555" i="23"/>
  <c r="J519" i="23"/>
  <c r="A519" i="23"/>
  <c r="J483" i="23"/>
  <c r="A483" i="23"/>
  <c r="J447" i="23"/>
  <c r="A447" i="23"/>
  <c r="J375" i="23"/>
  <c r="A375" i="23"/>
  <c r="J339" i="23"/>
  <c r="J303" i="23"/>
  <c r="A303" i="23"/>
  <c r="J267" i="23"/>
  <c r="A267" i="23"/>
  <c r="J87" i="23"/>
  <c r="A87" i="23"/>
  <c r="J15" i="23"/>
  <c r="A15" i="23"/>
  <c r="J1745" i="23"/>
  <c r="A1745" i="23"/>
  <c r="J1673" i="23"/>
  <c r="A1673" i="23"/>
  <c r="J1781" i="23"/>
  <c r="A1781" i="23"/>
  <c r="J1709" i="23"/>
  <c r="A1709" i="23"/>
  <c r="J1637" i="23"/>
  <c r="A1637" i="23"/>
  <c r="J1565" i="23"/>
  <c r="A1565" i="23"/>
  <c r="J1529" i="23"/>
  <c r="A1529" i="23"/>
  <c r="J1493" i="23"/>
  <c r="A1493" i="23"/>
  <c r="J1457" i="23"/>
  <c r="A1457" i="23"/>
  <c r="J1601" i="23"/>
  <c r="A1601" i="23"/>
  <c r="A1421" i="23"/>
  <c r="A1385" i="23"/>
  <c r="A1349" i="23"/>
  <c r="J1277" i="23"/>
  <c r="A1277" i="23"/>
  <c r="J1205" i="23"/>
  <c r="A1169" i="23"/>
  <c r="A1133" i="23"/>
  <c r="A1097" i="23"/>
  <c r="A1061" i="23"/>
  <c r="J1421" i="23"/>
  <c r="J1385" i="23"/>
  <c r="J1349" i="23"/>
  <c r="J1313" i="23"/>
  <c r="A1313" i="23"/>
  <c r="J1241" i="23"/>
  <c r="A1241" i="23"/>
  <c r="A1205" i="23"/>
  <c r="J1169" i="23"/>
  <c r="J1133" i="23"/>
  <c r="J1097" i="23"/>
  <c r="J1061" i="23"/>
  <c r="J917" i="23"/>
  <c r="J881" i="23"/>
  <c r="J845" i="23"/>
  <c r="A809" i="23"/>
  <c r="A773" i="23"/>
  <c r="A737" i="23"/>
  <c r="A701" i="23"/>
  <c r="J665" i="23"/>
  <c r="A629" i="23"/>
  <c r="A593" i="23"/>
  <c r="J557" i="23"/>
  <c r="J521" i="23"/>
  <c r="J485" i="23"/>
  <c r="J449" i="23"/>
  <c r="A413" i="23"/>
  <c r="J377" i="23"/>
  <c r="A341" i="23"/>
  <c r="J305" i="23"/>
  <c r="J269" i="23"/>
  <c r="A233" i="23"/>
  <c r="A197" i="23"/>
  <c r="A161" i="23"/>
  <c r="A125" i="23"/>
  <c r="J89" i="23"/>
  <c r="A53" i="23"/>
  <c r="J1025" i="23"/>
  <c r="A1025" i="23"/>
  <c r="J989" i="23"/>
  <c r="A989" i="23"/>
  <c r="J953" i="23"/>
  <c r="A953" i="23"/>
  <c r="A917" i="23"/>
  <c r="A881" i="23"/>
  <c r="A845" i="23"/>
  <c r="J809" i="23"/>
  <c r="J773" i="23"/>
  <c r="J737" i="23"/>
  <c r="J701" i="23"/>
  <c r="A665" i="23"/>
  <c r="J629" i="23"/>
  <c r="J593" i="23"/>
  <c r="A557" i="23"/>
  <c r="A521" i="23"/>
  <c r="A485" i="23"/>
  <c r="A449" i="23"/>
  <c r="J413" i="23"/>
  <c r="A377" i="23"/>
  <c r="J341" i="23"/>
  <c r="A305" i="23"/>
  <c r="A269" i="23"/>
  <c r="J233" i="23"/>
  <c r="J197" i="23"/>
  <c r="J161" i="23"/>
  <c r="J125" i="23"/>
  <c r="A89" i="23"/>
  <c r="J53" i="23"/>
  <c r="J17" i="23"/>
  <c r="A17" i="23"/>
  <c r="GZ8" i="6"/>
  <c r="L108" i="24"/>
  <c r="J1788" i="23"/>
  <c r="A1752" i="23"/>
  <c r="J1716" i="23"/>
  <c r="A1680" i="23"/>
  <c r="J1644" i="23"/>
  <c r="A1608" i="23"/>
  <c r="A1788" i="23"/>
  <c r="J1752" i="23"/>
  <c r="A1716" i="23"/>
  <c r="J1680" i="23"/>
  <c r="A1644" i="23"/>
  <c r="J1608" i="23"/>
  <c r="A1572" i="23"/>
  <c r="A1536" i="23"/>
  <c r="A1500" i="23"/>
  <c r="A1464" i="23"/>
  <c r="J1572" i="23"/>
  <c r="J1536" i="23"/>
  <c r="J1500" i="23"/>
  <c r="J1464" i="23"/>
  <c r="A1428" i="23"/>
  <c r="A1392" i="23"/>
  <c r="A1356" i="23"/>
  <c r="A1320" i="23"/>
  <c r="J1284" i="23"/>
  <c r="A1248" i="23"/>
  <c r="J1212" i="23"/>
  <c r="A1176" i="23"/>
  <c r="A1140" i="23"/>
  <c r="A1104" i="23"/>
  <c r="A1068" i="23"/>
  <c r="J1428" i="23"/>
  <c r="J1392" i="23"/>
  <c r="J1356" i="23"/>
  <c r="J1320" i="23"/>
  <c r="A1284" i="23"/>
  <c r="J1248" i="23"/>
  <c r="A1212" i="23"/>
  <c r="J1176" i="23"/>
  <c r="J1140" i="23"/>
  <c r="J1104" i="23"/>
  <c r="J1068" i="23"/>
  <c r="A1032" i="23"/>
  <c r="J996" i="23"/>
  <c r="J960" i="23"/>
  <c r="J924" i="23"/>
  <c r="J888" i="23"/>
  <c r="J852" i="23"/>
  <c r="J816" i="23"/>
  <c r="A780" i="23"/>
  <c r="A744" i="23"/>
  <c r="A708" i="23"/>
  <c r="A672" i="23"/>
  <c r="A636" i="23"/>
  <c r="A600" i="23"/>
  <c r="J564" i="23"/>
  <c r="J528" i="23"/>
  <c r="A492" i="23"/>
  <c r="J456" i="23"/>
  <c r="A420" i="23"/>
  <c r="J384" i="23"/>
  <c r="J348" i="23"/>
  <c r="J312" i="23"/>
  <c r="J276" i="23"/>
  <c r="J240" i="23"/>
  <c r="A204" i="23"/>
  <c r="A168" i="23"/>
  <c r="A132" i="23"/>
  <c r="A96" i="23"/>
  <c r="A60" i="23"/>
  <c r="J1032" i="23"/>
  <c r="A996" i="23"/>
  <c r="A960" i="23"/>
  <c r="A924" i="23"/>
  <c r="A888" i="23"/>
  <c r="A852" i="23"/>
  <c r="A816" i="23"/>
  <c r="J780" i="23"/>
  <c r="J744" i="23"/>
  <c r="J708" i="23"/>
  <c r="J672" i="23"/>
  <c r="J636" i="23"/>
  <c r="J600" i="23"/>
  <c r="A564" i="23"/>
  <c r="A528" i="23"/>
  <c r="J492" i="23"/>
  <c r="A456" i="23"/>
  <c r="J420" i="23"/>
  <c r="A384" i="23"/>
  <c r="A348" i="23"/>
  <c r="A312" i="23"/>
  <c r="A276" i="23"/>
  <c r="A240" i="23"/>
  <c r="J204" i="23"/>
  <c r="J168" i="23"/>
  <c r="J132" i="23"/>
  <c r="J96" i="23"/>
  <c r="J60" i="23"/>
  <c r="J24" i="23"/>
  <c r="A24" i="23"/>
  <c r="J22" i="23"/>
  <c r="A22" i="23"/>
  <c r="D8" i="24"/>
  <c r="L9" i="23"/>
  <c r="H10" i="24"/>
  <c r="L41" i="23"/>
  <c r="I10" i="24"/>
  <c r="L42" i="23"/>
  <c r="J10" i="24"/>
  <c r="L43" i="23"/>
  <c r="G9" i="24"/>
  <c r="F45" i="23"/>
  <c r="G10" i="24"/>
  <c r="O45" i="23"/>
  <c r="H11" i="24"/>
  <c r="C77" i="23"/>
  <c r="I11" i="24"/>
  <c r="C78" i="23"/>
  <c r="J11" i="24"/>
  <c r="C79" i="23"/>
  <c r="D11" i="24"/>
  <c r="C81" i="23"/>
  <c r="D12" i="24"/>
  <c r="L81" i="23"/>
  <c r="H13" i="24"/>
  <c r="C113" i="23"/>
  <c r="I13" i="24"/>
  <c r="C114" i="23"/>
  <c r="J13" i="24"/>
  <c r="C115" i="23"/>
  <c r="D13" i="24"/>
  <c r="C117" i="23"/>
  <c r="D14" i="24"/>
  <c r="L117" i="23"/>
  <c r="H16" i="24"/>
  <c r="L149" i="23"/>
  <c r="I16" i="24"/>
  <c r="L150" i="23"/>
  <c r="J16" i="24"/>
  <c r="L151" i="23"/>
  <c r="G15" i="24"/>
  <c r="F153" i="23"/>
  <c r="G16" i="24"/>
  <c r="O153" i="23"/>
  <c r="H18" i="24"/>
  <c r="L185" i="23"/>
  <c r="I18" i="24"/>
  <c r="L186" i="23"/>
  <c r="J18" i="24"/>
  <c r="L187" i="23"/>
  <c r="G18" i="24"/>
  <c r="O189" i="23"/>
  <c r="I20" i="24"/>
  <c r="L222" i="23"/>
  <c r="J20" i="24"/>
  <c r="L223" i="23"/>
  <c r="G19" i="24"/>
  <c r="F225" i="23"/>
  <c r="G20" i="24"/>
  <c r="O225" i="23"/>
  <c r="H22" i="24"/>
  <c r="L257" i="23"/>
  <c r="I22" i="24"/>
  <c r="L258" i="23"/>
  <c r="J22" i="24"/>
  <c r="L259" i="23"/>
  <c r="G21" i="24"/>
  <c r="F261" i="23"/>
  <c r="G22" i="24"/>
  <c r="O261" i="23"/>
  <c r="H24" i="24"/>
  <c r="L293" i="23"/>
  <c r="I24" i="24"/>
  <c r="L294" i="23"/>
  <c r="J24" i="24"/>
  <c r="L295" i="23"/>
  <c r="G23" i="24"/>
  <c r="F297" i="23"/>
  <c r="G24" i="24"/>
  <c r="O297" i="23"/>
  <c r="H25" i="24"/>
  <c r="C329" i="23"/>
  <c r="J25" i="24"/>
  <c r="C331" i="23"/>
  <c r="D25" i="24"/>
  <c r="C333" i="23"/>
  <c r="D26" i="24"/>
  <c r="L333" i="23"/>
  <c r="H28" i="24"/>
  <c r="L365" i="23"/>
  <c r="I28" i="24"/>
  <c r="L366" i="23"/>
  <c r="J28" i="24"/>
  <c r="L367" i="23"/>
  <c r="G27" i="24"/>
  <c r="F369" i="23"/>
  <c r="G28" i="24"/>
  <c r="O369" i="23"/>
  <c r="H29" i="24"/>
  <c r="C401" i="23"/>
  <c r="I29" i="24"/>
  <c r="C402" i="23"/>
  <c r="J29" i="24"/>
  <c r="C403" i="23"/>
  <c r="D29" i="24"/>
  <c r="C405" i="23"/>
  <c r="D30" i="24"/>
  <c r="L405" i="23"/>
  <c r="H32" i="24"/>
  <c r="L437" i="23"/>
  <c r="I32" i="24"/>
  <c r="L438" i="23"/>
  <c r="J32" i="24"/>
  <c r="L439" i="23"/>
  <c r="G31" i="24"/>
  <c r="F441" i="23"/>
  <c r="G32" i="24"/>
  <c r="O441" i="23"/>
  <c r="I34" i="24"/>
  <c r="L474" i="23"/>
  <c r="G33" i="24"/>
  <c r="F477" i="23"/>
  <c r="G34" i="24"/>
  <c r="O477" i="23"/>
  <c r="H35" i="24"/>
  <c r="C509" i="23"/>
  <c r="I35" i="24"/>
  <c r="C510" i="23"/>
  <c r="J35" i="24"/>
  <c r="C511" i="23"/>
  <c r="D36" i="24"/>
  <c r="L513" i="23"/>
  <c r="H37" i="24"/>
  <c r="C545" i="23"/>
  <c r="I37" i="24"/>
  <c r="C546" i="23"/>
  <c r="J37" i="24"/>
  <c r="C547" i="23"/>
  <c r="D37" i="24"/>
  <c r="C549" i="23"/>
  <c r="D38" i="24"/>
  <c r="L549" i="23"/>
  <c r="H40" i="24"/>
  <c r="L581" i="23"/>
  <c r="I40" i="24"/>
  <c r="L582" i="23"/>
  <c r="J40" i="24"/>
  <c r="L583" i="23"/>
  <c r="G39" i="24"/>
  <c r="F585" i="23"/>
  <c r="G40" i="24"/>
  <c r="O585" i="23"/>
  <c r="H42" i="24"/>
  <c r="L617" i="23"/>
  <c r="I42" i="24"/>
  <c r="L618" i="23"/>
  <c r="J42" i="24"/>
  <c r="L619" i="23"/>
  <c r="G41" i="24"/>
  <c r="F621" i="23"/>
  <c r="G42" i="24"/>
  <c r="O621" i="23"/>
  <c r="I44" i="24"/>
  <c r="L654" i="23"/>
  <c r="J44" i="24"/>
  <c r="L655" i="23"/>
  <c r="G43" i="24"/>
  <c r="F657" i="23"/>
  <c r="G44" i="24"/>
  <c r="O657" i="23"/>
  <c r="H45" i="24"/>
  <c r="C689" i="23"/>
  <c r="I45" i="24"/>
  <c r="C690" i="23"/>
  <c r="J45" i="24"/>
  <c r="C691" i="23"/>
  <c r="D45" i="24"/>
  <c r="C693" i="23"/>
  <c r="D46" i="24"/>
  <c r="L693" i="23"/>
  <c r="H48" i="24"/>
  <c r="L725" i="23"/>
  <c r="I48" i="24"/>
  <c r="L726" i="23"/>
  <c r="J48" i="24"/>
  <c r="L727" i="23"/>
  <c r="G47" i="24"/>
  <c r="F729" i="23"/>
  <c r="G48" i="24"/>
  <c r="O729" i="23"/>
  <c r="H49" i="24"/>
  <c r="C761" i="23"/>
  <c r="I49" i="24"/>
  <c r="C762" i="23"/>
  <c r="J49" i="24"/>
  <c r="C763" i="23"/>
  <c r="D49" i="24"/>
  <c r="C765" i="23"/>
  <c r="D50" i="24"/>
  <c r="L765" i="23"/>
  <c r="H52" i="24"/>
  <c r="L797" i="23"/>
  <c r="I52" i="24"/>
  <c r="L798" i="23"/>
  <c r="J52" i="24"/>
  <c r="L799" i="23"/>
  <c r="G51" i="24"/>
  <c r="F801" i="23"/>
  <c r="G52" i="24"/>
  <c r="O801" i="23"/>
  <c r="H53" i="24"/>
  <c r="C833" i="23"/>
  <c r="I53" i="24"/>
  <c r="C834" i="23"/>
  <c r="J53" i="24"/>
  <c r="C835" i="23"/>
  <c r="D53" i="24"/>
  <c r="C837" i="23"/>
  <c r="D54" i="24"/>
  <c r="L837" i="23"/>
  <c r="H56" i="24"/>
  <c r="L869" i="23"/>
  <c r="I56" i="24"/>
  <c r="L870" i="23"/>
  <c r="J56" i="24"/>
  <c r="L871" i="23"/>
  <c r="G55" i="24"/>
  <c r="F873" i="23"/>
  <c r="G56" i="24"/>
  <c r="O873" i="23"/>
  <c r="H58" i="24"/>
  <c r="L905" i="23"/>
  <c r="I58" i="24"/>
  <c r="L906" i="23"/>
  <c r="J58" i="24"/>
  <c r="L907" i="23"/>
  <c r="G57" i="24"/>
  <c r="F909" i="23"/>
  <c r="G58" i="24"/>
  <c r="O909" i="23"/>
  <c r="H59" i="24"/>
  <c r="C941" i="23"/>
  <c r="I59" i="24"/>
  <c r="C942" i="23"/>
  <c r="J59" i="24"/>
  <c r="C943" i="23"/>
  <c r="D59" i="24"/>
  <c r="C945" i="23"/>
  <c r="D60" i="24"/>
  <c r="L945" i="23"/>
  <c r="H61" i="24"/>
  <c r="C977" i="23"/>
  <c r="I61" i="24"/>
  <c r="C978" i="23"/>
  <c r="J61" i="24"/>
  <c r="C979" i="23"/>
  <c r="D61" i="24"/>
  <c r="C981" i="23"/>
  <c r="D62" i="24"/>
  <c r="L981" i="23"/>
  <c r="I64" i="24"/>
  <c r="L1014" i="23"/>
  <c r="J64" i="24"/>
  <c r="L1015" i="23"/>
  <c r="G63" i="24"/>
  <c r="F1017" i="23"/>
  <c r="G64" i="24"/>
  <c r="O1017" i="23"/>
  <c r="H66" i="24"/>
  <c r="L1049" i="23"/>
  <c r="I66" i="24"/>
  <c r="L1050" i="23"/>
  <c r="J66" i="24"/>
  <c r="L1051" i="23"/>
  <c r="G66" i="24"/>
  <c r="O1053" i="23"/>
  <c r="H67" i="24"/>
  <c r="C1085" i="23"/>
  <c r="I67" i="24"/>
  <c r="C1086" i="23"/>
  <c r="J67" i="24"/>
  <c r="C1087" i="23"/>
  <c r="D67" i="24"/>
  <c r="C1089" i="23"/>
  <c r="D68" i="24"/>
  <c r="L1089" i="23"/>
  <c r="H69" i="24"/>
  <c r="C1121" i="23"/>
  <c r="I69" i="24"/>
  <c r="C1122" i="23"/>
  <c r="J69" i="24"/>
  <c r="C1123" i="23"/>
  <c r="D69" i="24"/>
  <c r="C1125" i="23"/>
  <c r="D70" i="24"/>
  <c r="L1125" i="23"/>
  <c r="H71" i="24"/>
  <c r="C1157" i="23"/>
  <c r="I71" i="24"/>
  <c r="C1158" i="23"/>
  <c r="J71" i="24"/>
  <c r="C1159" i="23"/>
  <c r="D71" i="24"/>
  <c r="C1161" i="23"/>
  <c r="D72" i="24"/>
  <c r="L1161" i="23"/>
  <c r="I73" i="24"/>
  <c r="C1194" i="23"/>
  <c r="J73" i="24"/>
  <c r="C1195" i="23"/>
  <c r="D73" i="24"/>
  <c r="C1197" i="23"/>
  <c r="D74" i="24"/>
  <c r="L1197" i="23"/>
  <c r="H76" i="24"/>
  <c r="L1229" i="23"/>
  <c r="I76" i="24"/>
  <c r="L1230" i="23"/>
  <c r="J76" i="24"/>
  <c r="L1231" i="23"/>
  <c r="G75" i="24"/>
  <c r="F1233" i="23"/>
  <c r="G76" i="24"/>
  <c r="O1233" i="23"/>
  <c r="H78" i="24"/>
  <c r="L1265" i="23"/>
  <c r="I78" i="24"/>
  <c r="L1266" i="23"/>
  <c r="J78" i="24"/>
  <c r="L1267" i="23"/>
  <c r="G77" i="24"/>
  <c r="F1269" i="23"/>
  <c r="G78" i="24"/>
  <c r="O1269" i="23"/>
  <c r="H80" i="24"/>
  <c r="L1301" i="23"/>
  <c r="I80" i="24"/>
  <c r="L1302" i="23"/>
  <c r="J80" i="24"/>
  <c r="L1303" i="23"/>
  <c r="G79" i="24"/>
  <c r="F1305" i="23"/>
  <c r="G80" i="24"/>
  <c r="O1305" i="23"/>
  <c r="H82" i="24"/>
  <c r="L1337" i="23"/>
  <c r="I82" i="24"/>
  <c r="L1338" i="23"/>
  <c r="J82" i="24"/>
  <c r="L1339" i="23"/>
  <c r="G81" i="24"/>
  <c r="F1341" i="23"/>
  <c r="G82" i="24"/>
  <c r="O1341" i="23"/>
  <c r="H84" i="24"/>
  <c r="L1373" i="23"/>
  <c r="I84" i="24"/>
  <c r="L1374" i="23"/>
  <c r="J84" i="24"/>
  <c r="L1375" i="23"/>
  <c r="G83" i="24"/>
  <c r="F1377" i="23"/>
  <c r="G84" i="24"/>
  <c r="O1377" i="23"/>
  <c r="H86" i="24"/>
  <c r="L1409" i="23"/>
  <c r="I86" i="24"/>
  <c r="L1410" i="23"/>
  <c r="J86" i="24"/>
  <c r="L1411" i="23"/>
  <c r="G85" i="24"/>
  <c r="F1413" i="23"/>
  <c r="G86" i="24"/>
  <c r="O1413" i="23"/>
  <c r="H88" i="24"/>
  <c r="L1445" i="23"/>
  <c r="I88" i="24"/>
  <c r="L1446" i="23"/>
  <c r="J88" i="24"/>
  <c r="L1447" i="23"/>
  <c r="G87" i="24"/>
  <c r="F1449" i="23"/>
  <c r="G88" i="24"/>
  <c r="O1449" i="23"/>
  <c r="H89" i="24"/>
  <c r="C1481" i="23"/>
  <c r="I89" i="24"/>
  <c r="C1482" i="23"/>
  <c r="J89" i="24"/>
  <c r="C1483" i="23"/>
  <c r="D89" i="24"/>
  <c r="C1485" i="23"/>
  <c r="D90" i="24"/>
  <c r="L1485" i="23"/>
  <c r="H91" i="24"/>
  <c r="C1517" i="23"/>
  <c r="I91" i="24"/>
  <c r="C1518" i="23"/>
  <c r="J91" i="24"/>
  <c r="C1519" i="23"/>
  <c r="D91" i="24"/>
  <c r="C1521" i="23"/>
  <c r="D92" i="24"/>
  <c r="L1521" i="23"/>
  <c r="H94" i="24"/>
  <c r="L1553" i="23"/>
  <c r="I94" i="24"/>
  <c r="L1554" i="23"/>
  <c r="J94" i="24"/>
  <c r="L1555" i="23"/>
  <c r="G93" i="24"/>
  <c r="F1557" i="23"/>
  <c r="G94" i="24"/>
  <c r="O1557" i="23"/>
  <c r="H96" i="24"/>
  <c r="L1589" i="23"/>
  <c r="I96" i="24"/>
  <c r="L1590" i="23"/>
  <c r="J96" i="24"/>
  <c r="L1591" i="23"/>
  <c r="G95" i="24"/>
  <c r="F1593" i="23"/>
  <c r="G96" i="24"/>
  <c r="O1593" i="23"/>
  <c r="H97" i="24"/>
  <c r="C1625" i="23"/>
  <c r="I97" i="24"/>
  <c r="C1626" i="23"/>
  <c r="J97" i="24"/>
  <c r="C1627" i="23"/>
  <c r="D97" i="24"/>
  <c r="C1629" i="23"/>
  <c r="D98" i="24"/>
  <c r="L1629" i="23"/>
  <c r="H99" i="24"/>
  <c r="C1661" i="23"/>
  <c r="I99" i="24"/>
  <c r="C1662" i="23"/>
  <c r="J99" i="24"/>
  <c r="C1663" i="23"/>
  <c r="D99" i="24"/>
  <c r="C1665" i="23"/>
  <c r="D100" i="24"/>
  <c r="L1665" i="23"/>
  <c r="H101" i="24"/>
  <c r="C1697" i="23"/>
  <c r="I101" i="24"/>
  <c r="C1698" i="23"/>
  <c r="J101" i="24"/>
  <c r="C1699" i="23"/>
  <c r="D101" i="24"/>
  <c r="C1701" i="23"/>
  <c r="D102" i="24"/>
  <c r="L1701" i="23"/>
  <c r="H104" i="24"/>
  <c r="L1733" i="23"/>
  <c r="I104" i="24"/>
  <c r="L1734" i="23"/>
  <c r="J104" i="24"/>
  <c r="L1735" i="23"/>
  <c r="G103" i="24"/>
  <c r="F1737" i="23"/>
  <c r="G104" i="24"/>
  <c r="O1737" i="23"/>
  <c r="C4" i="23"/>
  <c r="C1768" i="23"/>
  <c r="L1732" i="23"/>
  <c r="C1696" i="23"/>
  <c r="L1660" i="23"/>
  <c r="C1624" i="23"/>
  <c r="L1768" i="23"/>
  <c r="C1732" i="23"/>
  <c r="L1696" i="23"/>
  <c r="C1660" i="23"/>
  <c r="L1624" i="23"/>
  <c r="C1588" i="23"/>
  <c r="C1552" i="23"/>
  <c r="C1516" i="23"/>
  <c r="C1480" i="23"/>
  <c r="C1444" i="23"/>
  <c r="L1588" i="23"/>
  <c r="L1552" i="23"/>
  <c r="L1516" i="23"/>
  <c r="L1480" i="23"/>
  <c r="L1444" i="23"/>
  <c r="C1408" i="23"/>
  <c r="C1372" i="23"/>
  <c r="L1336" i="23"/>
  <c r="C1300" i="23"/>
  <c r="L1264" i="23"/>
  <c r="C1228" i="23"/>
  <c r="C1192" i="23"/>
  <c r="C1156" i="23"/>
  <c r="C1120" i="23"/>
  <c r="C1084" i="23"/>
  <c r="L1408" i="23"/>
  <c r="L1372" i="23"/>
  <c r="C1336" i="23"/>
  <c r="L1300" i="23"/>
  <c r="C1264" i="23"/>
  <c r="L1228" i="23"/>
  <c r="L1192" i="23"/>
  <c r="L1156" i="23"/>
  <c r="L1120" i="23"/>
  <c r="L1084" i="23"/>
  <c r="C1048" i="23"/>
  <c r="L1012" i="23"/>
  <c r="L976" i="23"/>
  <c r="L940" i="23"/>
  <c r="L904" i="23"/>
  <c r="L868" i="23"/>
  <c r="L832" i="23"/>
  <c r="C796" i="23"/>
  <c r="C760" i="23"/>
  <c r="C724" i="23"/>
  <c r="C688" i="23"/>
  <c r="C652" i="23"/>
  <c r="C616" i="23"/>
  <c r="L580" i="23"/>
  <c r="L544" i="23"/>
  <c r="L508" i="23"/>
  <c r="L472" i="23"/>
  <c r="C436" i="23"/>
  <c r="L400" i="23"/>
  <c r="L364" i="23"/>
  <c r="L328" i="23"/>
  <c r="L292" i="23"/>
  <c r="L256" i="23"/>
  <c r="C220" i="23"/>
  <c r="C184" i="23"/>
  <c r="C148" i="23"/>
  <c r="C112" i="23"/>
  <c r="C76" i="23"/>
  <c r="C40" i="23"/>
  <c r="L4" i="23"/>
  <c r="L1048" i="23"/>
  <c r="C1012" i="23"/>
  <c r="C976" i="23"/>
  <c r="C940" i="23"/>
  <c r="C904" i="23"/>
  <c r="C868" i="23"/>
  <c r="C832" i="23"/>
  <c r="L796" i="23"/>
  <c r="L760" i="23"/>
  <c r="L724" i="23"/>
  <c r="L688" i="23"/>
  <c r="L652" i="23"/>
  <c r="L616" i="23"/>
  <c r="C580" i="23"/>
  <c r="C544" i="23"/>
  <c r="C508" i="23"/>
  <c r="C472" i="23"/>
  <c r="L436" i="23"/>
  <c r="C400" i="23"/>
  <c r="C364" i="23"/>
  <c r="C328" i="23"/>
  <c r="C292" i="23"/>
  <c r="C256" i="23"/>
  <c r="L220" i="23"/>
  <c r="L184" i="23"/>
  <c r="L148" i="23"/>
  <c r="L112" i="23"/>
  <c r="L76" i="23"/>
  <c r="L40" i="23"/>
  <c r="H106" i="24"/>
  <c r="L1769" i="23"/>
  <c r="I106" i="24"/>
  <c r="L1770" i="23"/>
  <c r="J106" i="24"/>
  <c r="L1771" i="23"/>
  <c r="G105" i="24"/>
  <c r="F1773" i="23"/>
  <c r="D106" i="24"/>
  <c r="L1773" i="23"/>
  <c r="F25" i="23"/>
  <c r="O1789" i="23"/>
  <c r="F1753" i="23"/>
  <c r="O1717" i="23"/>
  <c r="F1681" i="23"/>
  <c r="O1645" i="23"/>
  <c r="F1609" i="23"/>
  <c r="F1789" i="23"/>
  <c r="O1753" i="23"/>
  <c r="F1717" i="23"/>
  <c r="O1681" i="23"/>
  <c r="F1645" i="23"/>
  <c r="F1573" i="23"/>
  <c r="F1537" i="23"/>
  <c r="F1501" i="23"/>
  <c r="F1465" i="23"/>
  <c r="O1609" i="23"/>
  <c r="O1573" i="23"/>
  <c r="O1537" i="23"/>
  <c r="O1501" i="23"/>
  <c r="O1465" i="23"/>
  <c r="F1429" i="23"/>
  <c r="F1393" i="23"/>
  <c r="F1357" i="23"/>
  <c r="F1321" i="23"/>
  <c r="O1285" i="23"/>
  <c r="F1249" i="23"/>
  <c r="O1213" i="23"/>
  <c r="F1177" i="23"/>
  <c r="F1141" i="23"/>
  <c r="F1105" i="23"/>
  <c r="F1069" i="23"/>
  <c r="O1429" i="23"/>
  <c r="O1393" i="23"/>
  <c r="O1357" i="23"/>
  <c r="O1321" i="23"/>
  <c r="F1285" i="23"/>
  <c r="O1249" i="23"/>
  <c r="F1213" i="23"/>
  <c r="O1177" i="23"/>
  <c r="O1141" i="23"/>
  <c r="O1105" i="23"/>
  <c r="O1069" i="23"/>
  <c r="F1033" i="23"/>
  <c r="O997" i="23"/>
  <c r="O961" i="23"/>
  <c r="O925" i="23"/>
  <c r="O889" i="23"/>
  <c r="O853" i="23"/>
  <c r="O817" i="23"/>
  <c r="F781" i="23"/>
  <c r="F745" i="23"/>
  <c r="F709" i="23"/>
  <c r="F673" i="23"/>
  <c r="F637" i="23"/>
  <c r="F601" i="23"/>
  <c r="O565" i="23"/>
  <c r="O529" i="23"/>
  <c r="F493" i="23"/>
  <c r="O457" i="23"/>
  <c r="F421" i="23"/>
  <c r="O385" i="23"/>
  <c r="O349" i="23"/>
  <c r="O313" i="23"/>
  <c r="O277" i="23"/>
  <c r="O241" i="23"/>
  <c r="F205" i="23"/>
  <c r="F169" i="23"/>
  <c r="F133" i="23"/>
  <c r="F97" i="23"/>
  <c r="F61" i="23"/>
  <c r="O25" i="23"/>
  <c r="O1033" i="23"/>
  <c r="F997" i="23"/>
  <c r="F961" i="23"/>
  <c r="F925" i="23"/>
  <c r="F889" i="23"/>
  <c r="F853" i="23"/>
  <c r="F817" i="23"/>
  <c r="O781" i="23"/>
  <c r="O745" i="23"/>
  <c r="O709" i="23"/>
  <c r="O673" i="23"/>
  <c r="O637" i="23"/>
  <c r="O601" i="23"/>
  <c r="F565" i="23"/>
  <c r="F529" i="23"/>
  <c r="O493" i="23"/>
  <c r="F457" i="23"/>
  <c r="O421" i="23"/>
  <c r="F385" i="23"/>
  <c r="F349" i="23"/>
  <c r="F313" i="23"/>
  <c r="F277" i="23"/>
  <c r="F241" i="23"/>
  <c r="O205" i="23"/>
  <c r="O169" i="23"/>
  <c r="O133" i="23"/>
  <c r="O97" i="23"/>
  <c r="O61" i="23"/>
  <c r="C25" i="23"/>
  <c r="G25" i="23"/>
  <c r="L1789" i="23"/>
  <c r="P1789" i="23"/>
  <c r="C1753" i="23"/>
  <c r="G1753" i="23"/>
  <c r="L1717" i="23"/>
  <c r="P1717" i="23"/>
  <c r="C1681" i="23"/>
  <c r="G1681" i="23"/>
  <c r="L1645" i="23"/>
  <c r="P1645" i="23"/>
  <c r="C1609" i="23"/>
  <c r="G1609" i="23"/>
  <c r="C1789" i="23"/>
  <c r="G1789" i="23"/>
  <c r="L1753" i="23"/>
  <c r="P1753" i="23"/>
  <c r="C1717" i="23"/>
  <c r="G1717" i="23"/>
  <c r="L1681" i="23"/>
  <c r="P1681" i="23"/>
  <c r="C1645" i="23"/>
  <c r="G1645" i="23"/>
  <c r="L1609" i="23"/>
  <c r="P1609" i="23"/>
  <c r="C1573" i="23"/>
  <c r="C1537" i="23"/>
  <c r="C1501" i="23"/>
  <c r="C1465" i="23"/>
  <c r="L1573" i="23"/>
  <c r="L1537" i="23"/>
  <c r="L1501" i="23"/>
  <c r="L1465" i="23"/>
  <c r="C1429" i="23"/>
  <c r="C1393" i="23"/>
  <c r="C1357" i="23"/>
  <c r="C1321" i="23"/>
  <c r="L1285" i="23"/>
  <c r="C1249" i="23"/>
  <c r="L1213" i="23"/>
  <c r="C1177" i="23"/>
  <c r="C1141" i="23"/>
  <c r="C1105" i="23"/>
  <c r="C1069" i="23"/>
  <c r="L1429" i="23"/>
  <c r="L1393" i="23"/>
  <c r="L1357" i="23"/>
  <c r="L1321" i="23"/>
  <c r="C1285" i="23"/>
  <c r="L1249" i="23"/>
  <c r="C1213" i="23"/>
  <c r="L1177" i="23"/>
  <c r="L1141" i="23"/>
  <c r="L1105" i="23"/>
  <c r="L1069" i="23"/>
  <c r="C1033" i="23"/>
  <c r="G1033" i="23"/>
  <c r="L997" i="23"/>
  <c r="P997" i="23"/>
  <c r="L961" i="23"/>
  <c r="P961" i="23"/>
  <c r="L925" i="23"/>
  <c r="P925" i="23"/>
  <c r="L889" i="23"/>
  <c r="P889" i="23"/>
  <c r="L853" i="23"/>
  <c r="P853" i="23"/>
  <c r="L817" i="23"/>
  <c r="P817" i="23"/>
  <c r="C781" i="23"/>
  <c r="G781" i="23"/>
  <c r="C745" i="23"/>
  <c r="G745" i="23"/>
  <c r="C709" i="23"/>
  <c r="G709" i="23"/>
  <c r="C673" i="23"/>
  <c r="G673" i="23"/>
  <c r="C637" i="23"/>
  <c r="G637" i="23"/>
  <c r="C601" i="23"/>
  <c r="G601" i="23"/>
  <c r="L565" i="23"/>
  <c r="P565" i="23"/>
  <c r="L529" i="23"/>
  <c r="P529" i="23"/>
  <c r="C493" i="23"/>
  <c r="G493" i="23"/>
  <c r="L457" i="23"/>
  <c r="P457" i="23"/>
  <c r="C421" i="23"/>
  <c r="G421" i="23"/>
  <c r="L385" i="23"/>
  <c r="P385" i="23"/>
  <c r="L349" i="23"/>
  <c r="P349" i="23"/>
  <c r="L313" i="23"/>
  <c r="P313" i="23"/>
  <c r="L277" i="23"/>
  <c r="P277" i="23"/>
  <c r="L241" i="23"/>
  <c r="P241" i="23"/>
  <c r="C205" i="23"/>
  <c r="G205" i="23"/>
  <c r="C169" i="23"/>
  <c r="G169" i="23"/>
  <c r="C133" i="23"/>
  <c r="G133" i="23"/>
  <c r="C97" i="23"/>
  <c r="G97" i="23"/>
  <c r="C61" i="23"/>
  <c r="G61" i="23"/>
  <c r="L25" i="23"/>
  <c r="P25" i="23"/>
  <c r="L1033" i="23"/>
  <c r="C997" i="23"/>
  <c r="C961" i="23"/>
  <c r="C925" i="23"/>
  <c r="C889" i="23"/>
  <c r="C853" i="23"/>
  <c r="C817" i="23"/>
  <c r="L781" i="23"/>
  <c r="L745" i="23"/>
  <c r="L709" i="23"/>
  <c r="L673" i="23"/>
  <c r="L637" i="23"/>
  <c r="L601" i="23"/>
  <c r="C565" i="23"/>
  <c r="C529" i="23"/>
  <c r="L493" i="23"/>
  <c r="C457" i="23"/>
  <c r="L421" i="23"/>
  <c r="C385" i="23"/>
  <c r="C349" i="23"/>
  <c r="C313" i="23"/>
  <c r="C277" i="23"/>
  <c r="C241" i="23"/>
  <c r="L205" i="23"/>
  <c r="L169" i="23"/>
  <c r="L133" i="23"/>
  <c r="L97" i="23"/>
  <c r="L61" i="23"/>
  <c r="E28" i="23"/>
  <c r="N1792" i="23"/>
  <c r="E1792" i="23"/>
  <c r="N1720" i="23"/>
  <c r="E1720" i="23"/>
  <c r="N1648" i="23"/>
  <c r="E1648" i="23"/>
  <c r="N1756" i="23"/>
  <c r="E1756" i="23"/>
  <c r="N1684" i="23"/>
  <c r="E1684" i="23"/>
  <c r="N1612" i="23"/>
  <c r="E1612" i="23"/>
  <c r="N1576" i="23"/>
  <c r="E1576" i="23"/>
  <c r="N1540" i="23"/>
  <c r="E1540" i="23"/>
  <c r="N1504" i="23"/>
  <c r="E1504" i="23"/>
  <c r="N1468" i="23"/>
  <c r="E1468" i="23"/>
  <c r="N1432" i="23"/>
  <c r="E1432" i="23"/>
  <c r="N1396" i="23"/>
  <c r="E1396" i="23"/>
  <c r="N1324" i="23"/>
  <c r="E1324" i="23"/>
  <c r="N1252" i="23"/>
  <c r="E1252" i="23"/>
  <c r="N1180" i="23"/>
  <c r="E1180" i="23"/>
  <c r="N1144" i="23"/>
  <c r="E1144" i="23"/>
  <c r="N1108" i="23"/>
  <c r="E1108" i="23"/>
  <c r="N1072" i="23"/>
  <c r="E1072" i="23"/>
  <c r="N1360" i="23"/>
  <c r="E1360" i="23"/>
  <c r="N1288" i="23"/>
  <c r="E1288" i="23"/>
  <c r="N1216" i="23"/>
  <c r="E1216" i="23"/>
  <c r="N1036" i="23"/>
  <c r="E1036" i="23"/>
  <c r="N820" i="23"/>
  <c r="E820" i="23"/>
  <c r="N784" i="23"/>
  <c r="E784" i="23"/>
  <c r="N748" i="23"/>
  <c r="E748" i="23"/>
  <c r="N712" i="23"/>
  <c r="E712" i="23"/>
  <c r="N676" i="23"/>
  <c r="E676" i="23"/>
  <c r="N640" i="23"/>
  <c r="E640" i="23"/>
  <c r="N604" i="23"/>
  <c r="E604" i="23"/>
  <c r="N496" i="23"/>
  <c r="E496" i="23"/>
  <c r="N424" i="23"/>
  <c r="E424" i="23"/>
  <c r="N352" i="23"/>
  <c r="E352" i="23"/>
  <c r="N208" i="23"/>
  <c r="E208" i="23"/>
  <c r="N172" i="23"/>
  <c r="E172" i="23"/>
  <c r="N136" i="23"/>
  <c r="E136" i="23"/>
  <c r="N100" i="23"/>
  <c r="E100" i="23"/>
  <c r="N64" i="23"/>
  <c r="E64" i="23"/>
  <c r="N1000" i="23"/>
  <c r="E1000" i="23"/>
  <c r="N964" i="23"/>
  <c r="E964" i="23"/>
  <c r="N928" i="23"/>
  <c r="E928" i="23"/>
  <c r="N892" i="23"/>
  <c r="E892" i="23"/>
  <c r="N856" i="23"/>
  <c r="E856" i="23"/>
  <c r="N568" i="23"/>
  <c r="E568" i="23"/>
  <c r="N532" i="23"/>
  <c r="E532" i="23"/>
  <c r="N460" i="23"/>
  <c r="E460" i="23"/>
  <c r="N388" i="23"/>
  <c r="E388" i="23"/>
  <c r="N316" i="23"/>
  <c r="E316" i="23"/>
  <c r="N280" i="23"/>
  <c r="E280" i="23"/>
  <c r="N244" i="23"/>
  <c r="E244" i="23"/>
  <c r="N28" i="23"/>
  <c r="C28" i="23"/>
  <c r="G28" i="23"/>
  <c r="L1792" i="23"/>
  <c r="P1792" i="23"/>
  <c r="C1792" i="23"/>
  <c r="G1792" i="23"/>
  <c r="L1720" i="23"/>
  <c r="P1720" i="23"/>
  <c r="C1720" i="23"/>
  <c r="G1720" i="23"/>
  <c r="L1648" i="23"/>
  <c r="P1648" i="23"/>
  <c r="C1648" i="23"/>
  <c r="G1648" i="23"/>
  <c r="L1756" i="23"/>
  <c r="P1756" i="23"/>
  <c r="C1756" i="23"/>
  <c r="G1756" i="23"/>
  <c r="L1684" i="23"/>
  <c r="P1684" i="23"/>
  <c r="C1684" i="23"/>
  <c r="G1684" i="23"/>
  <c r="L1612" i="23"/>
  <c r="P1612" i="23"/>
  <c r="C1612" i="23"/>
  <c r="G1612" i="23"/>
  <c r="L1576" i="23"/>
  <c r="P1576" i="23"/>
  <c r="C1576" i="23"/>
  <c r="G1576" i="23"/>
  <c r="L1540" i="23"/>
  <c r="P1540" i="23"/>
  <c r="C1540" i="23"/>
  <c r="G1540" i="23"/>
  <c r="L1504" i="23"/>
  <c r="P1504" i="23"/>
  <c r="C1504" i="23"/>
  <c r="G1504" i="23"/>
  <c r="L1468" i="23"/>
  <c r="P1468" i="23"/>
  <c r="C1468" i="23"/>
  <c r="G1468" i="23"/>
  <c r="L1432" i="23"/>
  <c r="P1432" i="23"/>
  <c r="C1432" i="23"/>
  <c r="G1432" i="23"/>
  <c r="L1396" i="23"/>
  <c r="P1396" i="23"/>
  <c r="C1396" i="23"/>
  <c r="G1396" i="23"/>
  <c r="L1324" i="23"/>
  <c r="P1324" i="23"/>
  <c r="C1324" i="23"/>
  <c r="G1324" i="23"/>
  <c r="L1252" i="23"/>
  <c r="P1252" i="23"/>
  <c r="C1252" i="23"/>
  <c r="G1252" i="23"/>
  <c r="L1180" i="23"/>
  <c r="P1180" i="23"/>
  <c r="C1180" i="23"/>
  <c r="G1180" i="23"/>
  <c r="L1144" i="23"/>
  <c r="P1144" i="23"/>
  <c r="C1144" i="23"/>
  <c r="G1144" i="23"/>
  <c r="L1108" i="23"/>
  <c r="P1108" i="23"/>
  <c r="C1108" i="23"/>
  <c r="G1108" i="23"/>
  <c r="L1072" i="23"/>
  <c r="P1072" i="23"/>
  <c r="C1072" i="23"/>
  <c r="G1072" i="23"/>
  <c r="L1360" i="23"/>
  <c r="P1360" i="23"/>
  <c r="C1360" i="23"/>
  <c r="G1360" i="23"/>
  <c r="L1288" i="23"/>
  <c r="P1288" i="23"/>
  <c r="C1288" i="23"/>
  <c r="G1288" i="23"/>
  <c r="L1216" i="23"/>
  <c r="P1216" i="23"/>
  <c r="C1216" i="23"/>
  <c r="G1216" i="23"/>
  <c r="L1036" i="23"/>
  <c r="C1036" i="23"/>
  <c r="L820" i="23"/>
  <c r="C820" i="23"/>
  <c r="L784" i="23"/>
  <c r="C784" i="23"/>
  <c r="L748" i="23"/>
  <c r="C748" i="23"/>
  <c r="L712" i="23"/>
  <c r="C712" i="23"/>
  <c r="L676" i="23"/>
  <c r="C676" i="23"/>
  <c r="L640" i="23"/>
  <c r="C640" i="23"/>
  <c r="L604" i="23"/>
  <c r="C604" i="23"/>
  <c r="L496" i="23"/>
  <c r="C496" i="23"/>
  <c r="L424" i="23"/>
  <c r="C424" i="23"/>
  <c r="L352" i="23"/>
  <c r="C352" i="23"/>
  <c r="L208" i="23"/>
  <c r="C208" i="23"/>
  <c r="L172" i="23"/>
  <c r="C172" i="23"/>
  <c r="L136" i="23"/>
  <c r="C136" i="23"/>
  <c r="L100" i="23"/>
  <c r="C100" i="23"/>
  <c r="L64" i="23"/>
  <c r="C64" i="23"/>
  <c r="L1000" i="23"/>
  <c r="P1000" i="23"/>
  <c r="C1000" i="23"/>
  <c r="G1000" i="23"/>
  <c r="L964" i="23"/>
  <c r="P964" i="23"/>
  <c r="C964" i="23"/>
  <c r="G964" i="23"/>
  <c r="L928" i="23"/>
  <c r="P928" i="23"/>
  <c r="C928" i="23"/>
  <c r="G928" i="23"/>
  <c r="L892" i="23"/>
  <c r="P892" i="23"/>
  <c r="C892" i="23"/>
  <c r="G892" i="23"/>
  <c r="L856" i="23"/>
  <c r="P856" i="23"/>
  <c r="C856" i="23"/>
  <c r="G856" i="23"/>
  <c r="L568" i="23"/>
  <c r="P568" i="23"/>
  <c r="C568" i="23"/>
  <c r="G568" i="23"/>
  <c r="L532" i="23"/>
  <c r="P532" i="23"/>
  <c r="C532" i="23"/>
  <c r="G532" i="23"/>
  <c r="L460" i="23"/>
  <c r="P460" i="23"/>
  <c r="C460" i="23"/>
  <c r="G460" i="23"/>
  <c r="L388" i="23"/>
  <c r="P388" i="23"/>
  <c r="C388" i="23"/>
  <c r="G388" i="23"/>
  <c r="L316" i="23"/>
  <c r="P316" i="23"/>
  <c r="C316" i="23"/>
  <c r="G316" i="23"/>
  <c r="L280" i="23"/>
  <c r="P280" i="23"/>
  <c r="C280" i="23"/>
  <c r="G280" i="23"/>
  <c r="L244" i="23"/>
  <c r="P244" i="23"/>
  <c r="C244" i="23"/>
  <c r="G244" i="23"/>
  <c r="L28" i="23"/>
  <c r="P28" i="23"/>
  <c r="O32" i="23"/>
  <c r="X8" i="24"/>
  <c r="Y8" i="24"/>
  <c r="O31" i="23"/>
  <c r="K108" i="6"/>
  <c r="HA7" i="6"/>
  <c r="K2" i="24"/>
  <c r="K107" i="24"/>
  <c r="FL5" i="6"/>
  <c r="BY108" i="6"/>
  <c r="HA15" i="6"/>
  <c r="FU5" i="6"/>
  <c r="P2" i="24"/>
  <c r="P107" i="24"/>
  <c r="GZ7" i="6"/>
  <c r="GZ15" i="6"/>
  <c r="P108" i="24"/>
  <c r="GZ19" i="6"/>
  <c r="GZ18" i="6"/>
  <c r="GZ21" i="6"/>
  <c r="V108" i="24"/>
  <c r="GA5" i="6"/>
  <c r="V2" i="24"/>
  <c r="V107" i="24"/>
  <c r="FW5" i="6"/>
  <c r="R2" i="24"/>
  <c r="R107" i="24"/>
  <c r="FY5" i="6"/>
  <c r="T2" i="24"/>
  <c r="T107" i="24"/>
  <c r="G7" i="24"/>
  <c r="F9" i="23"/>
  <c r="F14" i="10"/>
  <c r="I14" i="24"/>
  <c r="D14" i="10"/>
  <c r="G14" i="24"/>
  <c r="G31" i="10"/>
  <c r="J31" i="24"/>
  <c r="H46" i="24"/>
  <c r="E47" i="10"/>
  <c r="H47" i="24"/>
  <c r="E68" i="10"/>
  <c r="H68" i="24"/>
  <c r="E70" i="10"/>
  <c r="H70" i="24"/>
  <c r="E90" i="10"/>
  <c r="H90" i="24"/>
  <c r="E98" i="10"/>
  <c r="H98" i="24"/>
  <c r="FN5" i="6"/>
  <c r="M2" i="24"/>
  <c r="AA108" i="6"/>
  <c r="HA8" i="6"/>
  <c r="L2" i="24"/>
  <c r="L107" i="24"/>
  <c r="FM5" i="6"/>
  <c r="BI108" i="6"/>
  <c r="HA14" i="6"/>
  <c r="O2" i="24"/>
  <c r="O107" i="24"/>
  <c r="FT5" i="6"/>
  <c r="CO108" i="6"/>
  <c r="HA16" i="6"/>
  <c r="Q2" i="24"/>
  <c r="Q107" i="24"/>
  <c r="FV5" i="6"/>
  <c r="GZ14" i="6"/>
  <c r="O108" i="24"/>
  <c r="GZ16" i="6"/>
  <c r="Q108" i="24"/>
  <c r="GZ17" i="6"/>
  <c r="GZ20" i="6"/>
  <c r="U108" i="24"/>
  <c r="U2" i="24"/>
  <c r="U107" i="24"/>
  <c r="FZ5" i="6"/>
  <c r="S2" i="24"/>
  <c r="S107" i="24"/>
  <c r="FX5" i="6"/>
  <c r="H7" i="24"/>
  <c r="C5" i="23"/>
  <c r="I7" i="24"/>
  <c r="C6" i="23"/>
  <c r="J7" i="24"/>
  <c r="C7" i="23"/>
  <c r="D7" i="24"/>
  <c r="C9" i="23"/>
  <c r="Y7" i="24"/>
  <c r="X7" i="24"/>
  <c r="D17" i="10"/>
  <c r="G17" i="24"/>
  <c r="H20" i="24"/>
  <c r="F25" i="10"/>
  <c r="I25" i="24"/>
  <c r="H34" i="24"/>
  <c r="G34" i="10"/>
  <c r="J34" i="24"/>
  <c r="C35" i="10"/>
  <c r="D35" i="24"/>
  <c r="E44" i="10"/>
  <c r="H44" i="24"/>
  <c r="H64" i="24"/>
  <c r="D65" i="10"/>
  <c r="G65" i="24"/>
  <c r="H73" i="24"/>
  <c r="GZ10" i="6"/>
  <c r="L11" i="10"/>
  <c r="EL6" i="6"/>
  <c r="DV6" i="6"/>
  <c r="HA28" i="6"/>
  <c r="F23" i="10"/>
  <c r="D41" i="10"/>
  <c r="F41" i="10"/>
  <c r="T41" i="10"/>
  <c r="D43" i="10"/>
  <c r="F43" i="10"/>
  <c r="C44" i="10"/>
  <c r="D46" i="10"/>
  <c r="E56" i="10"/>
  <c r="G56" i="10"/>
  <c r="E59" i="10"/>
  <c r="G59" i="10"/>
  <c r="E62" i="10"/>
  <c r="F71" i="10"/>
  <c r="C72" i="10"/>
  <c r="C74" i="10"/>
  <c r="D78" i="10"/>
  <c r="T78" i="10"/>
  <c r="T79" i="10"/>
  <c r="D80" i="10"/>
  <c r="E81" i="10"/>
  <c r="G81" i="10"/>
  <c r="T82" i="10"/>
  <c r="C83" i="10"/>
  <c r="E84" i="10"/>
  <c r="G84" i="10"/>
  <c r="T84" i="10"/>
  <c r="E85" i="10"/>
  <c r="G85" i="10"/>
  <c r="T85" i="10"/>
  <c r="F88" i="10"/>
  <c r="T90" i="10"/>
  <c r="C91" i="10"/>
  <c r="C93" i="10"/>
  <c r="E93" i="10"/>
  <c r="G93" i="10"/>
  <c r="T94" i="10"/>
  <c r="C95" i="10"/>
  <c r="E95" i="10"/>
  <c r="G95" i="10"/>
  <c r="C96" i="10"/>
  <c r="C99" i="10"/>
  <c r="E99" i="10"/>
  <c r="G99" i="10"/>
  <c r="T99" i="10"/>
  <c r="C101" i="10"/>
  <c r="E101" i="10"/>
  <c r="G101" i="10"/>
  <c r="C103" i="10"/>
  <c r="E103" i="10"/>
  <c r="G103" i="10"/>
  <c r="T103" i="10"/>
  <c r="F106" i="10"/>
  <c r="A1" i="10"/>
  <c r="X108" i="10"/>
  <c r="CE6" i="6"/>
  <c r="AG6" i="6"/>
  <c r="Q6" i="6"/>
  <c r="CU6" i="6"/>
  <c r="BO6" i="6"/>
  <c r="AY6" i="6"/>
  <c r="E32" i="10"/>
  <c r="D37" i="10"/>
  <c r="G39" i="10"/>
  <c r="S22" i="10"/>
  <c r="G28" i="10"/>
  <c r="E35" i="10"/>
  <c r="G38" i="10"/>
  <c r="G9" i="10"/>
  <c r="T35" i="10"/>
  <c r="E37" i="10"/>
  <c r="G37" i="10"/>
  <c r="T37" i="10"/>
  <c r="D39" i="10"/>
  <c r="F39" i="10"/>
  <c r="C40" i="10"/>
  <c r="C43" i="10"/>
  <c r="E45" i="10"/>
  <c r="C47" i="10"/>
  <c r="G48" i="10"/>
  <c r="D49" i="10"/>
  <c r="F49" i="10"/>
  <c r="C50" i="10"/>
  <c r="E52" i="10"/>
  <c r="G52" i="10"/>
  <c r="D53" i="10"/>
  <c r="F53" i="10"/>
  <c r="C54" i="10"/>
  <c r="T55" i="10"/>
  <c r="E57" i="10"/>
  <c r="G57" i="10"/>
  <c r="C58" i="10"/>
  <c r="T59" i="10"/>
  <c r="E60" i="10"/>
  <c r="F64" i="10"/>
  <c r="T69" i="10"/>
  <c r="E71" i="10"/>
  <c r="G71" i="10"/>
  <c r="T26" i="10"/>
  <c r="T28" i="10"/>
  <c r="C29" i="10"/>
  <c r="E30" i="10"/>
  <c r="T31" i="10"/>
  <c r="C34" i="10"/>
  <c r="T24" i="10"/>
  <c r="C25" i="10"/>
  <c r="G26" i="10"/>
  <c r="E28" i="10"/>
  <c r="G30" i="10"/>
  <c r="E33" i="10"/>
  <c r="G35" i="10"/>
  <c r="C36" i="10"/>
  <c r="E29" i="10"/>
  <c r="G32" i="10"/>
  <c r="G15" i="10"/>
  <c r="S16" i="10"/>
  <c r="G19" i="10"/>
  <c r="G21" i="10"/>
  <c r="E7" i="10"/>
  <c r="C10" i="10"/>
  <c r="F12" i="10"/>
  <c r="S7" i="10"/>
  <c r="T9" i="10"/>
  <c r="T11" i="10"/>
  <c r="D12" i="10"/>
  <c r="G13" i="10"/>
  <c r="L65" i="10"/>
  <c r="S8" i="10"/>
  <c r="T13" i="10"/>
  <c r="C7" i="10"/>
  <c r="D8" i="10"/>
  <c r="E11" i="10"/>
  <c r="T12" i="10"/>
  <c r="E15" i="10"/>
  <c r="T17" i="10"/>
  <c r="E18" i="10"/>
  <c r="E19" i="10"/>
  <c r="C20" i="10"/>
  <c r="E26" i="10"/>
  <c r="C27" i="10"/>
  <c r="D28" i="10"/>
  <c r="F28" i="10"/>
  <c r="T30" i="10"/>
  <c r="C31" i="10"/>
  <c r="D32" i="10"/>
  <c r="F32" i="10"/>
  <c r="F8" i="10"/>
  <c r="D15" i="10"/>
  <c r="F15" i="10"/>
  <c r="C16" i="10"/>
  <c r="G18" i="10"/>
  <c r="D19" i="10"/>
  <c r="F19" i="10"/>
  <c r="E21" i="10"/>
  <c r="D24" i="10"/>
  <c r="D30" i="10"/>
  <c r="F30" i="10"/>
  <c r="D33" i="10"/>
  <c r="F33" i="10"/>
  <c r="S15" i="10"/>
  <c r="F17" i="10"/>
  <c r="C18" i="10"/>
  <c r="F22" i="10"/>
  <c r="C21" i="10"/>
  <c r="S21" i="10"/>
  <c r="E23" i="10"/>
  <c r="G23" i="10"/>
  <c r="D23" i="10"/>
  <c r="C24" i="10"/>
  <c r="T34" i="10"/>
  <c r="S34" i="10"/>
  <c r="E36" i="10"/>
  <c r="F36" i="10"/>
  <c r="D36" i="10"/>
  <c r="F10" i="10"/>
  <c r="C9" i="10"/>
  <c r="D10" i="10"/>
  <c r="G11" i="10"/>
  <c r="G27" i="10"/>
  <c r="T29" i="10"/>
  <c r="T38" i="10"/>
  <c r="T21" i="10"/>
  <c r="D22" i="10"/>
  <c r="G36" i="10"/>
  <c r="D40" i="10"/>
  <c r="S42" i="10"/>
  <c r="G44" i="10"/>
  <c r="F47" i="10"/>
  <c r="D47" i="10"/>
  <c r="D51" i="10"/>
  <c r="F54" i="10"/>
  <c r="E58" i="10"/>
  <c r="S59" i="10"/>
  <c r="E61" i="10"/>
  <c r="G61" i="10"/>
  <c r="C62" i="10"/>
  <c r="S63" i="10"/>
  <c r="E65" i="10"/>
  <c r="G65" i="10"/>
  <c r="S68" i="10"/>
  <c r="F70" i="10"/>
  <c r="C69" i="10"/>
  <c r="D70" i="10"/>
  <c r="D73" i="10"/>
  <c r="F78" i="10"/>
  <c r="C77" i="10"/>
  <c r="T80" i="10"/>
  <c r="E82" i="10"/>
  <c r="G82" i="10"/>
  <c r="F86" i="10"/>
  <c r="D85" i="10"/>
  <c r="F90" i="10"/>
  <c r="E91" i="10"/>
  <c r="G91" i="10"/>
  <c r="F94" i="10"/>
  <c r="F98" i="10"/>
  <c r="D97" i="10"/>
  <c r="T97" i="10"/>
  <c r="C100" i="10"/>
  <c r="T100" i="10"/>
  <c r="L103" i="10"/>
  <c r="L99" i="10"/>
  <c r="L95" i="10"/>
  <c r="L91" i="10"/>
  <c r="L87" i="10"/>
  <c r="K51" i="10"/>
  <c r="K33" i="10"/>
  <c r="A2" i="10"/>
  <c r="G7" i="10"/>
  <c r="S12" i="10"/>
  <c r="E14" i="10"/>
  <c r="G14" i="10"/>
  <c r="C13" i="10"/>
  <c r="E16" i="10"/>
  <c r="G20" i="10"/>
  <c r="D25" i="10"/>
  <c r="C26" i="10"/>
  <c r="E34" i="10"/>
  <c r="C33" i="10"/>
  <c r="T36" i="10"/>
  <c r="E38" i="10"/>
  <c r="G42" i="10"/>
  <c r="E46" i="10"/>
  <c r="G46" i="10"/>
  <c r="C45" i="10"/>
  <c r="T48" i="10"/>
  <c r="F50" i="10"/>
  <c r="D55" i="10"/>
  <c r="G60" i="10"/>
  <c r="C59" i="10"/>
  <c r="T62" i="10"/>
  <c r="E64" i="10"/>
  <c r="G64" i="10"/>
  <c r="F68" i="10"/>
  <c r="C67" i="10"/>
  <c r="D68" i="10"/>
  <c r="F72" i="10"/>
  <c r="C71" i="10"/>
  <c r="F75" i="10"/>
  <c r="E79" i="10"/>
  <c r="S81" i="10"/>
  <c r="F83" i="10"/>
  <c r="D83" i="10"/>
  <c r="C84" i="10"/>
  <c r="E87" i="10"/>
  <c r="G87" i="10"/>
  <c r="T93" i="10"/>
  <c r="T101" i="10"/>
  <c r="E104" i="10"/>
  <c r="G104" i="10"/>
  <c r="L9" i="10"/>
  <c r="L34" i="10"/>
  <c r="T45" i="10"/>
  <c r="G47" i="10"/>
  <c r="L47" i="10"/>
  <c r="C48" i="10"/>
  <c r="F51" i="10"/>
  <c r="T52" i="10"/>
  <c r="D54" i="10"/>
  <c r="G58" i="10"/>
  <c r="D61" i="10"/>
  <c r="T63" i="10"/>
  <c r="F65" i="10"/>
  <c r="C66" i="10"/>
  <c r="T68" i="10"/>
  <c r="G70" i="10"/>
  <c r="T71" i="10"/>
  <c r="F73" i="10"/>
  <c r="C81" i="10"/>
  <c r="L81" i="10"/>
  <c r="D82" i="10"/>
  <c r="G86" i="10"/>
  <c r="G90" i="10"/>
  <c r="F91" i="10"/>
  <c r="E94" i="10"/>
  <c r="S97" i="10"/>
  <c r="G98" i="10"/>
  <c r="L106" i="10"/>
  <c r="L102" i="10"/>
  <c r="L98" i="10"/>
  <c r="L94" i="10"/>
  <c r="L90" i="10"/>
  <c r="L86" i="10"/>
  <c r="L62" i="10"/>
  <c r="E8" i="10"/>
  <c r="G8" i="10"/>
  <c r="T8" i="10"/>
  <c r="S9" i="10"/>
  <c r="E10" i="10"/>
  <c r="G10" i="10"/>
  <c r="D11" i="10"/>
  <c r="F11" i="10"/>
  <c r="C12" i="10"/>
  <c r="E13" i="10"/>
  <c r="T14" i="10"/>
  <c r="G16" i="10"/>
  <c r="T16" i="10"/>
  <c r="C17" i="10"/>
  <c r="D18" i="10"/>
  <c r="F18" i="10"/>
  <c r="C19" i="10"/>
  <c r="E20" i="10"/>
  <c r="T20" i="10"/>
  <c r="E22" i="10"/>
  <c r="G22" i="10"/>
  <c r="C23" i="10"/>
  <c r="F24" i="10"/>
  <c r="S24" i="10"/>
  <c r="S25" i="10"/>
  <c r="D26" i="10"/>
  <c r="F26" i="10"/>
  <c r="E27" i="10"/>
  <c r="T27" i="10"/>
  <c r="G29" i="10"/>
  <c r="E31" i="10"/>
  <c r="T32" i="10"/>
  <c r="T33" i="10"/>
  <c r="D34" i="10"/>
  <c r="F34" i="10"/>
  <c r="D35" i="10"/>
  <c r="F35" i="10"/>
  <c r="S36" i="10"/>
  <c r="C37" i="10"/>
  <c r="D38" i="10"/>
  <c r="F38" i="10"/>
  <c r="S38" i="10"/>
  <c r="C39" i="10"/>
  <c r="E40" i="10"/>
  <c r="G40" i="10"/>
  <c r="T40" i="10"/>
  <c r="D42" i="10"/>
  <c r="F42" i="10"/>
  <c r="T42" i="10"/>
  <c r="T43" i="10"/>
  <c r="D44" i="10"/>
  <c r="F44" i="10"/>
  <c r="D45" i="10"/>
  <c r="F45" i="10"/>
  <c r="T46" i="10"/>
  <c r="D48" i="10"/>
  <c r="F48" i="10"/>
  <c r="S48" i="10"/>
  <c r="C49" i="10"/>
  <c r="S49" i="10"/>
  <c r="E50" i="10"/>
  <c r="G50" i="10"/>
  <c r="E51" i="10"/>
  <c r="G51" i="10"/>
  <c r="C52" i="10"/>
  <c r="S52" i="10"/>
  <c r="C53" i="10"/>
  <c r="S53" i="10"/>
  <c r="E54" i="10"/>
  <c r="G54" i="10"/>
  <c r="E55" i="10"/>
  <c r="G55" i="10"/>
  <c r="C56" i="10"/>
  <c r="S56" i="10"/>
  <c r="C57" i="10"/>
  <c r="T57" i="10"/>
  <c r="D58" i="10"/>
  <c r="F58" i="10"/>
  <c r="T58" i="10"/>
  <c r="D60" i="10"/>
  <c r="F60" i="10"/>
  <c r="S60" i="10"/>
  <c r="C61" i="10"/>
  <c r="T61" i="10"/>
  <c r="D62" i="10"/>
  <c r="F62" i="10"/>
  <c r="D63" i="10"/>
  <c r="F63" i="10"/>
  <c r="C64" i="10"/>
  <c r="S64" i="10"/>
  <c r="C65" i="10"/>
  <c r="S65" i="10"/>
  <c r="E66" i="10"/>
  <c r="G66" i="10"/>
  <c r="D67" i="10"/>
  <c r="F67" i="10"/>
  <c r="T67" i="10"/>
  <c r="E69" i="10"/>
  <c r="G69" i="10"/>
  <c r="T70" i="10"/>
  <c r="S71" i="10"/>
  <c r="E72" i="10"/>
  <c r="G72" i="10"/>
  <c r="E73" i="10"/>
  <c r="G73" i="10"/>
  <c r="T73" i="10"/>
  <c r="E75" i="10"/>
  <c r="G75" i="10"/>
  <c r="C76" i="10"/>
  <c r="T76" i="10"/>
  <c r="S77" i="10"/>
  <c r="E78" i="10"/>
  <c r="G78" i="10"/>
  <c r="D79" i="10"/>
  <c r="F79" i="10"/>
  <c r="S80" i="10"/>
  <c r="K85" i="10"/>
  <c r="ES108" i="6"/>
  <c r="HA21" i="6"/>
  <c r="D7" i="10"/>
  <c r="F7" i="10"/>
  <c r="W7" i="10"/>
  <c r="C8" i="10"/>
  <c r="E9" i="10"/>
  <c r="S10" i="10"/>
  <c r="C11" i="10"/>
  <c r="S11" i="10"/>
  <c r="E12" i="10"/>
  <c r="G12" i="10"/>
  <c r="D13" i="10"/>
  <c r="F13" i="10"/>
  <c r="C14" i="10"/>
  <c r="S14" i="10"/>
  <c r="C15" i="10"/>
  <c r="T15" i="10"/>
  <c r="D16" i="10"/>
  <c r="F16" i="10"/>
  <c r="E17" i="10"/>
  <c r="G17" i="10"/>
  <c r="T18" i="10"/>
  <c r="T19" i="10"/>
  <c r="D20" i="10"/>
  <c r="F20" i="10"/>
  <c r="D21" i="10"/>
  <c r="F21" i="10"/>
  <c r="C22" i="10"/>
  <c r="T22" i="10"/>
  <c r="S23" i="10"/>
  <c r="E24" i="10"/>
  <c r="G24" i="10"/>
  <c r="E25" i="10"/>
  <c r="G25" i="10"/>
  <c r="T25" i="10"/>
  <c r="D27" i="10"/>
  <c r="F27" i="10"/>
  <c r="S27" i="10"/>
  <c r="C28" i="10"/>
  <c r="D29" i="10"/>
  <c r="F29" i="10"/>
  <c r="S29" i="10"/>
  <c r="C30" i="10"/>
  <c r="D31" i="10"/>
  <c r="F31" i="10"/>
  <c r="C32" i="10"/>
  <c r="S1" i="10"/>
  <c r="AJ108" i="10"/>
  <c r="P1" i="10"/>
  <c r="EH6" i="6"/>
  <c r="E3" i="10"/>
  <c r="DP108" i="6"/>
  <c r="HA17" i="6"/>
  <c r="DE108" i="6"/>
  <c r="HA19" i="6"/>
  <c r="CR6" i="6"/>
  <c r="CT6" i="6"/>
  <c r="BL6" i="6"/>
  <c r="BN6" i="6"/>
  <c r="AD6" i="6"/>
  <c r="AF6" i="6"/>
  <c r="T7" i="10"/>
  <c r="D9" i="10"/>
  <c r="F9" i="10"/>
  <c r="CB6" i="6"/>
  <c r="CD6" i="6"/>
  <c r="AV6" i="6"/>
  <c r="AX6" i="6"/>
  <c r="N6" i="6"/>
  <c r="P6" i="6"/>
  <c r="GM6" i="6"/>
  <c r="GN6" i="6"/>
  <c r="EN108" i="6"/>
  <c r="HA20" i="6"/>
  <c r="DH6" i="6"/>
  <c r="DJ6" i="6"/>
  <c r="EE6" i="6"/>
  <c r="EI6" i="6"/>
  <c r="EB108" i="6"/>
  <c r="HA18" i="6"/>
  <c r="K36" i="10"/>
  <c r="K84" i="10"/>
  <c r="K80" i="10"/>
  <c r="K76" i="10"/>
  <c r="K83" i="10"/>
  <c r="K63" i="10"/>
  <c r="K57" i="10"/>
  <c r="K30" i="10"/>
  <c r="K17" i="10"/>
  <c r="K15" i="10"/>
  <c r="K104" i="10"/>
  <c r="K96" i="10"/>
  <c r="K88" i="10"/>
  <c r="K73" i="10"/>
  <c r="K74" i="10"/>
  <c r="K69" i="10"/>
  <c r="K29" i="10"/>
  <c r="K16" i="10"/>
  <c r="K12" i="10"/>
  <c r="K13" i="10"/>
  <c r="K82" i="10"/>
  <c r="K78" i="10"/>
  <c r="K77" i="10"/>
  <c r="K28" i="10"/>
  <c r="K100" i="10"/>
  <c r="K92" i="10"/>
  <c r="K66" i="10"/>
  <c r="K61" i="10"/>
  <c r="K48" i="10"/>
  <c r="K32" i="10"/>
  <c r="K31" i="10"/>
  <c r="K27" i="10"/>
  <c r="K10" i="10"/>
  <c r="CV6" i="6"/>
  <c r="CZ6" i="6"/>
  <c r="BP6" i="6"/>
  <c r="BT6" i="6"/>
  <c r="EK6" i="6"/>
  <c r="T4" i="24"/>
  <c r="R6" i="6"/>
  <c r="V6" i="6"/>
  <c r="X6" i="6"/>
  <c r="Z6" i="6"/>
  <c r="CF6" i="6"/>
  <c r="CJ6" i="6"/>
  <c r="CL6" i="6"/>
  <c r="CN6" i="6"/>
  <c r="AZ6" i="6"/>
  <c r="BD6" i="6"/>
  <c r="BF6" i="6"/>
  <c r="BH6" i="6"/>
  <c r="G64" i="23"/>
  <c r="G100" i="23"/>
  <c r="G136" i="23"/>
  <c r="G172" i="23"/>
  <c r="G208" i="23"/>
  <c r="G352" i="23"/>
  <c r="G424" i="23"/>
  <c r="G496" i="23"/>
  <c r="G604" i="23"/>
  <c r="G640" i="23"/>
  <c r="G676" i="23"/>
  <c r="G712" i="23"/>
  <c r="G748" i="23"/>
  <c r="G784" i="23"/>
  <c r="G820" i="23"/>
  <c r="G1036" i="23"/>
  <c r="P97" i="23"/>
  <c r="P169" i="23"/>
  <c r="G241" i="23"/>
  <c r="G385" i="23"/>
  <c r="G457" i="23"/>
  <c r="G529" i="23"/>
  <c r="P601" i="23"/>
  <c r="P673" i="23"/>
  <c r="P745" i="23"/>
  <c r="G817" i="23"/>
  <c r="G889" i="23"/>
  <c r="G961" i="23"/>
  <c r="P1033" i="23"/>
  <c r="P1069" i="23"/>
  <c r="P1141" i="23"/>
  <c r="G1213" i="23"/>
  <c r="G1285" i="23"/>
  <c r="P1357" i="23"/>
  <c r="P1429" i="23"/>
  <c r="G1105" i="23"/>
  <c r="G1177" i="23"/>
  <c r="G1249" i="23"/>
  <c r="G1321" i="23"/>
  <c r="G1393" i="23"/>
  <c r="P1465" i="23"/>
  <c r="P1537" i="23"/>
  <c r="G1465" i="23"/>
  <c r="G1537" i="23"/>
  <c r="P64" i="23"/>
  <c r="P100" i="23"/>
  <c r="P136" i="23"/>
  <c r="P172" i="23"/>
  <c r="P208" i="23"/>
  <c r="P352" i="23"/>
  <c r="P424" i="23"/>
  <c r="P496" i="23"/>
  <c r="P604" i="23"/>
  <c r="P640" i="23"/>
  <c r="P676" i="23"/>
  <c r="P712" i="23"/>
  <c r="P748" i="23"/>
  <c r="P784" i="23"/>
  <c r="P820" i="23"/>
  <c r="P1036" i="23"/>
  <c r="P61" i="23"/>
  <c r="P133" i="23"/>
  <c r="P205" i="23"/>
  <c r="G277" i="23"/>
  <c r="G349" i="23"/>
  <c r="P421" i="23"/>
  <c r="P493" i="23"/>
  <c r="G565" i="23"/>
  <c r="P637" i="23"/>
  <c r="P709" i="23"/>
  <c r="P781" i="23"/>
  <c r="G853" i="23"/>
  <c r="G925" i="23"/>
  <c r="G997" i="23"/>
  <c r="P1105" i="23"/>
  <c r="P1177" i="23"/>
  <c r="P1249" i="23"/>
  <c r="P1321" i="23"/>
  <c r="P1393" i="23"/>
  <c r="G1069" i="23"/>
  <c r="G1141" i="23"/>
  <c r="P1213" i="23"/>
  <c r="P1285" i="23"/>
  <c r="G1357" i="23"/>
  <c r="G1429" i="23"/>
  <c r="P1501" i="23"/>
  <c r="P1573" i="23"/>
  <c r="G1501" i="23"/>
  <c r="G1573" i="23"/>
  <c r="G313" i="23"/>
  <c r="N4" i="24"/>
  <c r="DB6" i="6"/>
  <c r="DD6" i="6"/>
  <c r="Q4" i="24"/>
  <c r="BV6" i="6"/>
  <c r="BX6" i="6"/>
  <c r="O4" i="24"/>
  <c r="DL6" i="6"/>
  <c r="DN6" i="6"/>
  <c r="L52" i="10"/>
  <c r="L43" i="10"/>
  <c r="L58" i="10"/>
  <c r="L24" i="10"/>
  <c r="L35" i="10"/>
  <c r="AH6" i="6"/>
  <c r="AL6" i="6"/>
  <c r="L18" i="10"/>
  <c r="L39" i="10"/>
  <c r="L67" i="10"/>
  <c r="L70" i="10"/>
  <c r="L64" i="10"/>
  <c r="L19" i="10"/>
  <c r="L42" i="10"/>
  <c r="L105" i="10"/>
  <c r="L85" i="10"/>
  <c r="L54" i="10"/>
  <c r="L33" i="10"/>
  <c r="L20" i="10"/>
  <c r="L56" i="10"/>
  <c r="L51" i="10"/>
  <c r="L41" i="10"/>
  <c r="L26" i="10"/>
  <c r="L22" i="10"/>
  <c r="L8" i="10"/>
  <c r="L37" i="10"/>
  <c r="L40" i="10"/>
  <c r="L68" i="10"/>
  <c r="L25" i="10"/>
  <c r="L38" i="10"/>
  <c r="L60" i="10"/>
  <c r="L71" i="10"/>
  <c r="L21" i="10"/>
  <c r="BE118" i="6"/>
  <c r="BE116" i="6"/>
  <c r="BE114" i="6"/>
  <c r="HL12" i="6"/>
  <c r="HJ12" i="6"/>
  <c r="HH12" i="6"/>
  <c r="HF12" i="6"/>
  <c r="BE117" i="6"/>
  <c r="BE115" i="6"/>
  <c r="BE110" i="6"/>
  <c r="HB12" i="6"/>
  <c r="BE112" i="6"/>
  <c r="HC12" i="6"/>
  <c r="HK12" i="6"/>
  <c r="HI12" i="6"/>
  <c r="HG12" i="6"/>
  <c r="HE12" i="6"/>
  <c r="GP6" i="6"/>
  <c r="GO6" i="6"/>
  <c r="L23" i="10"/>
  <c r="L10" i="10"/>
  <c r="L48" i="10"/>
  <c r="L77" i="10"/>
  <c r="L78" i="10"/>
  <c r="L82" i="10"/>
  <c r="L29" i="10"/>
  <c r="L69" i="10"/>
  <c r="L74" i="10"/>
  <c r="L73" i="10"/>
  <c r="L30" i="10"/>
  <c r="L80" i="10"/>
  <c r="L36" i="10"/>
  <c r="BA117" i="6"/>
  <c r="HK11" i="6"/>
  <c r="BA115" i="6"/>
  <c r="HJ11" i="6"/>
  <c r="BA110" i="6"/>
  <c r="BA112" i="6"/>
  <c r="BC112" i="6"/>
  <c r="HG11" i="6"/>
  <c r="BA118" i="6"/>
  <c r="HL11" i="6"/>
  <c r="BA116" i="6"/>
  <c r="BA114" i="6"/>
  <c r="HI11" i="6"/>
  <c r="BB112" i="6"/>
  <c r="HF11" i="6"/>
  <c r="BD112" i="6"/>
  <c r="HH11" i="6"/>
  <c r="L27" i="10"/>
  <c r="L31" i="10"/>
  <c r="L32" i="10"/>
  <c r="L61" i="10"/>
  <c r="L66" i="10"/>
  <c r="L92" i="10"/>
  <c r="L100" i="10"/>
  <c r="L28" i="10"/>
  <c r="L13" i="10"/>
  <c r="L12" i="10"/>
  <c r="L16" i="10"/>
  <c r="L88" i="10"/>
  <c r="L96" i="10"/>
  <c r="L104" i="10"/>
  <c r="L15" i="10"/>
  <c r="L17" i="10"/>
  <c r="L57" i="10"/>
  <c r="L63" i="10"/>
  <c r="L83" i="10"/>
  <c r="L76" i="10"/>
  <c r="L84" i="10"/>
  <c r="Q30" i="10"/>
  <c r="P37" i="10"/>
  <c r="P30" i="10"/>
  <c r="P48" i="10"/>
  <c r="P47" i="10"/>
  <c r="P35" i="10"/>
  <c r="P29" i="10"/>
  <c r="P42" i="10"/>
  <c r="P12" i="10"/>
  <c r="P61" i="10"/>
  <c r="P49" i="10"/>
  <c r="P31" i="10"/>
  <c r="P38" i="10"/>
  <c r="P64" i="10"/>
  <c r="P52" i="10"/>
  <c r="P89" i="10"/>
  <c r="P41" i="10"/>
  <c r="P33" i="10"/>
  <c r="P23" i="10"/>
  <c r="P50" i="10"/>
  <c r="P14" i="10"/>
  <c r="P83" i="10"/>
  <c r="P13" i="10"/>
  <c r="P77" i="10"/>
  <c r="P54" i="10"/>
  <c r="P60" i="10"/>
  <c r="P46" i="10"/>
  <c r="P15" i="10"/>
  <c r="P24" i="10"/>
  <c r="P18" i="10"/>
  <c r="P51" i="10"/>
  <c r="P45" i="10"/>
  <c r="P25" i="10"/>
  <c r="P11" i="10"/>
  <c r="P44" i="10"/>
  <c r="P20" i="10"/>
  <c r="P55" i="10"/>
  <c r="P17" i="10"/>
  <c r="P9" i="10"/>
  <c r="P68" i="10"/>
  <c r="P4" i="24"/>
  <c r="Q68" i="10"/>
  <c r="R77" i="10"/>
  <c r="Q54" i="10"/>
  <c r="EM6" i="6"/>
  <c r="Q59" i="10"/>
  <c r="DO6" i="6"/>
  <c r="R4" i="24"/>
  <c r="J38" i="10"/>
  <c r="K4" i="24"/>
  <c r="Q37" i="10"/>
  <c r="R85" i="10"/>
  <c r="R106" i="10"/>
  <c r="J101" i="10"/>
  <c r="Q46" i="10"/>
  <c r="R46" i="10"/>
  <c r="Q35" i="10"/>
  <c r="R35" i="10"/>
  <c r="Q29" i="10"/>
  <c r="Q18" i="10"/>
  <c r="Q12" i="10"/>
  <c r="R61" i="10"/>
  <c r="Q61" i="10"/>
  <c r="Q51" i="10"/>
  <c r="R51" i="10"/>
  <c r="Q49" i="10"/>
  <c r="R49" i="10"/>
  <c r="Q45" i="10"/>
  <c r="R45" i="10"/>
  <c r="Q31" i="10"/>
  <c r="Q25" i="10"/>
  <c r="Q38" i="10"/>
  <c r="R38" i="10"/>
  <c r="M91" i="10"/>
  <c r="Q52" i="10"/>
  <c r="R52" i="10"/>
  <c r="Q44" i="10"/>
  <c r="R44" i="10"/>
  <c r="Q26" i="10"/>
  <c r="Q20" i="10"/>
  <c r="R89" i="10"/>
  <c r="Q89" i="10"/>
  <c r="Q14" i="10"/>
  <c r="R83" i="10"/>
  <c r="Q83" i="10"/>
  <c r="R37" i="10"/>
  <c r="M97" i="10"/>
  <c r="Q60" i="10"/>
  <c r="R60" i="10"/>
  <c r="Q48" i="10"/>
  <c r="R48" i="10"/>
  <c r="R47" i="10"/>
  <c r="Q47" i="10"/>
  <c r="Q15" i="10"/>
  <c r="Q42" i="10"/>
  <c r="R42" i="10"/>
  <c r="Q24" i="10"/>
  <c r="R57" i="10"/>
  <c r="Q57" i="10"/>
  <c r="Q11" i="10"/>
  <c r="R104" i="10"/>
  <c r="Q104" i="10"/>
  <c r="Q85" i="10"/>
  <c r="M27" i="10"/>
  <c r="M93" i="10"/>
  <c r="M87" i="10"/>
  <c r="Q64" i="10"/>
  <c r="R64" i="10"/>
  <c r="R55" i="10"/>
  <c r="Q55" i="10"/>
  <c r="Q41" i="10"/>
  <c r="R41" i="10"/>
  <c r="Q33" i="10"/>
  <c r="Q23" i="10"/>
  <c r="Q17" i="10"/>
  <c r="Q50" i="10"/>
  <c r="R50" i="10"/>
  <c r="Q13" i="10"/>
  <c r="Q9" i="10"/>
  <c r="DR112" i="6"/>
  <c r="DU112" i="6"/>
  <c r="HH17" i="6"/>
  <c r="DY6" i="6"/>
  <c r="BA113" i="6"/>
  <c r="BC113" i="6"/>
  <c r="AN6" i="6"/>
  <c r="AP6" i="6"/>
  <c r="L4" i="24"/>
  <c r="J89" i="10"/>
  <c r="J42" i="10"/>
  <c r="K7" i="10"/>
  <c r="M30" i="10"/>
  <c r="J51" i="10"/>
  <c r="J39" i="10"/>
  <c r="M42" i="10"/>
  <c r="J49" i="10"/>
  <c r="J54" i="10"/>
  <c r="M49" i="10"/>
  <c r="J47" i="10"/>
  <c r="J23" i="10"/>
  <c r="J15" i="10"/>
  <c r="J78" i="10"/>
  <c r="J48" i="10"/>
  <c r="J31" i="10"/>
  <c r="J52" i="10"/>
  <c r="J80" i="10"/>
  <c r="J64" i="10"/>
  <c r="J25" i="10"/>
  <c r="J35" i="10"/>
  <c r="J30" i="10"/>
  <c r="J18" i="10"/>
  <c r="J9" i="10"/>
  <c r="J46" i="10"/>
  <c r="J17" i="10"/>
  <c r="J37" i="10"/>
  <c r="M23" i="10"/>
  <c r="GQ6" i="6"/>
  <c r="GR6" i="6"/>
  <c r="BE113" i="6"/>
  <c r="HD12" i="6"/>
  <c r="M15" i="10"/>
  <c r="HE11" i="6"/>
  <c r="M17" i="10"/>
  <c r="M31" i="10"/>
  <c r="HB11" i="6"/>
  <c r="M48" i="10"/>
  <c r="GC6" i="6"/>
  <c r="GD6" i="6"/>
  <c r="GG6" i="6"/>
  <c r="R54" i="10"/>
  <c r="R68" i="10"/>
  <c r="W4" i="24"/>
  <c r="EA6" i="6"/>
  <c r="S4" i="24"/>
  <c r="P103" i="10"/>
  <c r="P76" i="10"/>
  <c r="P63" i="10"/>
  <c r="P8" i="10"/>
  <c r="P96" i="10"/>
  <c r="P67" i="10"/>
  <c r="M67" i="10"/>
  <c r="P10" i="10"/>
  <c r="M10" i="10"/>
  <c r="P79" i="10"/>
  <c r="P22" i="10"/>
  <c r="P32" i="10"/>
  <c r="P53" i="10"/>
  <c r="P75" i="10"/>
  <c r="P16" i="10"/>
  <c r="M16" i="10"/>
  <c r="P81" i="10"/>
  <c r="P78" i="10"/>
  <c r="P98" i="10"/>
  <c r="P19" i="10"/>
  <c r="M19" i="10"/>
  <c r="P39" i="10"/>
  <c r="M39" i="10"/>
  <c r="P71" i="10"/>
  <c r="M71" i="10"/>
  <c r="P69" i="10"/>
  <c r="P43" i="10"/>
  <c r="P106" i="10"/>
  <c r="P26" i="10"/>
  <c r="P62" i="10"/>
  <c r="P84" i="10"/>
  <c r="P70" i="10"/>
  <c r="P82" i="10"/>
  <c r="P90" i="10"/>
  <c r="P100" i="10"/>
  <c r="P40" i="10"/>
  <c r="M40" i="10"/>
  <c r="P74" i="10"/>
  <c r="P72" i="10"/>
  <c r="P102" i="10"/>
  <c r="P66" i="10"/>
  <c r="M66" i="10"/>
  <c r="P80" i="10"/>
  <c r="M80" i="10"/>
  <c r="P88" i="10"/>
  <c r="P99" i="10"/>
  <c r="M99" i="10"/>
  <c r="P86" i="10"/>
  <c r="P58" i="10"/>
  <c r="P21" i="10"/>
  <c r="P34" i="10"/>
  <c r="P56" i="10"/>
  <c r="P94" i="10"/>
  <c r="P92" i="10"/>
  <c r="P73" i="10"/>
  <c r="P105" i="10"/>
  <c r="P28" i="10"/>
  <c r="P36" i="10"/>
  <c r="P65" i="10"/>
  <c r="P95" i="10"/>
  <c r="P101" i="10"/>
  <c r="M101" i="10"/>
  <c r="P104" i="10"/>
  <c r="P85" i="10"/>
  <c r="P59" i="10"/>
  <c r="P57" i="10"/>
  <c r="R59" i="10"/>
  <c r="Q77" i="10"/>
  <c r="J70" i="10"/>
  <c r="J99" i="10"/>
  <c r="Q106" i="10"/>
  <c r="J73" i="10"/>
  <c r="J10" i="10"/>
  <c r="J56" i="10"/>
  <c r="J53" i="10"/>
  <c r="J71" i="10"/>
  <c r="J84" i="10"/>
  <c r="J67" i="10"/>
  <c r="J16" i="10"/>
  <c r="J104" i="10"/>
  <c r="R103" i="10"/>
  <c r="Q103" i="10"/>
  <c r="R84" i="10"/>
  <c r="Q84" i="10"/>
  <c r="R87" i="10"/>
  <c r="Q87" i="10"/>
  <c r="P93" i="10"/>
  <c r="J93" i="10"/>
  <c r="R70" i="10"/>
  <c r="Q70" i="10"/>
  <c r="Q90" i="10"/>
  <c r="R90" i="10"/>
  <c r="P27" i="10"/>
  <c r="J27" i="10"/>
  <c r="R63" i="10"/>
  <c r="Q63" i="10"/>
  <c r="Q8" i="10"/>
  <c r="Q67" i="10"/>
  <c r="R67" i="10"/>
  <c r="R40" i="10"/>
  <c r="Q40" i="10"/>
  <c r="Q10" i="10"/>
  <c r="Q79" i="10"/>
  <c r="R79" i="10"/>
  <c r="Q32" i="10"/>
  <c r="Q102" i="10"/>
  <c r="R102" i="10"/>
  <c r="Q53" i="10"/>
  <c r="R53" i="10"/>
  <c r="P97" i="10"/>
  <c r="J97" i="10"/>
  <c r="Q16" i="10"/>
  <c r="R81" i="10"/>
  <c r="Q81" i="10"/>
  <c r="Q66" i="10"/>
  <c r="R66" i="10"/>
  <c r="R80" i="10"/>
  <c r="Q80" i="10"/>
  <c r="R88" i="10"/>
  <c r="Q88" i="10"/>
  <c r="P91" i="10"/>
  <c r="J91" i="10"/>
  <c r="Q99" i="10"/>
  <c r="R99" i="10"/>
  <c r="Q19" i="10"/>
  <c r="R71" i="10"/>
  <c r="Q71" i="10"/>
  <c r="R58" i="10"/>
  <c r="Q58" i="10"/>
  <c r="Q21" i="10"/>
  <c r="Q34" i="10"/>
  <c r="Q56" i="10"/>
  <c r="R56" i="10"/>
  <c r="R73" i="10"/>
  <c r="Q73" i="10"/>
  <c r="Q28" i="10"/>
  <c r="Q65" i="10"/>
  <c r="R65" i="10"/>
  <c r="Q95" i="10"/>
  <c r="R95" i="10"/>
  <c r="R76" i="10"/>
  <c r="Q76" i="10"/>
  <c r="P87" i="10"/>
  <c r="J87" i="10"/>
  <c r="Q93" i="10"/>
  <c r="R93" i="10"/>
  <c r="Q82" i="10"/>
  <c r="R82" i="10"/>
  <c r="Q100" i="10"/>
  <c r="R100" i="10"/>
  <c r="Q27" i="10"/>
  <c r="Q96" i="10"/>
  <c r="R96" i="10"/>
  <c r="R74" i="10"/>
  <c r="Q74" i="10"/>
  <c r="Q72" i="10"/>
  <c r="R72" i="10"/>
  <c r="Q22" i="10"/>
  <c r="R75" i="10"/>
  <c r="Q75" i="10"/>
  <c r="Q97" i="10"/>
  <c r="R97" i="10"/>
  <c r="Q91" i="10"/>
  <c r="R91" i="10"/>
  <c r="Q78" i="10"/>
  <c r="R78" i="10"/>
  <c r="R86" i="10"/>
  <c r="Q86" i="10"/>
  <c r="Q98" i="10"/>
  <c r="R98" i="10"/>
  <c r="R39" i="10"/>
  <c r="Q39" i="10"/>
  <c r="Q94" i="10"/>
  <c r="R94" i="10"/>
  <c r="R69" i="10"/>
  <c r="Q69" i="10"/>
  <c r="Q92" i="10"/>
  <c r="R92" i="10"/>
  <c r="R105" i="10"/>
  <c r="Q105" i="10"/>
  <c r="Q36" i="10"/>
  <c r="R36" i="10"/>
  <c r="Q43" i="10"/>
  <c r="R43" i="10"/>
  <c r="Q101" i="10"/>
  <c r="R101" i="10"/>
  <c r="Q62" i="10"/>
  <c r="R62" i="10"/>
  <c r="HC11" i="6"/>
  <c r="HN12" i="6"/>
  <c r="J7" i="10"/>
  <c r="H114" i="6"/>
  <c r="D113" i="6"/>
  <c r="H115" i="6"/>
  <c r="H113" i="6"/>
  <c r="K3" i="10"/>
  <c r="M89" i="10"/>
  <c r="J92" i="10"/>
  <c r="M78" i="10"/>
  <c r="M84" i="10"/>
  <c r="J40" i="10"/>
  <c r="J55" i="10"/>
  <c r="J34" i="10"/>
  <c r="J26" i="10"/>
  <c r="J69" i="10"/>
  <c r="J76" i="10"/>
  <c r="J63" i="10"/>
  <c r="J29" i="10"/>
  <c r="J41" i="10"/>
  <c r="J14" i="10"/>
  <c r="J65" i="10"/>
  <c r="M74" i="10"/>
  <c r="J66" i="10"/>
  <c r="L7" i="10"/>
  <c r="J68" i="10"/>
  <c r="J74" i="10"/>
  <c r="J45" i="10"/>
  <c r="J13" i="10"/>
  <c r="J19" i="10"/>
  <c r="J50" i="10"/>
  <c r="J33" i="10"/>
  <c r="J58" i="10"/>
  <c r="J44" i="10"/>
  <c r="J72" i="10"/>
  <c r="M38" i="10"/>
  <c r="M51" i="10"/>
  <c r="M70" i="10"/>
  <c r="M54" i="10"/>
  <c r="BG110" i="6"/>
  <c r="J21" i="10"/>
  <c r="J43" i="10"/>
  <c r="M9" i="10"/>
  <c r="J77" i="10"/>
  <c r="J32" i="10"/>
  <c r="M33" i="10"/>
  <c r="J36" i="10"/>
  <c r="M44" i="10"/>
  <c r="J61" i="10"/>
  <c r="J28" i="10"/>
  <c r="M41" i="10"/>
  <c r="M47" i="10"/>
  <c r="J8" i="10"/>
  <c r="J60" i="10"/>
  <c r="M45" i="10"/>
  <c r="M37" i="10"/>
  <c r="M68" i="10"/>
  <c r="M50" i="10"/>
  <c r="J24" i="10"/>
  <c r="J12" i="10"/>
  <c r="J11" i="10"/>
  <c r="M46" i="10"/>
  <c r="M18" i="10"/>
  <c r="M35" i="10"/>
  <c r="J57" i="10"/>
  <c r="M25" i="10"/>
  <c r="M64" i="10"/>
  <c r="M55" i="10"/>
  <c r="M58" i="10"/>
  <c r="M52" i="10"/>
  <c r="M34" i="10"/>
  <c r="J83" i="10"/>
  <c r="M56" i="10"/>
  <c r="J22" i="10"/>
  <c r="J75" i="10"/>
  <c r="M53" i="10"/>
  <c r="J82" i="10"/>
  <c r="M72" i="10"/>
  <c r="J20" i="10"/>
  <c r="J59" i="10"/>
  <c r="Y4" i="24"/>
  <c r="X4" i="24"/>
  <c r="HD11" i="6"/>
  <c r="HB13" i="6"/>
  <c r="BG113" i="6"/>
  <c r="HD13" i="6"/>
  <c r="HN13" i="6"/>
  <c r="HN11" i="6"/>
  <c r="J90" i="10"/>
  <c r="J95" i="10"/>
  <c r="J102" i="10"/>
  <c r="J88" i="10"/>
  <c r="J100" i="10"/>
  <c r="J106" i="10"/>
  <c r="J103" i="10"/>
  <c r="J105" i="10"/>
  <c r="J98" i="10"/>
  <c r="M92" i="10"/>
  <c r="J96" i="10"/>
  <c r="J94" i="10"/>
  <c r="M104" i="10"/>
  <c r="M100" i="10"/>
  <c r="M88" i="10"/>
  <c r="M105" i="10"/>
  <c r="M26" i="10"/>
  <c r="M65" i="10"/>
  <c r="M14" i="10"/>
  <c r="HI13" i="6"/>
  <c r="HH13" i="6"/>
  <c r="CO112" i="6"/>
  <c r="HE16" i="6"/>
  <c r="K116" i="6"/>
  <c r="AA112" i="6"/>
  <c r="HE8" i="6"/>
  <c r="EF112" i="6"/>
  <c r="HG18" i="6"/>
  <c r="EN118" i="6"/>
  <c r="HL20" i="6"/>
  <c r="BY118" i="6"/>
  <c r="HL15" i="6"/>
  <c r="BI117" i="6"/>
  <c r="HK14" i="6"/>
  <c r="DP117" i="6"/>
  <c r="HK17" i="6"/>
  <c r="HK13" i="6"/>
  <c r="HL13" i="6"/>
  <c r="HE13" i="6"/>
  <c r="HG13" i="6"/>
  <c r="HF13" i="6"/>
  <c r="HJ13" i="6"/>
  <c r="K112" i="6"/>
  <c r="HE7" i="6"/>
  <c r="R112" i="6"/>
  <c r="HH7" i="6"/>
  <c r="K117" i="6"/>
  <c r="HK7" i="6"/>
  <c r="BH117" i="6"/>
  <c r="AC112" i="6"/>
  <c r="HF8" i="6"/>
  <c r="BI118" i="6"/>
  <c r="HL14" i="6"/>
  <c r="CQ112" i="6"/>
  <c r="HF16" i="6"/>
  <c r="EB114" i="6"/>
  <c r="M13" i="10"/>
  <c r="M73" i="10"/>
  <c r="M69" i="10"/>
  <c r="M63" i="10"/>
  <c r="M76" i="10"/>
  <c r="M29" i="10"/>
  <c r="J79" i="10"/>
  <c r="J86" i="10"/>
  <c r="M59" i="10"/>
  <c r="M82" i="10"/>
  <c r="M83" i="10"/>
  <c r="M57" i="10"/>
  <c r="M11" i="10"/>
  <c r="M12" i="10"/>
  <c r="M24" i="10"/>
  <c r="J81" i="10"/>
  <c r="M8" i="10"/>
  <c r="M61" i="10"/>
  <c r="M36" i="10"/>
  <c r="M32" i="10"/>
  <c r="M77" i="10"/>
  <c r="M43" i="10"/>
  <c r="M21" i="10"/>
  <c r="M20" i="10"/>
  <c r="M75" i="10"/>
  <c r="M22" i="10"/>
  <c r="M60" i="10"/>
  <c r="J62" i="10"/>
  <c r="M28" i="10"/>
  <c r="J85" i="10"/>
  <c r="AV118" i="6"/>
  <c r="HL10" i="6"/>
  <c r="AV116" i="6"/>
  <c r="AV114" i="6"/>
  <c r="HI10" i="6"/>
  <c r="AV112" i="6"/>
  <c r="AX112" i="6"/>
  <c r="HG10" i="6"/>
  <c r="AV117" i="6"/>
  <c r="HK10" i="6"/>
  <c r="AV115" i="6"/>
  <c r="HJ10" i="6"/>
  <c r="AV110" i="6"/>
  <c r="AW112" i="6"/>
  <c r="HF10" i="6"/>
  <c r="AY112" i="6"/>
  <c r="HH10" i="6"/>
  <c r="H115" i="10"/>
  <c r="H116" i="10"/>
  <c r="K116" i="10"/>
  <c r="M103" i="10"/>
  <c r="M106" i="10"/>
  <c r="M95" i="10"/>
  <c r="M94" i="10"/>
  <c r="M96" i="10"/>
  <c r="M98" i="10"/>
  <c r="M102" i="10"/>
  <c r="M90" i="10"/>
  <c r="EB110" i="6"/>
  <c r="HB18" i="6"/>
  <c r="EB116" i="6"/>
  <c r="BI110" i="6"/>
  <c r="HB14" i="6"/>
  <c r="BM112" i="6"/>
  <c r="HG14" i="6"/>
  <c r="DP112" i="6"/>
  <c r="DW112" i="6"/>
  <c r="HG17" i="6"/>
  <c r="EB118" i="6"/>
  <c r="HL18" i="6"/>
  <c r="EH112" i="6"/>
  <c r="HI18" i="6"/>
  <c r="BP112" i="6"/>
  <c r="HH14" i="6"/>
  <c r="BI114" i="6"/>
  <c r="HI14" i="6"/>
  <c r="DP110" i="6"/>
  <c r="HB17" i="6"/>
  <c r="BH114" i="6"/>
  <c r="K110" i="6"/>
  <c r="HB7" i="6"/>
  <c r="HJ22" i="6"/>
  <c r="EQ112" i="6"/>
  <c r="HI20" i="6"/>
  <c r="CC112" i="6"/>
  <c r="HG15" i="6"/>
  <c r="BY110" i="6"/>
  <c r="HB15" i="6"/>
  <c r="DE114" i="6"/>
  <c r="HI19" i="6"/>
  <c r="DI112" i="6"/>
  <c r="HG19" i="6"/>
  <c r="DE118" i="6"/>
  <c r="HL19" i="6"/>
  <c r="DE110" i="6"/>
  <c r="HB19" i="6"/>
  <c r="DK112" i="6"/>
  <c r="HH19" i="6"/>
  <c r="DE117" i="6"/>
  <c r="HK19" i="6"/>
  <c r="DE112" i="6"/>
  <c r="DE115" i="6"/>
  <c r="HJ19" i="6"/>
  <c r="DG112" i="6"/>
  <c r="HF19" i="6"/>
  <c r="DE116" i="6"/>
  <c r="H113" i="10"/>
  <c r="BY116" i="6"/>
  <c r="CA112" i="6"/>
  <c r="HF15" i="6"/>
  <c r="BY112" i="6"/>
  <c r="BY115" i="6"/>
  <c r="HJ15" i="6"/>
  <c r="EN114" i="6"/>
  <c r="EN115" i="6"/>
  <c r="HJ20" i="6"/>
  <c r="EN117" i="6"/>
  <c r="HK20" i="6"/>
  <c r="EP112" i="6"/>
  <c r="HF20" i="6"/>
  <c r="EO112" i="6"/>
  <c r="HG20" i="6"/>
  <c r="AA118" i="6"/>
  <c r="HL8" i="6"/>
  <c r="AE112" i="6"/>
  <c r="AA117" i="6"/>
  <c r="HK8" i="6"/>
  <c r="AH112" i="6"/>
  <c r="HH8" i="6"/>
  <c r="HI8" i="6"/>
  <c r="AA110" i="6"/>
  <c r="HB8" i="6"/>
  <c r="CO117" i="6"/>
  <c r="HK16" i="6"/>
  <c r="CV112" i="6"/>
  <c r="HH16" i="6"/>
  <c r="CO118" i="6"/>
  <c r="HL16" i="6"/>
  <c r="CS112" i="6"/>
  <c r="HG16" i="6"/>
  <c r="CO110" i="6"/>
  <c r="HB16" i="6"/>
  <c r="CO114" i="6"/>
  <c r="HI16" i="6"/>
  <c r="DP118" i="6"/>
  <c r="HL17" i="6"/>
  <c r="HF17" i="6"/>
  <c r="DP114" i="6"/>
  <c r="HI17" i="6"/>
  <c r="DP115" i="6"/>
  <c r="HJ17" i="6"/>
  <c r="DP116" i="6"/>
  <c r="BK112" i="6"/>
  <c r="HF14" i="6"/>
  <c r="BI116" i="6"/>
  <c r="BI115" i="6"/>
  <c r="HJ14" i="6"/>
  <c r="BI112" i="6"/>
  <c r="HE14" i="6"/>
  <c r="BH112" i="6"/>
  <c r="BH113" i="6"/>
  <c r="AQ118" i="6"/>
  <c r="HL9" i="6"/>
  <c r="BH116" i="6"/>
  <c r="BH115" i="6"/>
  <c r="ES115" i="6"/>
  <c r="HJ21" i="6"/>
  <c r="ET112" i="6"/>
  <c r="HG21" i="6"/>
  <c r="ES114" i="6"/>
  <c r="HI21" i="6"/>
  <c r="EU112" i="6"/>
  <c r="HF21" i="6"/>
  <c r="ES118" i="6"/>
  <c r="HL21" i="6"/>
  <c r="ES110" i="6"/>
  <c r="HB21" i="6"/>
  <c r="EV112" i="6"/>
  <c r="HH21" i="6"/>
  <c r="ES116" i="6"/>
  <c r="ES112" i="6"/>
  <c r="ES117" i="6"/>
  <c r="HK21" i="6"/>
  <c r="ED112" i="6"/>
  <c r="HF18" i="6"/>
  <c r="EB112" i="6"/>
  <c r="EB115" i="6"/>
  <c r="HJ18" i="6"/>
  <c r="EB117" i="6"/>
  <c r="HK18" i="6"/>
  <c r="M112" i="6"/>
  <c r="K118" i="6"/>
  <c r="HL7" i="6"/>
  <c r="O112" i="6"/>
  <c r="HG7" i="6"/>
  <c r="K115" i="6"/>
  <c r="HJ7" i="6"/>
  <c r="K114" i="6"/>
  <c r="HI7" i="6"/>
  <c r="HL22" i="6"/>
  <c r="HI22" i="6"/>
  <c r="CO115" i="6"/>
  <c r="HJ16" i="6"/>
  <c r="CO116" i="6"/>
  <c r="AA115" i="6"/>
  <c r="HJ8" i="6"/>
  <c r="EN112" i="6"/>
  <c r="EN110" i="6"/>
  <c r="HB20" i="6"/>
  <c r="EN116" i="6"/>
  <c r="BY114" i="6"/>
  <c r="HI15" i="6"/>
  <c r="BY117" i="6"/>
  <c r="HK15" i="6"/>
  <c r="CF112" i="6"/>
  <c r="HH15" i="6"/>
  <c r="M86" i="10"/>
  <c r="M79" i="10"/>
  <c r="M85" i="10"/>
  <c r="M62" i="10"/>
  <c r="M81" i="10"/>
  <c r="HB10" i="6"/>
  <c r="AV113" i="6"/>
  <c r="HC10" i="6"/>
  <c r="HN10" i="6"/>
  <c r="HE10" i="6"/>
  <c r="AS112" i="6"/>
  <c r="HF9" i="6"/>
  <c r="BH118" i="6"/>
  <c r="H114" i="10"/>
  <c r="HH18" i="6"/>
  <c r="HH20" i="6"/>
  <c r="AQ115" i="6"/>
  <c r="HJ9" i="6"/>
  <c r="HE17" i="6"/>
  <c r="DY112" i="6"/>
  <c r="HC17" i="6"/>
  <c r="HN17" i="6"/>
  <c r="AU112" i="6"/>
  <c r="HH9" i="6"/>
  <c r="J109" i="10"/>
  <c r="CX112" i="6"/>
  <c r="HC16" i="6"/>
  <c r="HN16" i="6"/>
  <c r="HF7" i="6"/>
  <c r="T112" i="6"/>
  <c r="EJ112" i="6"/>
  <c r="HE18" i="6"/>
  <c r="EW112" i="6"/>
  <c r="HE21" i="6"/>
  <c r="ER112" i="6"/>
  <c r="HE20" i="6"/>
  <c r="HG8" i="6"/>
  <c r="AJ112" i="6"/>
  <c r="CH112" i="6"/>
  <c r="HE15" i="6"/>
  <c r="HE19" i="6"/>
  <c r="DM112" i="6"/>
  <c r="AQ117" i="6"/>
  <c r="HK9" i="6"/>
  <c r="AQ114" i="6"/>
  <c r="HI9" i="6"/>
  <c r="AQ112" i="6"/>
  <c r="HE9" i="6"/>
  <c r="AQ110" i="6"/>
  <c r="HB9" i="6"/>
  <c r="AT112" i="6"/>
  <c r="HG9" i="6"/>
  <c r="AQ116" i="6"/>
  <c r="BR112" i="6"/>
  <c r="HC14" i="6"/>
  <c r="HN14" i="6"/>
  <c r="AX113" i="6"/>
  <c r="HD10" i="6"/>
  <c r="BI113" i="6"/>
  <c r="HD14" i="6"/>
  <c r="AQ113" i="6"/>
  <c r="HC9" i="6"/>
  <c r="HN9" i="6"/>
  <c r="CO113" i="6"/>
  <c r="HD16" i="6"/>
  <c r="HC8" i="6"/>
  <c r="HN8" i="6"/>
  <c r="AA113" i="6"/>
  <c r="HD8" i="6"/>
  <c r="HC15" i="6"/>
  <c r="HN15" i="6"/>
  <c r="BY113" i="6"/>
  <c r="HD15" i="6"/>
  <c r="HC20" i="6"/>
  <c r="HN20" i="6"/>
  <c r="EN113" i="6"/>
  <c r="HD20" i="6"/>
  <c r="HC21" i="6"/>
  <c r="HN21" i="6"/>
  <c r="ES113" i="6"/>
  <c r="HD21" i="6"/>
  <c r="HC18" i="6"/>
  <c r="HN18" i="6"/>
  <c r="EB113" i="6"/>
  <c r="HD18" i="6"/>
  <c r="HC19" i="6"/>
  <c r="HN19" i="6"/>
  <c r="DE113" i="6"/>
  <c r="HD19" i="6"/>
  <c r="HC7" i="6"/>
  <c r="HN7" i="6"/>
  <c r="K113" i="6"/>
  <c r="HD7" i="6"/>
  <c r="DP113" i="6"/>
  <c r="HD17" i="6"/>
  <c r="AT113" i="6"/>
  <c r="HD9" i="6"/>
  <c r="J114" i="10"/>
  <c r="H116" i="6"/>
  <c r="H117" i="6"/>
  <c r="O7" i="10"/>
  <c r="J116" i="10"/>
  <c r="P7" i="10"/>
  <c r="J113" i="10"/>
  <c r="K113" i="10"/>
  <c r="K114" i="10"/>
  <c r="H118" i="6"/>
  <c r="GG110" i="6"/>
  <c r="GG109" i="6"/>
  <c r="GG111" i="6"/>
  <c r="M7" i="10"/>
  <c r="E111" i="6"/>
  <c r="HH22" i="6"/>
  <c r="D111" i="6"/>
  <c r="HG22" i="6"/>
  <c r="D112" i="6"/>
  <c r="E112" i="6"/>
  <c r="C111" i="6"/>
  <c r="C112" i="6"/>
  <c r="HI34" i="6"/>
  <c r="HM35" i="6"/>
  <c r="K111" i="10"/>
  <c r="HJ37" i="6"/>
  <c r="HC34" i="6"/>
  <c r="K110" i="10"/>
  <c r="HF35" i="6"/>
  <c r="HL35" i="6"/>
  <c r="K112" i="10"/>
  <c r="HD34" i="6"/>
  <c r="HE34" i="6"/>
  <c r="HH37" i="6"/>
  <c r="HF34" i="6"/>
  <c r="HD37" i="6"/>
  <c r="HE35" i="6"/>
  <c r="HK37" i="6"/>
  <c r="HK34" i="6"/>
  <c r="HK35" i="6"/>
  <c r="HI37" i="6"/>
  <c r="HJ35" i="6"/>
  <c r="F112" i="6"/>
  <c r="G112" i="6"/>
  <c r="HD22" i="6"/>
  <c r="GG112" i="6"/>
  <c r="F111" i="6"/>
  <c r="HF22" i="6"/>
  <c r="H111" i="10"/>
  <c r="H110" i="10"/>
  <c r="H112" i="10"/>
  <c r="GG118" i="6"/>
  <c r="HC37" i="6"/>
  <c r="HM37" i="6"/>
  <c r="HG35" i="6"/>
  <c r="HM34" i="6"/>
  <c r="HG37" i="6"/>
  <c r="HE37" i="6"/>
  <c r="HF37" i="6"/>
  <c r="HC35" i="6"/>
  <c r="HG34" i="6"/>
  <c r="HE33" i="6"/>
  <c r="HH33" i="6"/>
  <c r="HH34" i="6"/>
  <c r="HD33" i="6"/>
  <c r="HL34" i="6"/>
  <c r="HJ34" i="6"/>
  <c r="HI35" i="6"/>
  <c r="HH35" i="6"/>
  <c r="HD35" i="6"/>
  <c r="HL37" i="6"/>
  <c r="GG108" i="6"/>
  <c r="GG115" i="6"/>
  <c r="HM33" i="6"/>
  <c r="HB35" i="6"/>
  <c r="HG33" i="6"/>
  <c r="HC33" i="6"/>
  <c r="HJ33" i="6"/>
  <c r="HB34" i="6"/>
  <c r="HB37" i="6"/>
  <c r="HI33" i="6"/>
  <c r="HK33" i="6"/>
  <c r="HL33" i="6"/>
  <c r="HF33" i="6"/>
  <c r="G111" i="6"/>
  <c r="HC22" i="6"/>
  <c r="HN22" i="6"/>
  <c r="HJ36" i="6"/>
  <c r="HB36" i="6"/>
  <c r="HL36" i="6"/>
  <c r="HD36" i="6"/>
  <c r="AJ111" i="10"/>
  <c r="HN34" i="6"/>
  <c r="HC36" i="6"/>
  <c r="HE36" i="6"/>
  <c r="AJ110" i="10"/>
  <c r="HN33" i="6"/>
  <c r="HB33" i="6"/>
  <c r="AJ114" i="10"/>
  <c r="HN37" i="6"/>
  <c r="AJ112" i="10"/>
  <c r="HN35" i="6"/>
  <c r="HK36" i="6"/>
  <c r="HG36" i="6"/>
  <c r="HF36" i="6"/>
  <c r="HM36" i="6"/>
  <c r="AF116" i="10"/>
  <c r="HJ39" i="6"/>
  <c r="HI36" i="6"/>
  <c r="HL38" i="6"/>
  <c r="HD38" i="6"/>
  <c r="HH36" i="6"/>
  <c r="AJ113" i="10"/>
  <c r="HN36" i="6"/>
  <c r="AB116" i="10"/>
  <c r="HF39" i="6"/>
  <c r="HF38" i="6"/>
  <c r="X116" i="10"/>
  <c r="HB39" i="6"/>
  <c r="HB38" i="6"/>
  <c r="HC38" i="6"/>
  <c r="Y116" i="10"/>
  <c r="HC39" i="6"/>
  <c r="AI116" i="10"/>
  <c r="HM39" i="6"/>
  <c r="HM38" i="6"/>
  <c r="AC116" i="10"/>
  <c r="HG39" i="6"/>
  <c r="HG38" i="6"/>
  <c r="HE38" i="6"/>
  <c r="HJ38" i="6"/>
  <c r="HK38" i="6"/>
  <c r="AG116" i="10"/>
  <c r="HK39" i="6"/>
  <c r="AD116" i="10"/>
  <c r="HH39" i="6"/>
  <c r="HH38" i="6"/>
  <c r="AE116" i="10"/>
  <c r="HI39" i="6"/>
  <c r="HI38" i="6"/>
  <c r="AH116" i="10"/>
  <c r="HL39" i="6"/>
  <c r="Z116" i="10"/>
  <c r="HD39" i="6"/>
  <c r="HN38" i="6"/>
  <c r="AA116" i="10"/>
  <c r="HE39" i="6"/>
  <c r="AJ116" i="10"/>
  <c r="HN39" i="6"/>
</calcChain>
</file>

<file path=xl/comments1.xml><?xml version="1.0" encoding="utf-8"?>
<comments xmlns="http://schemas.openxmlformats.org/spreadsheetml/2006/main">
  <authors>
    <author>Author</author>
  </authors>
  <commentList>
    <comment ref="GF4" authorId="0">
      <text>
        <r>
          <rPr>
            <b/>
            <sz val="8"/>
            <color indexed="81"/>
            <rFont val="Calibri"/>
          </rPr>
          <t xml:space="preserve">PLZ. CHECK RANK MANUALLY
</t>
        </r>
      </text>
    </comment>
  </commentList>
</comments>
</file>

<file path=xl/comments2.xml><?xml version="1.0" encoding="utf-8"?>
<comments xmlns="http://schemas.openxmlformats.org/spreadsheetml/2006/main">
  <authors>
    <author>Author</author>
  </authors>
  <commentList>
    <comment ref="U2" authorId="0">
      <text>
        <r>
          <rPr>
            <sz val="9"/>
            <color indexed="81"/>
            <rFont val="Tahoma"/>
            <family val="2"/>
          </rPr>
          <t>If you do not require some of the columns or rows you may hide them.</t>
        </r>
      </text>
    </comment>
  </commentList>
</comments>
</file>

<file path=xl/comments3.xml><?xml version="1.0" encoding="utf-8"?>
<comments xmlns="http://schemas.openxmlformats.org/spreadsheetml/2006/main">
  <authors>
    <author>Author</author>
  </authors>
  <commentList>
    <comment ref="J1" authorId="0">
      <text>
        <r>
          <rPr>
            <b/>
            <sz val="16"/>
            <color indexed="81"/>
            <rFont val="Calibri"/>
            <family val="2"/>
          </rPr>
          <t xml:space="preserve">Progress Reports </t>
        </r>
        <r>
          <rPr>
            <b/>
            <sz val="16"/>
            <color indexed="81"/>
            <rFont val="Kruti Dev 010"/>
          </rPr>
          <t>dks vki pkgsa rks</t>
        </r>
        <r>
          <rPr>
            <b/>
            <sz val="16"/>
            <color indexed="81"/>
            <rFont val="Calibri"/>
            <family val="2"/>
          </rPr>
          <t xml:space="preserve"> custom size (8.5X6.7) size </t>
        </r>
        <r>
          <rPr>
            <b/>
            <sz val="16"/>
            <color indexed="81"/>
            <rFont val="Kruti Dev 010"/>
          </rPr>
          <t>ds ,d</t>
        </r>
        <r>
          <rPr>
            <b/>
            <sz val="16"/>
            <color indexed="81"/>
            <rFont val="Calibri"/>
            <family val="2"/>
          </rPr>
          <t xml:space="preserve"> sheet</t>
        </r>
        <r>
          <rPr>
            <b/>
            <sz val="16"/>
            <color indexed="81"/>
            <rFont val="Kruti Dev 010"/>
          </rPr>
          <t xml:space="preserve"> ij ,d </t>
        </r>
        <r>
          <rPr>
            <b/>
            <sz val="16"/>
            <color indexed="81"/>
            <rFont val="Calibri"/>
            <family val="2"/>
          </rPr>
          <t xml:space="preserve">report </t>
        </r>
        <r>
          <rPr>
            <b/>
            <sz val="16"/>
            <color indexed="81"/>
            <rFont val="Kruti Dev 010"/>
          </rPr>
          <t>;k</t>
        </r>
        <r>
          <rPr>
            <b/>
            <sz val="16"/>
            <color indexed="81"/>
            <rFont val="Calibri"/>
            <family val="2"/>
          </rPr>
          <t xml:space="preserve"> legal (8.27X13.5) size </t>
        </r>
        <r>
          <rPr>
            <b/>
            <sz val="16"/>
            <color indexed="81"/>
            <rFont val="Kruti Dev 010"/>
          </rPr>
          <t>ds ,d</t>
        </r>
        <r>
          <rPr>
            <b/>
            <sz val="16"/>
            <color indexed="81"/>
            <rFont val="Calibri"/>
            <family val="2"/>
          </rPr>
          <t xml:space="preserve"> sheet </t>
        </r>
        <r>
          <rPr>
            <b/>
            <sz val="16"/>
            <color indexed="81"/>
            <rFont val="Kruti Dev 010"/>
          </rPr>
          <t>ij nks</t>
        </r>
        <r>
          <rPr>
            <b/>
            <sz val="16"/>
            <color indexed="81"/>
            <rFont val="Calibri"/>
            <family val="2"/>
          </rPr>
          <t xml:space="preserve"> reports print </t>
        </r>
        <r>
          <rPr>
            <b/>
            <sz val="16"/>
            <color indexed="81"/>
            <rFont val="Kruti Dev 010"/>
          </rPr>
          <t>dj ldrs gSaA</t>
        </r>
        <r>
          <rPr>
            <b/>
            <sz val="16"/>
            <color indexed="81"/>
            <rFont val="Calibri"/>
            <family val="2"/>
          </rPr>
          <t xml:space="preserve">
custom size (8.5X6.7) </t>
        </r>
        <r>
          <rPr>
            <b/>
            <u/>
            <sz val="16"/>
            <color indexed="10"/>
            <rFont val="Calibri"/>
            <family val="2"/>
          </rPr>
          <t>Portrait</t>
        </r>
        <r>
          <rPr>
            <b/>
            <sz val="16"/>
            <color indexed="81"/>
            <rFont val="Calibri"/>
            <family val="2"/>
          </rPr>
          <t xml:space="preserve"> </t>
        </r>
        <r>
          <rPr>
            <b/>
            <sz val="16"/>
            <color indexed="81"/>
            <rFont val="Kruti Dev 010"/>
          </rPr>
          <t>ij</t>
        </r>
        <r>
          <rPr>
            <b/>
            <sz val="16"/>
            <color indexed="81"/>
            <rFont val="Calibri"/>
            <family val="2"/>
          </rPr>
          <t xml:space="preserve"> print </t>
        </r>
        <r>
          <rPr>
            <b/>
            <sz val="16"/>
            <color indexed="81"/>
            <rFont val="Kruti Dev 010"/>
          </rPr>
          <t>djus ds fy, dksbZ</t>
        </r>
        <r>
          <rPr>
            <b/>
            <sz val="16"/>
            <color indexed="81"/>
            <rFont val="Calibri"/>
            <family val="2"/>
          </rPr>
          <t xml:space="preserve"> extra page set up </t>
        </r>
        <r>
          <rPr>
            <b/>
            <sz val="16"/>
            <color indexed="81"/>
            <rFont val="Kruti Dev 010"/>
          </rPr>
          <t>dh vko';drk ugha gSA lh/ks</t>
        </r>
        <r>
          <rPr>
            <b/>
            <sz val="16"/>
            <color indexed="81"/>
            <rFont val="Calibri"/>
            <family val="2"/>
          </rPr>
          <t xml:space="preserve"> print command </t>
        </r>
        <r>
          <rPr>
            <b/>
            <sz val="16"/>
            <color indexed="81"/>
            <rFont val="Kruti Dev 010"/>
          </rPr>
          <t>nsaA</t>
        </r>
        <r>
          <rPr>
            <b/>
            <sz val="16"/>
            <color indexed="81"/>
            <rFont val="Calibri"/>
            <family val="2"/>
          </rPr>
          <t xml:space="preserve">
legal (8.27X13.5)  </t>
        </r>
        <r>
          <rPr>
            <b/>
            <u/>
            <sz val="16"/>
            <color indexed="10"/>
            <rFont val="Calibri"/>
            <family val="2"/>
          </rPr>
          <t>Landscape</t>
        </r>
        <r>
          <rPr>
            <b/>
            <sz val="16"/>
            <color indexed="81"/>
            <rFont val="Kruti Dev 010"/>
          </rPr>
          <t xml:space="preserve"> ij</t>
        </r>
        <r>
          <rPr>
            <b/>
            <sz val="16"/>
            <color indexed="81"/>
            <rFont val="Calibri"/>
            <family val="2"/>
          </rPr>
          <t xml:space="preserve"> print </t>
        </r>
        <r>
          <rPr>
            <b/>
            <sz val="16"/>
            <color indexed="81"/>
            <rFont val="Kruti Dev 010"/>
          </rPr>
          <t xml:space="preserve">djus ds fy, </t>
        </r>
        <r>
          <rPr>
            <b/>
            <sz val="16"/>
            <color indexed="81"/>
            <rFont val="Calibri"/>
            <family val="2"/>
          </rPr>
          <t xml:space="preserve">
File Menu </t>
        </r>
        <r>
          <rPr>
            <b/>
            <sz val="16"/>
            <color indexed="81"/>
            <rFont val="Kruti Dev 010"/>
          </rPr>
          <t xml:space="preserve">ls </t>
        </r>
        <r>
          <rPr>
            <b/>
            <sz val="16"/>
            <color indexed="81"/>
            <rFont val="Calibri"/>
            <family val="2"/>
          </rPr>
          <t xml:space="preserve">page set up option </t>
        </r>
        <r>
          <rPr>
            <b/>
            <sz val="16"/>
            <color indexed="81"/>
            <rFont val="Kruti Dev 010"/>
          </rPr>
          <t>dks pqusa</t>
        </r>
        <r>
          <rPr>
            <b/>
            <sz val="16"/>
            <color indexed="81"/>
            <rFont val="Calibri"/>
            <family val="2"/>
          </rPr>
          <t xml:space="preserve">
Page size Legal </t>
        </r>
        <r>
          <rPr>
            <b/>
            <sz val="16"/>
            <color indexed="81"/>
            <rFont val="Kruti Dev 010"/>
          </rPr>
          <t>dks pqusa</t>
        </r>
        <r>
          <rPr>
            <b/>
            <sz val="16"/>
            <color indexed="81"/>
            <rFont val="Calibri"/>
            <family val="2"/>
          </rPr>
          <t xml:space="preserve">
Orientation Landscape </t>
        </r>
        <r>
          <rPr>
            <b/>
            <sz val="16"/>
            <color indexed="81"/>
            <rFont val="Kruti Dev 010"/>
          </rPr>
          <t>pqusa</t>
        </r>
        <r>
          <rPr>
            <b/>
            <sz val="16"/>
            <color indexed="81"/>
            <rFont val="Calibri"/>
            <family val="2"/>
          </rPr>
          <t xml:space="preserve">
column H </t>
        </r>
        <r>
          <rPr>
            <b/>
            <sz val="16"/>
            <color indexed="81"/>
            <rFont val="Kruti Dev 010"/>
          </rPr>
          <t>vkSj</t>
        </r>
        <r>
          <rPr>
            <b/>
            <sz val="16"/>
            <color indexed="10"/>
            <rFont val="Calibri"/>
            <family val="2"/>
          </rPr>
          <t xml:space="preserve"> I</t>
        </r>
        <r>
          <rPr>
            <b/>
            <sz val="16"/>
            <color indexed="81"/>
            <rFont val="Calibri"/>
            <family val="2"/>
          </rPr>
          <t xml:space="preserve"> (G </t>
        </r>
        <r>
          <rPr>
            <b/>
            <sz val="16"/>
            <color indexed="81"/>
            <rFont val="Kruti Dev 010"/>
          </rPr>
          <t>vkSj</t>
        </r>
        <r>
          <rPr>
            <b/>
            <sz val="16"/>
            <color indexed="81"/>
            <rFont val="Calibri"/>
            <family val="2"/>
          </rPr>
          <t xml:space="preserve"> J </t>
        </r>
        <r>
          <rPr>
            <b/>
            <sz val="16"/>
            <color indexed="81"/>
            <rFont val="Kruti Dev 010"/>
          </rPr>
          <t>ds chp Nqis gSa</t>
        </r>
        <r>
          <rPr>
            <b/>
            <sz val="16"/>
            <color indexed="81"/>
            <rFont val="Calibri"/>
            <family val="2"/>
          </rPr>
          <t xml:space="preserve">) </t>
        </r>
        <r>
          <rPr>
            <b/>
            <sz val="16"/>
            <color indexed="81"/>
            <rFont val="Kruti Dev 010"/>
          </rPr>
          <t xml:space="preserve">dks </t>
        </r>
        <r>
          <rPr>
            <b/>
            <sz val="16"/>
            <color indexed="81"/>
            <rFont val="Calibri"/>
            <family val="2"/>
          </rPr>
          <t>unhide</t>
        </r>
        <r>
          <rPr>
            <b/>
            <sz val="16"/>
            <color indexed="81"/>
            <rFont val="Kruti Dev 010"/>
          </rPr>
          <t xml:space="preserve"> djsa o</t>
        </r>
        <r>
          <rPr>
            <b/>
            <sz val="16"/>
            <color indexed="81"/>
            <rFont val="Calibri"/>
            <family val="2"/>
          </rPr>
          <t xml:space="preserve"> print command </t>
        </r>
        <r>
          <rPr>
            <b/>
            <sz val="16"/>
            <color indexed="81"/>
            <rFont val="Kruti Dev 010"/>
          </rPr>
          <t xml:space="preserve">nsaaA </t>
        </r>
      </text>
    </comment>
  </commentList>
</comments>
</file>

<file path=xl/sharedStrings.xml><?xml version="1.0" encoding="utf-8"?>
<sst xmlns="http://schemas.openxmlformats.org/spreadsheetml/2006/main" count="4862" uniqueCount="637">
  <si>
    <t>In cooperation with</t>
  </si>
  <si>
    <t xml:space="preserve">This application has been designed for the Secondary and Higher Secondary schools of Rajasthan. All rights are reserved with the director of Secondary Education, Bikaner, Rajasthan. </t>
  </si>
  <si>
    <t>G</t>
  </si>
  <si>
    <t>OBC</t>
  </si>
  <si>
    <t>GEN</t>
  </si>
  <si>
    <t>SC</t>
  </si>
  <si>
    <t>S.U.P.W.</t>
  </si>
  <si>
    <t>EXEMPTION</t>
  </si>
  <si>
    <t>F</t>
  </si>
  <si>
    <t>S</t>
  </si>
  <si>
    <t>I</t>
  </si>
  <si>
    <t>II</t>
  </si>
  <si>
    <t>III</t>
  </si>
  <si>
    <t>D</t>
  </si>
  <si>
    <t>A</t>
  </si>
  <si>
    <t>B</t>
  </si>
  <si>
    <t>C</t>
  </si>
  <si>
    <t>®</t>
  </si>
  <si>
    <t>SC BOYS</t>
  </si>
  <si>
    <t>SC GIRLS</t>
  </si>
  <si>
    <t>ST BOYS</t>
  </si>
  <si>
    <t>ST GIRLS</t>
  </si>
  <si>
    <t>OBC BOYS</t>
  </si>
  <si>
    <t>OBC GIRLS</t>
  </si>
  <si>
    <t>GEN BOYS</t>
  </si>
  <si>
    <t>GEN GIRLS</t>
  </si>
  <si>
    <t>MIN BOYS</t>
  </si>
  <si>
    <t>MIN GIRLS</t>
  </si>
  <si>
    <t>SBC BOYS</t>
  </si>
  <si>
    <t>SBC GIRLS</t>
  </si>
  <si>
    <t>TOTAL</t>
  </si>
  <si>
    <t>NAME OF THE STUDENT</t>
  </si>
  <si>
    <t>FATHER'S NAME</t>
  </si>
  <si>
    <t>MOTHER'S NAME</t>
  </si>
  <si>
    <t>ST</t>
  </si>
  <si>
    <t>MIN</t>
  </si>
  <si>
    <t>SBC</t>
  </si>
  <si>
    <t>MATHEMATICS</t>
  </si>
  <si>
    <t>CLICK HERE FOR HELP</t>
  </si>
  <si>
    <t xml:space="preserve">CLICK HERE TO VIEW THE RESULT </t>
  </si>
  <si>
    <t>DIVISION</t>
  </si>
  <si>
    <t>GR</t>
  </si>
  <si>
    <t>RE</t>
  </si>
  <si>
    <t>CLICK  TO VIEW THE RESULT AT A GLANCE</t>
  </si>
  <si>
    <t>HINDI</t>
  </si>
  <si>
    <t>ENGLISH</t>
  </si>
  <si>
    <t>THIRD LANGUAGE</t>
  </si>
  <si>
    <t>SCIENCE</t>
  </si>
  <si>
    <t>URDU</t>
  </si>
  <si>
    <t>SANSKRIT</t>
  </si>
  <si>
    <t>GUJRATI</t>
  </si>
  <si>
    <t>PUNJABI</t>
  </si>
  <si>
    <t>SINDHI</t>
  </si>
  <si>
    <t>SOCIAL SCIENCE</t>
  </si>
  <si>
    <t>RAJASTHAN STUDIES</t>
  </si>
  <si>
    <t>PH. AND HEALTH EDU.</t>
  </si>
  <si>
    <t>FOUNDATION OF IT</t>
  </si>
  <si>
    <t>ART EDU.</t>
  </si>
  <si>
    <t>DATE OF BIRTH</t>
  </si>
  <si>
    <t>S. NO.</t>
  </si>
  <si>
    <t>CATEGORY</t>
  </si>
  <si>
    <t>GENGER</t>
  </si>
  <si>
    <t>ROLL. NO.</t>
  </si>
  <si>
    <t>S.R. NO.</t>
  </si>
  <si>
    <t>RESULT SHEET</t>
  </si>
  <si>
    <t>DATE OF RESULT DECLARATION</t>
  </si>
  <si>
    <t>UNIT TEST</t>
  </si>
  <si>
    <t>FIRST</t>
  </si>
  <si>
    <t>SECOND</t>
  </si>
  <si>
    <t>THIRD</t>
  </si>
  <si>
    <t>HALF YEARLY EXAM</t>
  </si>
  <si>
    <t>ANNUAL EXAM</t>
  </si>
  <si>
    <t>HALF YEARLY EXAM.</t>
  </si>
  <si>
    <t>COMP. ACT.</t>
  </si>
  <si>
    <t>OPT. ACT.</t>
  </si>
  <si>
    <t>CAMP</t>
  </si>
  <si>
    <t>THEORY</t>
  </si>
  <si>
    <t>PRACTICAL</t>
  </si>
  <si>
    <t>ASSIGNMENT</t>
  </si>
  <si>
    <t xml:space="preserve">MADHU </t>
  </si>
  <si>
    <t>YASMIN</t>
  </si>
  <si>
    <t>SAMTA</t>
  </si>
  <si>
    <t>KISHORE</t>
  </si>
  <si>
    <t>SUMA</t>
  </si>
  <si>
    <t>RAMESH</t>
  </si>
  <si>
    <t>SURESH</t>
  </si>
  <si>
    <t>RAMAN</t>
  </si>
  <si>
    <t>WAHID</t>
  </si>
  <si>
    <t>NSO</t>
  </si>
  <si>
    <t>AGGREGATE RESULT OFTHE CLASS</t>
  </si>
  <si>
    <t>SUBJECT-WISE RESULT</t>
  </si>
  <si>
    <t>NAME OF THE TEACHER</t>
  </si>
  <si>
    <t>NO. OF STUDENTS APPEARED</t>
  </si>
  <si>
    <t>NO. OF STUDENTS PASSED</t>
  </si>
  <si>
    <t>TOTAL NO. OF STUDENTS PASSED</t>
  </si>
  <si>
    <t>PASS PERCENTAGE</t>
  </si>
  <si>
    <t>SUPPLEMENTARY</t>
  </si>
  <si>
    <t>NO. OF STUDENTS FAILED</t>
  </si>
  <si>
    <t>RESULT WITHHELD</t>
  </si>
  <si>
    <t>ABSENT</t>
  </si>
  <si>
    <t>RE-EXAM</t>
  </si>
  <si>
    <t>FAILED IN MAIN EXAM</t>
  </si>
  <si>
    <t>PASS THROGUH SUPPL./RE-EXAM</t>
  </si>
  <si>
    <t>FAILED IN SUPPL./RE-EXAM.</t>
  </si>
  <si>
    <t>TOTAL FAILED</t>
  </si>
  <si>
    <t>MAIN</t>
  </si>
  <si>
    <t>TOTAL PASSED AND PASS PERCENTAGE</t>
  </si>
  <si>
    <t>MAIN EXAM.</t>
  </si>
  <si>
    <t>TOTAL AFTER SUPPL./RE-EX.</t>
  </si>
  <si>
    <t>TOTAL APPEARED</t>
  </si>
  <si>
    <t>FIST DIV.</t>
  </si>
  <si>
    <t>SECOND DIV/</t>
  </si>
  <si>
    <t>THIRD DIV.</t>
  </si>
  <si>
    <t>TOTAL PASSED</t>
  </si>
  <si>
    <t>SUPPL.</t>
  </si>
  <si>
    <t>FAILED</t>
  </si>
  <si>
    <t>PASS %AGE</t>
  </si>
  <si>
    <t>RE-EXAM.</t>
  </si>
  <si>
    <t>SIGNATURE OF THE RESULT MAKER</t>
  </si>
  <si>
    <t>SIGNATURE OF THE CLASS TEACHER</t>
  </si>
  <si>
    <t>SIGNATURE OF THE CHECKER</t>
  </si>
  <si>
    <t>SIGNATURE OF THE EXAM. INCHARGE</t>
  </si>
  <si>
    <t>SIGNATURE OF THE HEAD OF THE INSTITUTION</t>
  </si>
  <si>
    <t>RESULT</t>
  </si>
  <si>
    <t>DECLARATION DATE</t>
  </si>
  <si>
    <t>PASS</t>
  </si>
  <si>
    <t>FAIL</t>
  </si>
  <si>
    <t>SUBJECTS FOR RE-EXAM.</t>
  </si>
  <si>
    <t>FINAL RESULT</t>
  </si>
  <si>
    <t>REMARKS</t>
  </si>
  <si>
    <t>U</t>
  </si>
  <si>
    <t>CLASS</t>
  </si>
  <si>
    <t>APPEARED</t>
  </si>
  <si>
    <t>PERCENTAGE</t>
  </si>
  <si>
    <t>DISTINCTION</t>
  </si>
  <si>
    <t>SUBJECT-WISE AND AGGREGATE RESULT OF THE CALSS</t>
  </si>
  <si>
    <t>SESSION</t>
  </si>
  <si>
    <t>AGGREGATE RESULT OF THE CLASS</t>
  </si>
  <si>
    <t>CATEGORY-WISE RESULT OF THE CLASS</t>
  </si>
  <si>
    <t>SUBJECTS FOR SUPPL.</t>
  </si>
  <si>
    <t>P</t>
  </si>
  <si>
    <t>SUBJECTS OF FAILURE</t>
  </si>
  <si>
    <t>ADDITIONAL SUBJECTS</t>
  </si>
  <si>
    <t>ATTENDANCE</t>
  </si>
  <si>
    <t>ST. ATT.</t>
  </si>
  <si>
    <t>ATTENDACNE %AGE</t>
  </si>
  <si>
    <t>DIV</t>
  </si>
  <si>
    <t>SD</t>
  </si>
  <si>
    <t>MAX. MARKS</t>
  </si>
  <si>
    <t xml:space="preserve">SUBJECT TOTAL </t>
  </si>
  <si>
    <t>SUBJECT TOTAL</t>
  </si>
  <si>
    <t>SUBECT</t>
  </si>
  <si>
    <t>SUBJECT RESULT</t>
  </si>
  <si>
    <t>SUBJECT DIVISION</t>
  </si>
  <si>
    <t>MEETINGS</t>
  </si>
  <si>
    <t>TTL</t>
  </si>
  <si>
    <t>TTL PASSED</t>
  </si>
  <si>
    <t>MARKS OBTAINED</t>
  </si>
  <si>
    <t>PERCENTAGE OBTAINED</t>
  </si>
  <si>
    <t>SUBJECTS OF SUPPL./RE-EXAM.</t>
  </si>
  <si>
    <t>RESULT AND DIV. IN SUPPL./RE-EXAM.</t>
  </si>
  <si>
    <t>FIRST DIVISION</t>
  </si>
  <si>
    <t>SECOND DIVISION</t>
  </si>
  <si>
    <t>THIRD DIVISION</t>
  </si>
  <si>
    <t>TORAL FAILED</t>
  </si>
  <si>
    <t>SUPPL./RE-EX.</t>
  </si>
  <si>
    <t>DEPARTMENT OF EDUCATION, RAJASTHAN</t>
  </si>
  <si>
    <t>PROGRESS REPORT</t>
  </si>
  <si>
    <t>SUBJECTS</t>
  </si>
  <si>
    <t>TOTAL MAX. MARKS</t>
  </si>
  <si>
    <t>ST. ATTENDANCE</t>
  </si>
  <si>
    <t>TOTAL MEETINGS</t>
  </si>
  <si>
    <t>AUGUST</t>
  </si>
  <si>
    <t>OCTOBER</t>
  </si>
  <si>
    <t>DECEMBER</t>
  </si>
  <si>
    <t>FEBRUARY</t>
  </si>
  <si>
    <t>H.Y. EXAM.</t>
  </si>
  <si>
    <t>MONTHLY ATTENDANCE</t>
  </si>
  <si>
    <t>TOTAL UPTO mifLFkfr</t>
  </si>
  <si>
    <t>APRIL</t>
  </si>
  <si>
    <t>MAY</t>
  </si>
  <si>
    <t>JULY</t>
  </si>
  <si>
    <t>SEPTEMBER</t>
  </si>
  <si>
    <t>NOVEMBER</t>
  </si>
  <si>
    <t>JANUARY</t>
  </si>
  <si>
    <t xml:space="preserve">TOTAL UPTO MAY </t>
  </si>
  <si>
    <t xml:space="preserve">TOTAL UPTO JULY </t>
  </si>
  <si>
    <t xml:space="preserve">TOTAL UPTO AUGUST </t>
  </si>
  <si>
    <t xml:space="preserve">TOTAL UPTO SEPTEMBER </t>
  </si>
  <si>
    <t>TOTAL UPTO OCTOBER</t>
  </si>
  <si>
    <t xml:space="preserve">TOTAL UPTO NOVEMBER </t>
  </si>
  <si>
    <t xml:space="preserve">TOTAL UPTO DECEMBER </t>
  </si>
  <si>
    <t xml:space="preserve">TOTAL UPTO JANUARY </t>
  </si>
  <si>
    <t xml:space="preserve"> TOTAL FOR THE SESSION</t>
  </si>
  <si>
    <t>TOTAL MTNGS.</t>
  </si>
  <si>
    <t>total attendance for the month</t>
  </si>
  <si>
    <t>daily average attendance</t>
  </si>
  <si>
    <t>GRAND TOTAL</t>
  </si>
  <si>
    <t>SUBJECT TOTAL TH.</t>
  </si>
  <si>
    <t>SUBJECT TOTAL PR.</t>
  </si>
  <si>
    <t>MTNGS</t>
  </si>
  <si>
    <t>TOTAL   TH. PR.</t>
  </si>
  <si>
    <t>CLASS AND SEC.</t>
  </si>
  <si>
    <t>ROLL. NO. LOCAL</t>
  </si>
  <si>
    <t>ROLL. NO. BOARD</t>
  </si>
  <si>
    <t>PROJECT</t>
  </si>
  <si>
    <t>ATTENDACNE</t>
  </si>
  <si>
    <t>CONDUCT</t>
  </si>
  <si>
    <t>TOTAL OF TESTS+ HYE</t>
  </si>
  <si>
    <t>SESSIONAL MARKS</t>
  </si>
  <si>
    <t>TOTAL SES. MARKS</t>
  </si>
  <si>
    <t>SUBJECT CODE</t>
  </si>
  <si>
    <t>SUBJECT GRADE</t>
  </si>
  <si>
    <t>SUBJECTS OF PASSING</t>
  </si>
  <si>
    <t>PS</t>
  </si>
  <si>
    <t>AD</t>
  </si>
  <si>
    <t>SUBJECTS FOR G</t>
  </si>
  <si>
    <t>THIRD LANG.</t>
  </si>
  <si>
    <t>SUBJECTS FOR SUPPLEMENTARY EXAM.</t>
  </si>
  <si>
    <t>RESULT OF SUPPLLEXAM.</t>
  </si>
  <si>
    <t>FINAL RESULT AFTER SUPPL. EXAM.</t>
  </si>
  <si>
    <t>SUBJECT-WISE RESULT AND DIVISION</t>
  </si>
  <si>
    <t>TTL APPEARED</t>
  </si>
  <si>
    <t>DETAILS OF SESSIONAL MARKS</t>
  </si>
  <si>
    <t>S.NO.</t>
  </si>
  <si>
    <t>GENDER</t>
  </si>
  <si>
    <t>RO. NO. LOCAL</t>
  </si>
  <si>
    <t>RO. NO. BOARD</t>
  </si>
  <si>
    <t>FATIEHR'S NAME</t>
  </si>
  <si>
    <t>TOTAL MARKS</t>
  </si>
  <si>
    <t>STUDENT'S ATTENDANCE</t>
  </si>
  <si>
    <t>SAMIR</t>
  </si>
  <si>
    <t>VERMA</t>
  </si>
  <si>
    <t>KRISHNA</t>
  </si>
  <si>
    <t>KRIPA</t>
  </si>
  <si>
    <t>SHANKAR</t>
  </si>
  <si>
    <t>SIGNATURES OF THE SUB. TEACHERS</t>
  </si>
  <si>
    <t>1
2
3
4
5</t>
  </si>
  <si>
    <t>SIGNATURE OF THE HEAD OF THE INSTITUTION WITH SEAL</t>
  </si>
  <si>
    <t>NAME OF THE CLASS TEACHER</t>
  </si>
  <si>
    <t>NAMES OF THE SUBJECT TEACHERS</t>
  </si>
  <si>
    <t>SIGN. OF THE CL. TEACHER</t>
  </si>
  <si>
    <t>SIGN. OF THE EXAM. INCH.</t>
  </si>
  <si>
    <t>SIGN. OF  HEAD OF INST.</t>
  </si>
  <si>
    <t>SIGN. OF THE PARENT</t>
  </si>
  <si>
    <t>TOTAL ATTENDANCE</t>
  </si>
  <si>
    <t>ATTENDANCE UPTO</t>
  </si>
  <si>
    <t>CMPLS ACT.</t>
  </si>
  <si>
    <t>ASNMNT</t>
  </si>
  <si>
    <t>OPTIONAL  ACTIVITY</t>
  </si>
  <si>
    <t>DEC.</t>
  </si>
  <si>
    <t>OCT.</t>
  </si>
  <si>
    <t>AUG.</t>
  </si>
  <si>
    <t xml:space="preserve"> TESTS + HYE</t>
  </si>
  <si>
    <t>TEST/EXM.</t>
  </si>
  <si>
    <t>TOTAL  MARKS OBTAINED</t>
  </si>
  <si>
    <t>Department of Education, Rajasthan</t>
  </si>
  <si>
    <t>CATEGORY-WISE RESULT</t>
  </si>
  <si>
    <t>10 'B'</t>
  </si>
  <si>
    <t>B 029</t>
  </si>
  <si>
    <t>C 029</t>
  </si>
  <si>
    <t>B 030</t>
  </si>
  <si>
    <t>C 030</t>
  </si>
  <si>
    <t>B 031</t>
  </si>
  <si>
    <t>C 031</t>
  </si>
  <si>
    <t>B 032</t>
  </si>
  <si>
    <t>C 032</t>
  </si>
  <si>
    <t>B 033</t>
  </si>
  <si>
    <t>C 033</t>
  </si>
  <si>
    <t>B 034</t>
  </si>
  <si>
    <t>C 034</t>
  </si>
  <si>
    <t>B 035</t>
  </si>
  <si>
    <t>C 035</t>
  </si>
  <si>
    <t>B 036</t>
  </si>
  <si>
    <t>C 036</t>
  </si>
  <si>
    <t>B 037</t>
  </si>
  <si>
    <t>C 037</t>
  </si>
  <si>
    <t>B 038</t>
  </si>
  <si>
    <t>C 038</t>
  </si>
  <si>
    <t>B 039</t>
  </si>
  <si>
    <t>C 039</t>
  </si>
  <si>
    <t>B 040</t>
  </si>
  <si>
    <t>C 040</t>
  </si>
  <si>
    <t>B 041</t>
  </si>
  <si>
    <t>C 041</t>
  </si>
  <si>
    <t>B 042</t>
  </si>
  <si>
    <t>C 042</t>
  </si>
  <si>
    <t>B 043</t>
  </si>
  <si>
    <t>C 043</t>
  </si>
  <si>
    <t>B 044</t>
  </si>
  <si>
    <t>C 044</t>
  </si>
  <si>
    <t>B 045</t>
  </si>
  <si>
    <t>C 045</t>
  </si>
  <si>
    <t>B 046</t>
  </si>
  <si>
    <t>C 046</t>
  </si>
  <si>
    <t>B 047</t>
  </si>
  <si>
    <t>C 047</t>
  </si>
  <si>
    <t>B 048</t>
  </si>
  <si>
    <t>C 048</t>
  </si>
  <si>
    <t>B 049</t>
  </si>
  <si>
    <t>C 049</t>
  </si>
  <si>
    <t>B 050</t>
  </si>
  <si>
    <t>C 050</t>
  </si>
  <si>
    <t>B 051</t>
  </si>
  <si>
    <t>C 051</t>
  </si>
  <si>
    <t>B 052</t>
  </si>
  <si>
    <t>C 052</t>
  </si>
  <si>
    <t>B 053</t>
  </si>
  <si>
    <t>C 053</t>
  </si>
  <si>
    <t>B 054</t>
  </si>
  <si>
    <t>C 054</t>
  </si>
  <si>
    <t>B 055</t>
  </si>
  <si>
    <t>C 055</t>
  </si>
  <si>
    <t>B 056</t>
  </si>
  <si>
    <t>C 056</t>
  </si>
  <si>
    <t>B 057</t>
  </si>
  <si>
    <t>C 057</t>
  </si>
  <si>
    <t>B 058</t>
  </si>
  <si>
    <t>C 058</t>
  </si>
  <si>
    <t>B 059</t>
  </si>
  <si>
    <t>C 059</t>
  </si>
  <si>
    <t>B 060</t>
  </si>
  <si>
    <t>C 060</t>
  </si>
  <si>
    <t>B 061</t>
  </si>
  <si>
    <t>C 061</t>
  </si>
  <si>
    <t>B 062</t>
  </si>
  <si>
    <t>C 062</t>
  </si>
  <si>
    <t>B 063</t>
  </si>
  <si>
    <t>C 063</t>
  </si>
  <si>
    <t>B 064</t>
  </si>
  <si>
    <t>C 064</t>
  </si>
  <si>
    <t>B 065</t>
  </si>
  <si>
    <t>C 065</t>
  </si>
  <si>
    <t>B 066</t>
  </si>
  <si>
    <t>C 066</t>
  </si>
  <si>
    <t>B 067</t>
  </si>
  <si>
    <t>C 067</t>
  </si>
  <si>
    <t>B 068</t>
  </si>
  <si>
    <t>C 068</t>
  </si>
  <si>
    <t>B 069</t>
  </si>
  <si>
    <t>C 069</t>
  </si>
  <si>
    <t>B 070</t>
  </si>
  <si>
    <t>C 070</t>
  </si>
  <si>
    <t>B 071</t>
  </si>
  <si>
    <t>C 071</t>
  </si>
  <si>
    <t>B 072</t>
  </si>
  <si>
    <t>C 072</t>
  </si>
  <si>
    <t>B 073</t>
  </si>
  <si>
    <t>C 073</t>
  </si>
  <si>
    <t>B 074</t>
  </si>
  <si>
    <t>C 074</t>
  </si>
  <si>
    <t>B 075</t>
  </si>
  <si>
    <t>C 075</t>
  </si>
  <si>
    <t>B 076</t>
  </si>
  <si>
    <t>C 076</t>
  </si>
  <si>
    <t>B 077</t>
  </si>
  <si>
    <t>C 077</t>
  </si>
  <si>
    <t>B 078</t>
  </si>
  <si>
    <t>C 078</t>
  </si>
  <si>
    <t>B 079</t>
  </si>
  <si>
    <t>C 079</t>
  </si>
  <si>
    <t>B 080</t>
  </si>
  <si>
    <t>C 080</t>
  </si>
  <si>
    <t>B 081</t>
  </si>
  <si>
    <t>C 081</t>
  </si>
  <si>
    <t>B 082</t>
  </si>
  <si>
    <t>C 082</t>
  </si>
  <si>
    <t>B 083</t>
  </si>
  <si>
    <t>C 083</t>
  </si>
  <si>
    <t>B 084</t>
  </si>
  <si>
    <t>C 084</t>
  </si>
  <si>
    <t>B 085</t>
  </si>
  <si>
    <t>C 085</t>
  </si>
  <si>
    <t>B 086</t>
  </si>
  <si>
    <t>C 086</t>
  </si>
  <si>
    <t>B 087</t>
  </si>
  <si>
    <t>C 087</t>
  </si>
  <si>
    <t>B 088</t>
  </si>
  <si>
    <t>C 088</t>
  </si>
  <si>
    <t>B 089</t>
  </si>
  <si>
    <t>C 089</t>
  </si>
  <si>
    <t>B 090</t>
  </si>
  <si>
    <t>C 090</t>
  </si>
  <si>
    <t>B 091</t>
  </si>
  <si>
    <t>C 091</t>
  </si>
  <si>
    <t>B 092</t>
  </si>
  <si>
    <t>C 092</t>
  </si>
  <si>
    <t>B 093</t>
  </si>
  <si>
    <t>C 093</t>
  </si>
  <si>
    <t>B 094</t>
  </si>
  <si>
    <t>C 094</t>
  </si>
  <si>
    <t>B 095</t>
  </si>
  <si>
    <t>C 095</t>
  </si>
  <si>
    <t>B 096</t>
  </si>
  <si>
    <t>C 096</t>
  </si>
  <si>
    <t>B 097</t>
  </si>
  <si>
    <t>C 097</t>
  </si>
  <si>
    <t>B 098</t>
  </si>
  <si>
    <t>C 098</t>
  </si>
  <si>
    <t>B 099</t>
  </si>
  <si>
    <t>C 099</t>
  </si>
  <si>
    <t>SUBJECT TEACHER</t>
  </si>
  <si>
    <t>CLICK HERE TO ENTER RESULT</t>
  </si>
  <si>
    <t>RESULT OF 
MAIN EXAM.</t>
  </si>
  <si>
    <t>DIV. AFTER SUPPL./RE-EXAM</t>
  </si>
  <si>
    <t>FINAL DIVISION</t>
  </si>
  <si>
    <t>NOTE: THE COLUMNS SHOWING RESULT AND DIVISION (IN GRAY COLOUR) MUST BE FILLED IN (OR CHECKED) CAREFULLY MANNUALLY. THIS SHEET CONTAINS FORMULAE FOR CASES WHERE THE STUDENT CLEARLY PASSES THE EXAM. BY SCOREING 33% OR MORE MAKRS IN EACH SUBJECT CLEARLY FAIL</t>
  </si>
  <si>
    <t>fjtYV odZcqd ds iz;ksx esa vkusokyh lkekU; leL;k,¡ o lek/kku</t>
  </si>
  <si>
    <t>If you do not not want to enter monthly attendance and enter the total,</t>
  </si>
  <si>
    <t>Unprotect the sheet and do what you want to ( but take your principal’s permission for it.)</t>
  </si>
  <si>
    <t xml:space="preserve">d{kk 6 ls 9 rd r`rh; Hkk’kk ds dksM gSa </t>
  </si>
  <si>
    <t>RANK</t>
  </si>
  <si>
    <t xml:space="preserve">AMIT KUMAR </t>
  </si>
  <si>
    <t xml:space="preserve">CHAMAN LAL     </t>
  </si>
  <si>
    <t xml:space="preserve">SUNITA DEVI     </t>
  </si>
  <si>
    <t xml:space="preserve">GOVT. HR. SEC. SCHOOL, </t>
  </si>
  <si>
    <r>
      <t xml:space="preserve">Anil Kumar Somani 
Lecturer in Physics  
Govt. Hr. Sec. School, Nimbahera,  
Distt. Chittaurgarh,
Rajasthan 
</t>
    </r>
    <r>
      <rPr>
        <sz val="22"/>
        <color theme="1" tint="4.9989318521683403E-2"/>
        <rFont val="Wingdings"/>
        <charset val="2"/>
      </rPr>
      <t/>
    </r>
  </si>
  <si>
    <t>ATTENDACNE MARKS</t>
  </si>
  <si>
    <t>B 002</t>
  </si>
  <si>
    <t>C 002</t>
  </si>
  <si>
    <t>B 003</t>
  </si>
  <si>
    <t>C 003</t>
  </si>
  <si>
    <t>B 004</t>
  </si>
  <si>
    <t>C 004</t>
  </si>
  <si>
    <t>B 005</t>
  </si>
  <si>
    <t>C 005</t>
  </si>
  <si>
    <t>B 006</t>
  </si>
  <si>
    <t>C 006</t>
  </si>
  <si>
    <t>B 007</t>
  </si>
  <si>
    <t>C 007</t>
  </si>
  <si>
    <t>B 008</t>
  </si>
  <si>
    <t>C 008</t>
  </si>
  <si>
    <t>B 009</t>
  </si>
  <si>
    <t>C 009</t>
  </si>
  <si>
    <t>B 010</t>
  </si>
  <si>
    <t>C 010</t>
  </si>
  <si>
    <t>B 011</t>
  </si>
  <si>
    <t>C 011</t>
  </si>
  <si>
    <t>B 012</t>
  </si>
  <si>
    <t>C 012</t>
  </si>
  <si>
    <t>B 013</t>
  </si>
  <si>
    <t>C 013</t>
  </si>
  <si>
    <t>B 014</t>
  </si>
  <si>
    <t>C 014</t>
  </si>
  <si>
    <t>B 015</t>
  </si>
  <si>
    <t>C 015</t>
  </si>
  <si>
    <t>B 016</t>
  </si>
  <si>
    <t>C 016</t>
  </si>
  <si>
    <t>B 017</t>
  </si>
  <si>
    <t>C 017</t>
  </si>
  <si>
    <t>B 018</t>
  </si>
  <si>
    <t>C 018</t>
  </si>
  <si>
    <t>B 019</t>
  </si>
  <si>
    <t>C 019</t>
  </si>
  <si>
    <t>B 020</t>
  </si>
  <si>
    <t>C 020</t>
  </si>
  <si>
    <t>B 021</t>
  </si>
  <si>
    <t>C 021</t>
  </si>
  <si>
    <t>B 022</t>
  </si>
  <si>
    <t>C 022</t>
  </si>
  <si>
    <t>B 023</t>
  </si>
  <si>
    <t>C 023</t>
  </si>
  <si>
    <t>B 024</t>
  </si>
  <si>
    <t>C 024</t>
  </si>
  <si>
    <t>B 025</t>
  </si>
  <si>
    <t>C 025</t>
  </si>
  <si>
    <t>B 026</t>
  </si>
  <si>
    <t>C 026</t>
  </si>
  <si>
    <t>B 027</t>
  </si>
  <si>
    <t>C 027</t>
  </si>
  <si>
    <t>B 028</t>
  </si>
  <si>
    <t>C 028</t>
  </si>
  <si>
    <t>A 002</t>
  </si>
  <si>
    <t>A 003</t>
  </si>
  <si>
    <t>A 004</t>
  </si>
  <si>
    <t>A 005</t>
  </si>
  <si>
    <t>A 006</t>
  </si>
  <si>
    <t>A 007</t>
  </si>
  <si>
    <t>A 008</t>
  </si>
  <si>
    <t>A 009</t>
  </si>
  <si>
    <t>A 010</t>
  </si>
  <si>
    <t>A 011</t>
  </si>
  <si>
    <t>A 012</t>
  </si>
  <si>
    <t>A 013</t>
  </si>
  <si>
    <t>A 014</t>
  </si>
  <si>
    <t>A 015</t>
  </si>
  <si>
    <t>A 016</t>
  </si>
  <si>
    <t>A 017</t>
  </si>
  <si>
    <t>A 018</t>
  </si>
  <si>
    <t>A 019</t>
  </si>
  <si>
    <t>A 020</t>
  </si>
  <si>
    <t>A 021</t>
  </si>
  <si>
    <t>A 022</t>
  </si>
  <si>
    <t>A 023</t>
  </si>
  <si>
    <t>A 024</t>
  </si>
  <si>
    <t>A 025</t>
  </si>
  <si>
    <t>A 026</t>
  </si>
  <si>
    <t>A 027</t>
  </si>
  <si>
    <t>A 028</t>
  </si>
  <si>
    <t>A 029</t>
  </si>
  <si>
    <t>A 030</t>
  </si>
  <si>
    <t>A 031</t>
  </si>
  <si>
    <t>A 032</t>
  </si>
  <si>
    <t>A 033</t>
  </si>
  <si>
    <t>A 034</t>
  </si>
  <si>
    <t>A 035</t>
  </si>
  <si>
    <t>A 036</t>
  </si>
  <si>
    <t>A 037</t>
  </si>
  <si>
    <t>A 038</t>
  </si>
  <si>
    <t>A 039</t>
  </si>
  <si>
    <t>A 040</t>
  </si>
  <si>
    <t>A 041</t>
  </si>
  <si>
    <t>A 042</t>
  </si>
  <si>
    <t>A 043</t>
  </si>
  <si>
    <t>A 044</t>
  </si>
  <si>
    <t>A 045</t>
  </si>
  <si>
    <t>A 046</t>
  </si>
  <si>
    <t>A 047</t>
  </si>
  <si>
    <t>A 048</t>
  </si>
  <si>
    <t>A 049</t>
  </si>
  <si>
    <t>A 050</t>
  </si>
  <si>
    <t>A 051</t>
  </si>
  <si>
    <t>A 052</t>
  </si>
  <si>
    <t>A 053</t>
  </si>
  <si>
    <t>A 054</t>
  </si>
  <si>
    <t>A 055</t>
  </si>
  <si>
    <t>A 056</t>
  </si>
  <si>
    <t>A 057</t>
  </si>
  <si>
    <t>A 058</t>
  </si>
  <si>
    <t>A 059</t>
  </si>
  <si>
    <t>A 060</t>
  </si>
  <si>
    <t>A 061</t>
  </si>
  <si>
    <t>A 062</t>
  </si>
  <si>
    <t>A 063</t>
  </si>
  <si>
    <t>A 064</t>
  </si>
  <si>
    <t>A 065</t>
  </si>
  <si>
    <t>A 066</t>
  </si>
  <si>
    <t>A 067</t>
  </si>
  <si>
    <t>A 068</t>
  </si>
  <si>
    <t>A 069</t>
  </si>
  <si>
    <t>A 070</t>
  </si>
  <si>
    <t>A 071</t>
  </si>
  <si>
    <t>A 072</t>
  </si>
  <si>
    <t>A 073</t>
  </si>
  <si>
    <t>A 074</t>
  </si>
  <si>
    <t>A 075</t>
  </si>
  <si>
    <t>A 076</t>
  </si>
  <si>
    <t>A 077</t>
  </si>
  <si>
    <t>A 078</t>
  </si>
  <si>
    <t>A 079</t>
  </si>
  <si>
    <t>A 080</t>
  </si>
  <si>
    <t>A 081</t>
  </si>
  <si>
    <t>A 082</t>
  </si>
  <si>
    <t>A 083</t>
  </si>
  <si>
    <t>A 084</t>
  </si>
  <si>
    <t>A 085</t>
  </si>
  <si>
    <t>A 086</t>
  </si>
  <si>
    <t>A 087</t>
  </si>
  <si>
    <t>A 088</t>
  </si>
  <si>
    <t>A 089</t>
  </si>
  <si>
    <t>A 090</t>
  </si>
  <si>
    <t>A 091</t>
  </si>
  <si>
    <t>A 092</t>
  </si>
  <si>
    <t>A 093</t>
  </si>
  <si>
    <t>A 094</t>
  </si>
  <si>
    <t>A 095</t>
  </si>
  <si>
    <t>A 096</t>
  </si>
  <si>
    <t>A 097</t>
  </si>
  <si>
    <t>A 098</t>
  </si>
  <si>
    <t>A 099</t>
  </si>
  <si>
    <t>CATEGORY-WISE RESULT WILL SHOW CORRECT RESULTS ONLY AFTER THE DECLARATION OF THE SUPPLEMENTARY EXAM. RESULTS</t>
  </si>
  <si>
    <t>.</t>
  </si>
  <si>
    <t>designed by  
D. Kavita
Lecturer in English  
Govt. Girls' Hr. Sec. School,  Nimbahera,   
Distt. Chittaurgarh, Rajasthan  
kavita.fadnavis@gmail.com</t>
  </si>
  <si>
    <r>
      <t>Pushpendra Kumar Sharma                        Principal 
Govt. Hr. Sec. School, Veerpura  
Distt. Udaipur,
Rajasthan</t>
    </r>
    <r>
      <rPr>
        <sz val="22"/>
        <color theme="1" tint="4.9989318521683403E-2"/>
        <rFont val="Wingdings"/>
        <charset val="2"/>
      </rPr>
      <t/>
    </r>
  </si>
  <si>
    <t>Arvind Kumar Sharma
Sr.Teacher (Maths)
Govt. Girls Sec. School Ramsar, Srinagar (Ajmer) Distt. Ajmer,  
Rajasthan</t>
  </si>
  <si>
    <t>Plz. Read all instructions given in this pages carefully before you proceed. For more help you can download the training videos from www.ctor.in</t>
  </si>
  <si>
    <r>
      <rPr>
        <sz val="14"/>
        <rFont val="Cambria"/>
        <family val="1"/>
        <scheme val="major"/>
      </rPr>
      <t xml:space="preserve">This workbook can prepare results of 100 students of a class. According the the the departmental norms we can split the class into two sections as soon as the strength crosses 60 students, yet this workbooks supports result upto a strength of 100 students. Please limit your class strength not to exceed </t>
    </r>
    <r>
      <rPr>
        <sz val="14"/>
        <color rgb="FF0000FF"/>
        <rFont val="Cambria"/>
        <family val="1"/>
        <scheme val="major"/>
      </rPr>
      <t>If there occur any errors in your result due to accidental deletion or feeding in wrong sheets, you can rectify all such errors by using a fresh workbook and just copying the 'details' of your old workbook into the new one.</t>
    </r>
    <r>
      <rPr>
        <sz val="14"/>
        <color indexed="11"/>
        <rFont val="Cambria"/>
        <family val="1"/>
        <scheme val="major"/>
      </rPr>
      <t xml:space="preserve"> </t>
    </r>
    <r>
      <rPr>
        <sz val="14"/>
        <color rgb="FF9933FF"/>
        <rFont val="Cambria"/>
        <family val="1"/>
        <scheme val="major"/>
      </rPr>
      <t xml:space="preserve">Password to enter </t>
    </r>
    <r>
      <rPr>
        <sz val="14"/>
        <color rgb="FFFF0000"/>
        <rFont val="Cambria"/>
        <family val="1"/>
        <scheme val="major"/>
      </rPr>
      <t xml:space="preserve">details  entries </t>
    </r>
    <r>
      <rPr>
        <sz val="14"/>
        <color rgb="FF9933FF"/>
        <rFont val="Cambria"/>
        <family val="1"/>
        <scheme val="major"/>
      </rPr>
      <t>is '</t>
    </r>
    <r>
      <rPr>
        <sz val="14"/>
        <color rgb="FFFF0000"/>
        <rFont val="Cambria"/>
        <family val="1"/>
        <scheme val="major"/>
      </rPr>
      <t>shivira</t>
    </r>
    <r>
      <rPr>
        <sz val="14"/>
        <color rgb="FF9933FF"/>
        <rFont val="Cambria"/>
        <family val="1"/>
        <scheme val="major"/>
      </rPr>
      <t>'.  All  sheets are protected.</t>
    </r>
    <r>
      <rPr>
        <sz val="14"/>
        <color indexed="10"/>
        <rFont val="Cambria"/>
        <family val="1"/>
        <scheme val="major"/>
      </rPr>
      <t xml:space="preserve"> The password to unprotect sheets is 'dkf'. </t>
    </r>
    <r>
      <rPr>
        <sz val="14"/>
        <rFont val="Cambria"/>
        <family val="1"/>
        <scheme val="major"/>
      </rPr>
      <t xml:space="preserve">For any queries regarding the use of this application, drop a mail to </t>
    </r>
    <r>
      <rPr>
        <u/>
        <sz val="14"/>
        <color rgb="FFFF0000"/>
        <rFont val="Cambria"/>
        <family val="1"/>
        <scheme val="major"/>
      </rPr>
      <t>kavita.fadnavis@gmail.com</t>
    </r>
    <r>
      <rPr>
        <sz val="14"/>
        <rFont val="Cambria"/>
        <family val="1"/>
        <scheme val="major"/>
      </rPr>
      <t xml:space="preserve">  You may also contact the master trainers of your own district.         </t>
    </r>
    <r>
      <rPr>
        <sz val="14"/>
        <color indexed="10"/>
        <rFont val="Cambria"/>
        <family val="1"/>
        <scheme val="major"/>
      </rPr>
      <t xml:space="preserve">         
</t>
    </r>
    <r>
      <rPr>
        <sz val="14"/>
        <rFont val="Cambria"/>
        <family val="1"/>
        <scheme val="major"/>
      </rPr>
      <t>D. Kavita</t>
    </r>
  </si>
  <si>
    <t>Plz. Read the class promotion rules before you begin to work on this workbook. Use this workbook only if you find it as per rules. The cell pertaining to the result of a student of class 8th is deliberately left blank in case he/she sobtains grade 'e' in any of the subjects. Fill it using your own understanding of the rules.</t>
  </si>
  <si>
    <r>
      <t xml:space="preserve">IN case of class 11 and 12, plz. note that you can put together theory and practical subjects in one place ( for example in the place of optional 1 or 2 or 3) but you </t>
    </r>
    <r>
      <rPr>
        <sz val="14"/>
        <color rgb="FFFF0000"/>
        <rFont val="Cambria"/>
        <family val="1"/>
        <scheme val="major"/>
      </rPr>
      <t>can not</t>
    </r>
    <r>
      <rPr>
        <sz val="14"/>
        <rFont val="Cambria"/>
        <family val="1"/>
        <scheme val="major"/>
      </rPr>
      <t xml:space="preserve"> put two practical subjects of different marking scheme together. It means you </t>
    </r>
    <r>
      <rPr>
        <sz val="14"/>
        <color rgb="FFFF0000"/>
        <rFont val="Cambria"/>
        <family val="1"/>
        <scheme val="major"/>
      </rPr>
      <t>can put</t>
    </r>
    <r>
      <rPr>
        <sz val="14"/>
        <rFont val="Cambria"/>
        <family val="1"/>
        <scheme val="major"/>
      </rPr>
      <t xml:space="preserve"> music, drawing and physical education together (30+70 scheme) scheme, physics, geography, homescience together (70+30 scheme),  typing seperate and shorthand seperate. Plz. do not make any changes to row no. 6 in details sheet. Especially the cells containing the maximum marks in optional subjects.</t>
    </r>
  </si>
  <si>
    <t>CLICK HERE TO GO BACK TO DETAILS TO CONTINUE DATA ENTRY</t>
  </si>
  <si>
    <t>HOW TO MAKE ENTRIES?</t>
  </si>
  <si>
    <t>The current sheet, 'from the developer's desk' is only to read and undestand as to how to prepare result, do not try to unprotect it, you need not make any entries here.</t>
  </si>
  <si>
    <t>When you try to type in any cell for the first time, you are requested to enter the password. The password is 'shivira'</t>
  </si>
  <si>
    <t>Enter students' details and marks only in the sheet named 'details' and no where else.</t>
  </si>
  <si>
    <t>Enter the marks of after supplementary exam. in the sheet named 'Result Subject-wise'</t>
  </si>
  <si>
    <t>Print the report card from the sheet named 'Full Report'</t>
  </si>
  <si>
    <t>WHAT IS PASTE SPECIAL, WHERE AND WHY TO USE IT?</t>
  </si>
  <si>
    <r>
      <t xml:space="preserve">vki viuh iqjkuh odZcqd ds </t>
    </r>
    <r>
      <rPr>
        <sz val="14"/>
        <color rgb="FF000000"/>
        <rFont val="Cambria"/>
        <family val="1"/>
      </rPr>
      <t>details</t>
    </r>
    <r>
      <rPr>
        <sz val="14"/>
        <color rgb="FF000000"/>
        <rFont val="Kruti Dev 010"/>
      </rPr>
      <t xml:space="preserve"> ls </t>
    </r>
    <r>
      <rPr>
        <sz val="14"/>
        <color rgb="FF000000"/>
        <rFont val="Cambria"/>
        <family val="1"/>
      </rPr>
      <t>data</t>
    </r>
    <r>
      <rPr>
        <sz val="14"/>
        <color rgb="FF000000"/>
        <rFont val="Kruti Dev 010"/>
      </rPr>
      <t xml:space="preserve"> dks </t>
    </r>
    <r>
      <rPr>
        <sz val="14"/>
        <color rgb="FF000000"/>
        <rFont val="Cambria"/>
        <family val="1"/>
      </rPr>
      <t>copy</t>
    </r>
    <r>
      <rPr>
        <sz val="14"/>
        <color rgb="FF000000"/>
        <rFont val="Kruti Dev 010"/>
      </rPr>
      <t xml:space="preserve"> dj ubZ “khV esa </t>
    </r>
    <r>
      <rPr>
        <sz val="14"/>
        <color rgb="FF000000"/>
        <rFont val="Cambria"/>
        <family val="1"/>
      </rPr>
      <t>paste</t>
    </r>
    <r>
      <rPr>
        <sz val="14"/>
        <color rgb="FF000000"/>
        <rFont val="Kruti Dev 010"/>
      </rPr>
      <t xml:space="preserve"> djuk pkgsa rks </t>
    </r>
    <r>
      <rPr>
        <sz val="14"/>
        <color rgb="FF000000"/>
        <rFont val="Cambria"/>
        <family val="1"/>
      </rPr>
      <t>paste special option</t>
    </r>
    <r>
      <rPr>
        <sz val="14"/>
        <color rgb="FF000000"/>
        <rFont val="Kruti Dev 010"/>
      </rPr>
      <t xml:space="preserve"> dk gh iz;ksx djsa ,slk djus ij ubZ odZcqd ds </t>
    </r>
    <r>
      <rPr>
        <sz val="14"/>
        <color rgb="FF000000"/>
        <rFont val="Cambria"/>
        <family val="1"/>
      </rPr>
      <t>formatting</t>
    </r>
    <r>
      <rPr>
        <sz val="14"/>
        <color rgb="FF000000"/>
        <rFont val="Kruti Dev 010"/>
      </rPr>
      <t xml:space="preserve"> vkSj </t>
    </r>
    <r>
      <rPr>
        <sz val="14"/>
        <color rgb="FF000000"/>
        <rFont val="Cambria"/>
        <family val="1"/>
      </rPr>
      <t>data validation</t>
    </r>
    <r>
      <rPr>
        <sz val="14"/>
        <color rgb="FF000000"/>
        <rFont val="Kruti Dev 010"/>
      </rPr>
      <t xml:space="preserve"> ugha fcxMsaxsA</t>
    </r>
  </si>
  <si>
    <r>
      <t>Paste special</t>
    </r>
    <r>
      <rPr>
        <sz val="14"/>
        <color rgb="FF000000"/>
        <rFont val="Kruti Dev 010"/>
      </rPr>
      <t xml:space="preserve"> ds fy, tgk¡ </t>
    </r>
    <r>
      <rPr>
        <sz val="14"/>
        <color rgb="FF000000"/>
        <rFont val="Cambria"/>
        <family val="1"/>
      </rPr>
      <t>paste</t>
    </r>
    <r>
      <rPr>
        <sz val="14"/>
        <color rgb="FF000000"/>
        <rFont val="Kruti Dev 010"/>
      </rPr>
      <t xml:space="preserve"> djuk gks ogk¡ </t>
    </r>
    <r>
      <rPr>
        <sz val="14"/>
        <color rgb="FF000000"/>
        <rFont val="Cambria"/>
        <family val="1"/>
      </rPr>
      <t>right</t>
    </r>
    <r>
      <rPr>
        <sz val="14"/>
        <color rgb="FF000000"/>
        <rFont val="Kruti Dev 010"/>
      </rPr>
      <t xml:space="preserve"> </t>
    </r>
    <r>
      <rPr>
        <sz val="14"/>
        <color rgb="FF000000"/>
        <rFont val="Cambria"/>
        <family val="1"/>
      </rPr>
      <t>click</t>
    </r>
    <r>
      <rPr>
        <sz val="14"/>
        <color rgb="FF000000"/>
        <rFont val="Kruti Dev 010"/>
      </rPr>
      <t xml:space="preserve"> dj </t>
    </r>
    <r>
      <rPr>
        <sz val="14"/>
        <color rgb="FF000000"/>
        <rFont val="Cambria"/>
        <family val="1"/>
      </rPr>
      <t>paste special</t>
    </r>
    <r>
      <rPr>
        <sz val="14"/>
        <color rgb="FF000000"/>
        <rFont val="Kruti Dev 010"/>
      </rPr>
      <t xml:space="preserve"> ls </t>
    </r>
    <r>
      <rPr>
        <sz val="14"/>
        <color rgb="FF000000"/>
        <rFont val="Cambria"/>
        <family val="1"/>
      </rPr>
      <t>paste</t>
    </r>
    <r>
      <rPr>
        <sz val="14"/>
        <color rgb="FF000000"/>
        <rFont val="Kruti Dev 010"/>
      </rPr>
      <t xml:space="preserve"> </t>
    </r>
    <r>
      <rPr>
        <sz val="14"/>
        <color rgb="FF000000"/>
        <rFont val="Cambria"/>
        <family val="1"/>
      </rPr>
      <t>values</t>
    </r>
    <r>
      <rPr>
        <sz val="14"/>
        <color rgb="FF000000"/>
        <rFont val="Kruti Dev 010"/>
      </rPr>
      <t xml:space="preserve"> dk </t>
    </r>
    <r>
      <rPr>
        <sz val="14"/>
        <color rgb="FF000000"/>
        <rFont val="Cambria"/>
        <family val="1"/>
      </rPr>
      <t xml:space="preserve">option select </t>
    </r>
    <r>
      <rPr>
        <sz val="14"/>
        <color rgb="FF000000"/>
        <rFont val="Kruti Dev 010"/>
      </rPr>
      <t xml:space="preserve">djsaA </t>
    </r>
    <r>
      <rPr>
        <sz val="14"/>
        <color rgb="FFFF0000"/>
        <rFont val="Cambria"/>
        <family val="1"/>
        <scheme val="major"/>
      </rPr>
      <t>Cut Paste</t>
    </r>
    <r>
      <rPr>
        <sz val="14"/>
        <color rgb="FF000000"/>
        <rFont val="Kruti Dev 010"/>
      </rPr>
      <t xml:space="preserve"> fcYdqy u djsaA fdlh Hkh </t>
    </r>
    <r>
      <rPr>
        <sz val="14"/>
        <color rgb="FFFF0000"/>
        <rFont val="Cambria"/>
        <family val="1"/>
        <scheme val="major"/>
      </rPr>
      <t>Cell</t>
    </r>
    <r>
      <rPr>
        <sz val="14"/>
        <color rgb="FF000000"/>
        <rFont val="Kruti Dev 010"/>
      </rPr>
      <t xml:space="preserve"> dks </t>
    </r>
    <r>
      <rPr>
        <sz val="14"/>
        <color rgb="FFFF0000"/>
        <rFont val="Cambria"/>
        <family val="1"/>
        <scheme val="major"/>
      </rPr>
      <t xml:space="preserve">delete </t>
    </r>
    <r>
      <rPr>
        <sz val="14"/>
        <color rgb="FF000000"/>
        <rFont val="Kruti Dev 010"/>
      </rPr>
      <t>ua djsaA</t>
    </r>
  </si>
  <si>
    <t>WHY AND HOW TO SET DATE FORMAT?</t>
  </si>
  <si>
    <r>
      <t xml:space="preserve">izfof’V;k¡ izkjEHk djus ls igys 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</si>
  <si>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</si>
  <si>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t>WHY AND HOW TO UNPROTECT SHEET?</t>
  </si>
  <si>
    <t>There is no need to unprotect any sheet unless you want to change any formula and if you do so, you will be responsible for the errors thereafter. To Unprotect a sheet follow these steps….</t>
  </si>
  <si>
    <r>
      <t>1.</t>
    </r>
    <r>
      <rPr>
        <sz val="14"/>
        <color rgb="FF0000FF"/>
        <rFont val="Times New Roman"/>
        <family val="1"/>
      </rPr>
      <t xml:space="preserve">    </t>
    </r>
    <r>
      <rPr>
        <sz val="14"/>
        <color rgb="FF0000FF"/>
        <rFont val="Calibri"/>
        <family val="2"/>
      </rPr>
      <t>Click on the review Tab</t>
    </r>
  </si>
  <si>
    <r>
      <t>2.</t>
    </r>
    <r>
      <rPr>
        <sz val="14"/>
        <color rgb="FF0000FF"/>
        <rFont val="Times New Roman"/>
        <family val="1"/>
      </rPr>
      <t xml:space="preserve">    </t>
    </r>
    <r>
      <rPr>
        <sz val="14"/>
        <color rgb="FF0000FF"/>
        <rFont val="Calibri"/>
        <family val="2"/>
      </rPr>
      <t>Select the option ‘Unprotect Sheet’</t>
    </r>
  </si>
  <si>
    <r>
      <t>3.</t>
    </r>
    <r>
      <rPr>
        <sz val="14"/>
        <color rgb="FF0000FF"/>
        <rFont val="Times New Roman"/>
        <family val="1"/>
      </rPr>
      <t xml:space="preserve">    </t>
    </r>
    <r>
      <rPr>
        <sz val="14"/>
        <color rgb="FF0000FF"/>
        <rFont val="Calibri"/>
        <family val="2"/>
      </rPr>
      <t>Write the password ‘dkf’</t>
    </r>
  </si>
  <si>
    <r>
      <t>4.</t>
    </r>
    <r>
      <rPr>
        <sz val="14"/>
        <color rgb="FF0000FF"/>
        <rFont val="Times New Roman"/>
        <family val="1"/>
      </rPr>
      <t xml:space="preserve">    </t>
    </r>
    <r>
      <rPr>
        <sz val="14"/>
        <color rgb="FF0000FF"/>
        <rFont val="Calibri"/>
        <family val="2"/>
      </rPr>
      <t>Click OK</t>
    </r>
  </si>
  <si>
    <t>HOW TO ENTER TOTAL ATTENDANCE?</t>
  </si>
  <si>
    <t>WHERE TO GET WORKBOOKS FROM?</t>
  </si>
  <si>
    <r>
      <t xml:space="preserve">fdlh Hkh d{kk ds odZcqd dks </t>
    </r>
    <r>
      <rPr>
        <sz val="14"/>
        <color theme="1"/>
        <rFont val="Cambria"/>
        <family val="1"/>
        <scheme val="major"/>
      </rPr>
      <t xml:space="preserve">www.ctor.in  </t>
    </r>
    <r>
      <rPr>
        <sz val="14"/>
        <color theme="1"/>
        <rFont val="Kruti Dev 010"/>
      </rPr>
      <t xml:space="preserve">ls </t>
    </r>
    <r>
      <rPr>
        <sz val="14"/>
        <color theme="1"/>
        <rFont val="Cambria"/>
        <family val="1"/>
        <scheme val="major"/>
      </rPr>
      <t>download</t>
    </r>
    <r>
      <rPr>
        <sz val="14"/>
        <color theme="1"/>
        <rFont val="Kruti Dev 010"/>
      </rPr>
      <t xml:space="preserve"> djus ds Ik”pkr</t>
    </r>
    <r>
      <rPr>
        <sz val="14"/>
        <color theme="1"/>
        <rFont val="Cambria"/>
        <family val="1"/>
        <scheme val="major"/>
      </rPr>
      <t xml:space="preserve"> save</t>
    </r>
    <r>
      <rPr>
        <sz val="14"/>
        <color theme="1"/>
        <rFont val="Kruti Dev 010"/>
      </rPr>
      <t xml:space="preserve"> djsa o d{kk ds</t>
    </r>
    <r>
      <rPr>
        <sz val="14"/>
        <color theme="1"/>
        <rFont val="Cambria"/>
        <family val="1"/>
        <scheme val="major"/>
      </rPr>
      <t xml:space="preserve"> sections</t>
    </r>
    <r>
      <rPr>
        <sz val="14"/>
        <color theme="1"/>
        <rFont val="Kruti Dev 010"/>
      </rPr>
      <t xml:space="preserve"> dh la[;kuqlkj mldh izfrfyfi;k¡ cukdj muesa izfof’V;k¡ djsaA  </t>
    </r>
  </si>
  <si>
    <r>
      <t xml:space="preserve">odZcqd esa dsoy </t>
    </r>
    <r>
      <rPr>
        <sz val="14"/>
        <color rgb="FF000000"/>
        <rFont val="Calibri"/>
        <family val="2"/>
      </rPr>
      <t>details</t>
    </r>
    <r>
      <rPr>
        <sz val="14"/>
        <color rgb="FF000000"/>
        <rFont val="Kruti Dev 010"/>
      </rPr>
      <t xml:space="preserve"> ds </t>
    </r>
    <r>
      <rPr>
        <sz val="14"/>
        <color rgb="FF000000"/>
        <rFont val="Calibri"/>
        <family val="2"/>
      </rPr>
      <t>page</t>
    </r>
    <r>
      <rPr>
        <sz val="14"/>
        <color rgb="FF000000"/>
        <rFont val="Kruti Dev 010"/>
      </rPr>
      <t xml:space="preserve"> dks HkjsaA vU; ist dsoy v/;;u o fjdkMZ izkIr djus ds fy, gSa] muesa izfof’V;k¡ lEHko ugha gSaA</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</si>
  <si>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</si>
  <si>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iz;sd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</si>
  <si>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t>HOW TO INSTALL FONTS?</t>
  </si>
  <si>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</si>
  <si>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</si>
  <si>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r>
      <t xml:space="preserve">laLd`r ds fy, </t>
    </r>
    <r>
      <rPr>
        <sz val="14"/>
        <color rgb="FFFF0000"/>
        <rFont val="Times New Roman"/>
        <family val="1"/>
      </rPr>
      <t>s</t>
    </r>
    <r>
      <rPr>
        <sz val="14"/>
        <color rgb="FF000000"/>
        <rFont val="Times New Roman"/>
        <family val="1"/>
      </rPr>
      <t>,</t>
    </r>
  </si>
  <si>
    <r>
      <t xml:space="preserve">mnwZ ds fy, </t>
    </r>
    <r>
      <rPr>
        <sz val="14"/>
        <color rgb="FFFF0000"/>
        <rFont val="Times New Roman"/>
        <family val="1"/>
      </rPr>
      <t>u</t>
    </r>
    <r>
      <rPr>
        <sz val="14"/>
        <color rgb="FF000000"/>
        <rFont val="Times New Roman"/>
        <family val="1"/>
      </rPr>
      <t>,</t>
    </r>
  </si>
  <si>
    <r>
      <t xml:space="preserve">xqtjkrh ds fy, </t>
    </r>
    <r>
      <rPr>
        <sz val="14"/>
        <color rgb="FFFF0000"/>
        <rFont val="Times New Roman"/>
        <family val="1"/>
      </rPr>
      <t>g</t>
    </r>
    <r>
      <rPr>
        <sz val="14"/>
        <color rgb="FF000000"/>
        <rFont val="Times New Roman"/>
        <family val="1"/>
      </rPr>
      <t xml:space="preserve">, </t>
    </r>
  </si>
  <si>
    <r>
      <t xml:space="preserve">iatkch ds fy, </t>
    </r>
    <r>
      <rPr>
        <sz val="14"/>
        <color rgb="FFFF0000"/>
        <rFont val="Times New Roman"/>
        <family val="1"/>
      </rPr>
      <t>p</t>
    </r>
    <r>
      <rPr>
        <sz val="14"/>
        <color rgb="FF000000"/>
        <rFont val="Times New Roman"/>
        <family val="1"/>
      </rPr>
      <t>,</t>
    </r>
  </si>
  <si>
    <r>
      <t xml:space="preserve">fla/kh ds fy, </t>
    </r>
    <r>
      <rPr>
        <sz val="14"/>
        <color rgb="FFFF0000"/>
        <rFont val="Times New Roman"/>
        <family val="1"/>
      </rPr>
      <t>sd</t>
    </r>
    <r>
      <rPr>
        <sz val="14"/>
        <color rgb="FF000000"/>
        <rFont val="Times New Roman"/>
        <family val="1"/>
      </rPr>
      <t>,</t>
    </r>
  </si>
  <si>
    <r>
      <t>d{kk 11 o 12 esa fofHkUu oSdfYid fo’k; ds dksM gSa dsoy</t>
    </r>
    <r>
      <rPr>
        <sz val="14"/>
        <color rgb="FFFF0000"/>
        <rFont val="Times New Roman"/>
        <family val="1"/>
      </rPr>
      <t xml:space="preserve">a, b, c, d </t>
    </r>
    <r>
      <rPr>
        <sz val="14"/>
        <color rgb="FF000000"/>
        <rFont val="Kruti Dev 010"/>
      </rPr>
      <t>gh gSa o budk laca/k oSdfYid  fo’k; ls u gksdj LFkku ds Øekuqlkj gSA</t>
    </r>
  </si>
  <si>
    <t>HOW TO DEAL WITH ABSENTEES?</t>
  </si>
  <si>
    <r>
      <t xml:space="preserve">esfMdy ds fy, </t>
    </r>
    <r>
      <rPr>
        <sz val="14"/>
        <color rgb="FFFF0000"/>
        <rFont val="Times New Roman"/>
        <family val="1"/>
      </rPr>
      <t>ml</t>
    </r>
    <r>
      <rPr>
        <sz val="14"/>
        <color rgb="FF000000"/>
        <rFont val="Times New Roman"/>
        <family val="1"/>
      </rPr>
      <t>,</t>
    </r>
    <r>
      <rPr>
        <sz val="14"/>
        <color rgb="FF000000"/>
        <rFont val="Kruti Dev 010"/>
      </rPr>
      <t xml:space="preserve"> vuqifLFkr ds fy, </t>
    </r>
    <r>
      <rPr>
        <sz val="14"/>
        <color rgb="FFFF0000"/>
        <rFont val="Times New Roman"/>
        <family val="1"/>
      </rPr>
      <t>ab</t>
    </r>
    <r>
      <rPr>
        <sz val="14"/>
        <color rgb="FF000000"/>
        <rFont val="Times New Roman"/>
        <family val="1"/>
      </rPr>
      <t>,</t>
    </r>
    <r>
      <rPr>
        <sz val="14"/>
        <color rgb="FF000000"/>
        <rFont val="Kruti Dev 010"/>
      </rPr>
      <t>vadksa ds LFkku ij fy[ksaA</t>
    </r>
  </si>
  <si>
    <r>
      <t xml:space="preserve">iwjd mRrh.kZ vFkok fdlh vU; dkj.k ls nsj ls izos”k ikus okys Nk=ksa ds ml fo’k; ds vadksa ds LFkku ij </t>
    </r>
    <r>
      <rPr>
        <sz val="14"/>
        <color rgb="FFFF0000"/>
        <rFont val="Times New Roman"/>
        <family val="1"/>
      </rPr>
      <t xml:space="preserve">na </t>
    </r>
    <r>
      <rPr>
        <sz val="14"/>
        <color rgb="FF000000"/>
        <rFont val="Kruti Dev 010"/>
      </rPr>
      <t>fy[ksaA</t>
    </r>
  </si>
  <si>
    <r>
      <t xml:space="preserve">fdlh Nk= dk uke fdlh Hkh dkj.k ls fo|ky; ls i`Fkd fd;k x;k gks ¼d{kk 9 ls 12½ rks </t>
    </r>
    <r>
      <rPr>
        <sz val="14"/>
        <color rgb="FF000000"/>
        <rFont val="Times New Roman"/>
        <family val="1"/>
      </rPr>
      <t xml:space="preserve">details </t>
    </r>
    <r>
      <rPr>
        <sz val="14"/>
        <color rgb="FF000000"/>
        <rFont val="Kruti Dev 010"/>
      </rPr>
      <t xml:space="preserve">dh </t>
    </r>
    <r>
      <rPr>
        <sz val="14"/>
        <color rgb="FF000000"/>
        <rFont val="Times New Roman"/>
        <family val="1"/>
      </rPr>
      <t xml:space="preserve">sheet </t>
    </r>
    <r>
      <rPr>
        <sz val="14"/>
        <color rgb="FF000000"/>
        <rFont val="Kruti Dev 010"/>
      </rPr>
      <t xml:space="preserve">esa mlds </t>
    </r>
    <r>
      <rPr>
        <u/>
        <sz val="14"/>
        <color rgb="FFFF0000"/>
        <rFont val="Kruti Dev 010"/>
      </rPr>
      <t>ukekad ds LFkku</t>
    </r>
    <r>
      <rPr>
        <u/>
        <sz val="14"/>
        <color rgb="FF000000"/>
        <rFont val="Kruti Dev 010"/>
      </rPr>
      <t xml:space="preserve"> ij</t>
    </r>
    <r>
      <rPr>
        <sz val="14"/>
        <color rgb="FF000000"/>
        <rFont val="Kruti Dev 010"/>
      </rPr>
      <t xml:space="preserve"> </t>
    </r>
    <r>
      <rPr>
        <sz val="14"/>
        <color rgb="FFFF0000"/>
        <rFont val="Times New Roman"/>
        <family val="1"/>
      </rPr>
      <t>nso</t>
    </r>
    <r>
      <rPr>
        <sz val="14"/>
        <color rgb="FF000000"/>
        <rFont val="Kruti Dev 010"/>
      </rPr>
      <t xml:space="preserve"> fy[ksaA ,slk djus ij izfo"V Nk=k la[;k ?kV tkrh gSA d{kk 3 ls 8 ds Nk=ksa ds vU;= LFkkukarj.k gksus ij ukekad ds LFkku ij </t>
    </r>
    <r>
      <rPr>
        <sz val="14"/>
        <color rgb="FF000000"/>
        <rFont val="Cambria"/>
        <family val="1"/>
      </rPr>
      <t>TC</t>
    </r>
    <r>
      <rPr>
        <sz val="14"/>
        <color rgb="FF000000"/>
        <rFont val="Kruti Dev 010"/>
      </rPr>
      <t xml:space="preserve"> vafdr djsa </t>
    </r>
    <r>
      <rPr>
        <sz val="14"/>
        <color rgb="FF000000"/>
        <rFont val="Cambria"/>
        <family val="1"/>
      </rPr>
      <t>nso</t>
    </r>
    <r>
      <rPr>
        <sz val="14"/>
        <color rgb="FF000000"/>
        <rFont val="Kruti Dev 010"/>
      </rPr>
      <t xml:space="preserve"> ugha fy[ksa D;ksa fd vki d{kk 8 rd ds fdlh Hkh Nk= dk uke fo|ky; ls i`Fkd ugha dj ldrsA LosPNkk ls fo|ky; NksMus okys Nk=ksa ds fy, </t>
    </r>
    <r>
      <rPr>
        <sz val="14"/>
        <color rgb="FF000000"/>
        <rFont val="Cambria"/>
        <family val="1"/>
      </rPr>
      <t>drop</t>
    </r>
    <r>
      <rPr>
        <sz val="14"/>
        <color rgb="FF000000"/>
        <rFont val="Kruti Dev 010"/>
      </rPr>
      <t xml:space="preserve"> fy[kk tk ldrk gSA</t>
    </r>
  </si>
  <si>
    <r>
      <t xml:space="preserve">details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cVu dk iz;ksx djsa vFkok '</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</si>
  <si>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details </t>
    </r>
    <r>
      <rPr>
        <sz val="14"/>
        <color rgb="FF000000"/>
        <rFont val="Kruti Dev 010"/>
      </rPr>
      <t xml:space="preserve">dh </t>
    </r>
    <r>
      <rPr>
        <sz val="14"/>
        <color rgb="FF000000"/>
        <rFont val="Times New Roman"/>
        <family val="1"/>
      </rPr>
      <t xml:space="preserve">sheet </t>
    </r>
    <r>
      <rPr>
        <sz val="14"/>
        <color rgb="FF000000"/>
        <rFont val="Kruti Dev 010"/>
      </rPr>
      <t>esa dqy ehfVax o mifLFkfri`Fkd&amp;i`Fkd ntZ djsaA</t>
    </r>
  </si>
  <si>
    <t>iw.kkZad dSls cnysa\</t>
  </si>
  <si>
    <r>
      <t xml:space="preserve">d{kk 11 o 12 dh odZcqDl foKku] okf.kT; ,oa dyk lHkh ladk;ksa o lHkh fo"k;ksa ds fy, mi;qDr gSaA ijUrq d`i;k </t>
    </r>
    <r>
      <rPr>
        <sz val="14"/>
        <color rgb="FF0033CC"/>
        <rFont val="Cambria"/>
        <family val="1"/>
        <scheme val="major"/>
      </rPr>
      <t>details sheet</t>
    </r>
    <r>
      <rPr>
        <sz val="14"/>
        <color rgb="FF0033CC"/>
        <rFont val="Kruti Dev 010"/>
      </rPr>
      <t xml:space="preserve"> ds </t>
    </r>
    <r>
      <rPr>
        <sz val="14"/>
        <color rgb="FF0033CC"/>
        <rFont val="Cambria"/>
        <family val="1"/>
        <scheme val="major"/>
      </rPr>
      <t>row no</t>
    </r>
    <r>
      <rPr>
        <sz val="14"/>
        <color rgb="FF0033CC"/>
        <rFont val="Kruti Dev 010"/>
      </rPr>
      <t xml:space="preserve"> 6 esa fdlh Hkh rjg dk ifjorZu u djsaA vko';drk gksus ij dsoy ,sfPNd fo"k;ksa ds izk;ksfxd o lS)kafrd iw.kkZad gh cnysaA</t>
    </r>
  </si>
  <si>
    <r>
      <t xml:space="preserve">Hkwyo”k dksbZ </t>
    </r>
    <r>
      <rPr>
        <sz val="14"/>
        <color rgb="FF0033CC"/>
        <rFont val="Times New Roman"/>
        <family val="1"/>
      </rPr>
      <t xml:space="preserve">errors </t>
    </r>
    <r>
      <rPr>
        <sz val="14"/>
        <color rgb="FF0033CC"/>
        <rFont val="Kruti Dev 010"/>
      </rPr>
      <t xml:space="preserve">mRiUu u gksus ij dsoy </t>
    </r>
    <r>
      <rPr>
        <sz val="14"/>
        <color rgb="FF0033CC"/>
        <rFont val="Times New Roman"/>
        <family val="1"/>
      </rPr>
      <t xml:space="preserve">details </t>
    </r>
    <r>
      <rPr>
        <sz val="14"/>
        <color rgb="FF0033CC"/>
        <rFont val="Kruti Dev 010"/>
      </rPr>
      <t xml:space="preserve"> esa lq/kkj djsa o rduhdh </t>
    </r>
    <r>
      <rPr>
        <sz val="14"/>
        <color rgb="FF0033CC"/>
        <rFont val="Times New Roman"/>
        <family val="1"/>
      </rPr>
      <t>error</t>
    </r>
    <r>
      <rPr>
        <sz val="14"/>
        <color rgb="FF0033CC"/>
        <rFont val="Kruti Dev 010"/>
      </rPr>
      <t xml:space="preserve"> vkus ij iqu% izfof’V;k¡ u djsa] ,d vU; odZcqd </t>
    </r>
    <r>
      <rPr>
        <sz val="14"/>
        <color rgb="FF0033CC"/>
        <rFont val="Times New Roman"/>
        <family val="1"/>
      </rPr>
      <t>copy</t>
    </r>
    <r>
      <rPr>
        <sz val="14"/>
        <color rgb="FF0033CC"/>
        <rFont val="Kruti Dev 010"/>
      </rPr>
      <t xml:space="preserve"> dj ml esa </t>
    </r>
    <r>
      <rPr>
        <sz val="14"/>
        <color rgb="FF0033CC"/>
        <rFont val="Times New Roman"/>
        <family val="1"/>
      </rPr>
      <t>details</t>
    </r>
    <r>
      <rPr>
        <sz val="14"/>
        <color rgb="FF0033CC"/>
        <rFont val="Kruti Dev 010"/>
      </rPr>
      <t xml:space="preserve"> dh izfof’V;ksa dks </t>
    </r>
    <r>
      <rPr>
        <sz val="14"/>
        <color rgb="FF0033CC"/>
        <rFont val="Times New Roman"/>
        <family val="1"/>
      </rPr>
      <t>paste</t>
    </r>
    <r>
      <rPr>
        <sz val="14"/>
        <color rgb="FF0033CC"/>
        <rFont val="Kruti Dev 010"/>
      </rPr>
      <t xml:space="preserve"> djsaA </t>
    </r>
    <r>
      <rPr>
        <sz val="14"/>
        <color rgb="FF0033CC"/>
        <rFont val="Cambria"/>
        <family val="1"/>
        <scheme val="major"/>
      </rPr>
      <t>paste special (paste values) only.</t>
    </r>
  </si>
  <si>
    <r>
      <t xml:space="preserve">rduhdh </t>
    </r>
    <r>
      <rPr>
        <sz val="14"/>
        <color rgb="FF0033CC"/>
        <rFont val="Times New Roman"/>
        <family val="1"/>
      </rPr>
      <t xml:space="preserve">error </t>
    </r>
    <r>
      <rPr>
        <sz val="14"/>
        <color rgb="FF0033CC"/>
        <rFont val="Kruti Dev 010"/>
      </rPr>
      <t xml:space="preserve">vkus ij </t>
    </r>
    <r>
      <rPr>
        <sz val="14"/>
        <color rgb="FF0033CC"/>
        <rFont val="Times New Roman"/>
        <family val="1"/>
      </rPr>
      <t xml:space="preserve">statement of marks </t>
    </r>
    <r>
      <rPr>
        <sz val="14"/>
        <color rgb="FF0033CC"/>
        <rFont val="Kruti Dev 010"/>
      </rPr>
      <t>o</t>
    </r>
    <r>
      <rPr>
        <sz val="14"/>
        <color rgb="FF0033CC"/>
        <rFont val="Times New Roman"/>
        <family val="1"/>
      </rPr>
      <t xml:space="preserve"> progress reports </t>
    </r>
    <r>
      <rPr>
        <sz val="14"/>
        <color rgb="FF0033CC"/>
        <rFont val="Kruti Dev 010"/>
      </rPr>
      <t>ds</t>
    </r>
    <r>
      <rPr>
        <sz val="14"/>
        <color rgb="FF0033CC"/>
        <rFont val="Times New Roman"/>
        <family val="1"/>
      </rPr>
      <t xml:space="preserve">cell </t>
    </r>
    <r>
      <rPr>
        <sz val="14"/>
        <color rgb="FF0033CC"/>
        <rFont val="Kruti Dev 010"/>
      </rPr>
      <t>esa</t>
    </r>
    <r>
      <rPr>
        <sz val="14"/>
        <color rgb="FFFF0000"/>
        <rFont val="Times New Roman"/>
        <family val="1"/>
      </rPr>
      <t>####, frm, value?</t>
    </r>
    <r>
      <rPr>
        <sz val="14"/>
        <color rgb="FF0033CC"/>
        <rFont val="Kruti Dev 010"/>
      </rPr>
      <t>bl izdkj fn[kkbZ nsaxsA</t>
    </r>
  </si>
  <si>
    <t xml:space="preserve">HOW  AND WHEN TO SET ROW AND COLUMN SIZE? </t>
  </si>
  <si>
    <r>
      <t xml:space="preserve">Column size </t>
    </r>
    <r>
      <rPr>
        <sz val="14"/>
        <color rgb="FF0000FF"/>
        <rFont val="Kruti Dev 010"/>
      </rPr>
      <t xml:space="preserve">NksVk gksusij </t>
    </r>
    <r>
      <rPr>
        <sz val="14"/>
        <color rgb="FF0000FF"/>
        <rFont val="Times New Roman"/>
        <family val="1"/>
      </rPr>
      <t xml:space="preserve">#### </t>
    </r>
    <r>
      <rPr>
        <sz val="14"/>
        <color rgb="FF0000FF"/>
        <rFont val="Kruti Dev 010"/>
      </rPr>
      <t xml:space="preserve">fn[kkbZ nsxkA ,slh fLFfr esa </t>
    </r>
    <r>
      <rPr>
        <sz val="14"/>
        <color rgb="FF0000FF"/>
        <rFont val="Times New Roman"/>
        <family val="1"/>
      </rPr>
      <t>Column size</t>
    </r>
    <r>
      <rPr>
        <sz val="14"/>
        <color rgb="FF0000FF"/>
        <rFont val="Kruti Dev 010"/>
      </rPr>
      <t xml:space="preserve"> cM+k djsaA</t>
    </r>
  </si>
  <si>
    <r>
      <t xml:space="preserve">Row size </t>
    </r>
    <r>
      <rPr>
        <sz val="14"/>
        <color rgb="FF0000FF"/>
        <rFont val="Kruti Dev 010"/>
      </rPr>
      <t xml:space="preserve">cMk gksusij ,d Nk= ds izxfr i= dk dqN Hkkx vxys Nk= ds izxfr i= esa pyk tkrk gSA ,slh fLFfr esa </t>
    </r>
    <r>
      <rPr>
        <sz val="14"/>
        <color rgb="FF0000FF"/>
        <rFont val="Times New Roman"/>
        <family val="1"/>
      </rPr>
      <t xml:space="preserve">page setup </t>
    </r>
    <r>
      <rPr>
        <sz val="14"/>
        <color rgb="FF0000FF"/>
        <rFont val="Kruti Dev 010"/>
      </rPr>
      <t xml:space="preserve">dks </t>
    </r>
    <r>
      <rPr>
        <sz val="14"/>
        <color rgb="FF0000FF"/>
        <rFont val="Times New Roman"/>
        <family val="1"/>
      </rPr>
      <t xml:space="preserve">check </t>
    </r>
    <r>
      <rPr>
        <sz val="14"/>
        <color rgb="FF0000FF"/>
        <rFont val="Kruti Dev 010"/>
      </rPr>
      <t>djsaavFkok</t>
    </r>
    <r>
      <rPr>
        <sz val="14"/>
        <color rgb="FF0000FF"/>
        <rFont val="Times New Roman"/>
        <family val="1"/>
      </rPr>
      <t xml:space="preserve"> control +A </t>
    </r>
    <r>
      <rPr>
        <sz val="14"/>
        <color rgb="FF0000FF"/>
        <rFont val="Kruti Dev 010"/>
      </rPr>
      <t>ds lkFk iwjh</t>
    </r>
    <r>
      <rPr>
        <sz val="14"/>
        <color rgb="FF0000FF"/>
        <rFont val="Times New Roman"/>
        <family val="1"/>
      </rPr>
      <t xml:space="preserve"> sheet select </t>
    </r>
    <r>
      <rPr>
        <sz val="14"/>
        <color rgb="FF0000FF"/>
        <rFont val="Kruti Dev 010"/>
      </rPr>
      <t>dj</t>
    </r>
    <r>
      <rPr>
        <sz val="14"/>
        <color rgb="FF0000FF"/>
        <rFont val="Times New Roman"/>
        <family val="1"/>
      </rPr>
      <t xml:space="preserve"> row height </t>
    </r>
    <r>
      <rPr>
        <sz val="14"/>
        <color rgb="FF0000FF"/>
        <rFont val="Kruti Dev 010"/>
      </rPr>
      <t>de djsaA</t>
    </r>
  </si>
  <si>
    <t>HOW AND WHICH SHEETS TO PRINT?</t>
  </si>
  <si>
    <r>
      <t xml:space="preserve">Details </t>
    </r>
    <r>
      <rPr>
        <sz val="14"/>
        <color rgb="FF0000FF"/>
        <rFont val="Kruti Dev 010"/>
      </rPr>
      <t xml:space="preserve">dh </t>
    </r>
    <r>
      <rPr>
        <sz val="14"/>
        <color rgb="FF0000FF"/>
        <rFont val="Times New Roman"/>
        <family val="1"/>
      </rPr>
      <t xml:space="preserve">sheet </t>
    </r>
    <r>
      <rPr>
        <sz val="14"/>
        <color rgb="FF0000FF"/>
        <rFont val="Kruti Dev 010"/>
      </rPr>
      <t>dks fiazV u djsaA</t>
    </r>
  </si>
  <si>
    <r>
      <t>Statement of Marks, Aggregate Result and Subject-wise Result</t>
    </r>
    <r>
      <rPr>
        <sz val="14"/>
        <color rgb="FF0000FF"/>
        <rFont val="Kruti Dev 010"/>
      </rPr>
      <t>dks</t>
    </r>
    <r>
      <rPr>
        <sz val="14"/>
        <color rgb="FF0000FF"/>
        <rFont val="Times New Roman"/>
        <family val="1"/>
      </rPr>
      <t xml:space="preserve"> legal size papers, landscape </t>
    </r>
    <r>
      <rPr>
        <sz val="14"/>
        <color rgb="FF0000FF"/>
        <rFont val="Kruti Dev 010"/>
      </rPr>
      <t>esa</t>
    </r>
    <r>
      <rPr>
        <sz val="14"/>
        <color rgb="FF0000FF"/>
        <rFont val="Times New Roman"/>
        <family val="1"/>
      </rPr>
      <t xml:space="preserve"> (14X8.5 inches) </t>
    </r>
    <r>
      <rPr>
        <sz val="14"/>
        <color rgb="FF0000FF"/>
        <rFont val="Kruti Dev 010"/>
      </rPr>
      <t>ij</t>
    </r>
    <r>
      <rPr>
        <sz val="14"/>
        <color rgb="FF0000FF"/>
        <rFont val="Times New Roman"/>
        <family val="1"/>
      </rPr>
      <t xml:space="preserve"> print </t>
    </r>
    <r>
      <rPr>
        <sz val="14"/>
        <color rgb="FF0000FF"/>
        <rFont val="Kruti Dev 010"/>
      </rPr>
      <t>djsa o</t>
    </r>
    <r>
      <rPr>
        <sz val="14"/>
        <color rgb="FF0000FF"/>
        <rFont val="Times New Roman"/>
        <family val="1"/>
      </rPr>
      <t xml:space="preserve"> pages </t>
    </r>
    <r>
      <rPr>
        <sz val="14"/>
        <color rgb="FF0000FF"/>
        <rFont val="Kruti Dev 010"/>
      </rPr>
      <t>dks xksan ls fpidk nsaA</t>
    </r>
  </si>
  <si>
    <r>
      <t xml:space="preserve">fizaV ls igys </t>
    </r>
    <r>
      <rPr>
        <sz val="14"/>
        <color rgb="FF0000FF"/>
        <rFont val="Times New Roman"/>
        <family val="1"/>
      </rPr>
      <t xml:space="preserve">Statement of Marks, Aggregate Result and Subject-wise Result </t>
    </r>
    <r>
      <rPr>
        <sz val="14"/>
        <color rgb="FF0000FF"/>
        <rFont val="Kruti Dev 010"/>
      </rPr>
      <t xml:space="preserve">ds vuqi;ksxh </t>
    </r>
    <r>
      <rPr>
        <sz val="14"/>
        <color rgb="FF0000FF"/>
        <rFont val="Times New Roman"/>
        <family val="1"/>
      </rPr>
      <t>rows</t>
    </r>
    <r>
      <rPr>
        <sz val="14"/>
        <color rgb="FF0000FF"/>
        <rFont val="Kruti Dev 010"/>
      </rPr>
      <t xml:space="preserve"> dks  </t>
    </r>
    <r>
      <rPr>
        <sz val="14"/>
        <color rgb="FF0000FF"/>
        <rFont val="Times New Roman"/>
        <family val="1"/>
      </rPr>
      <t>hide</t>
    </r>
    <r>
      <rPr>
        <sz val="14"/>
        <color rgb="FF0000FF"/>
        <rFont val="Kruti Dev 010"/>
      </rPr>
      <t xml:space="preserve"> djsaA</t>
    </r>
  </si>
  <si>
    <r>
      <t xml:space="preserve">Hide </t>
    </r>
    <r>
      <rPr>
        <sz val="14"/>
        <color rgb="FF0000FF"/>
        <rFont val="Kruti Dev 010"/>
      </rPr>
      <t xml:space="preserve">djus ds fy, vuqi;ksxh </t>
    </r>
    <r>
      <rPr>
        <sz val="14"/>
        <color rgb="FF0000FF"/>
        <rFont val="Times New Roman"/>
        <family val="1"/>
      </rPr>
      <t>rows</t>
    </r>
    <r>
      <rPr>
        <sz val="14"/>
        <color rgb="FF0000FF"/>
        <rFont val="Kruti Dev 010"/>
      </rPr>
      <t xml:space="preserve"> ds </t>
    </r>
    <r>
      <rPr>
        <sz val="14"/>
        <color rgb="FF0000FF"/>
        <rFont val="Times New Roman"/>
        <family val="1"/>
      </rPr>
      <t xml:space="preserve">header </t>
    </r>
    <r>
      <rPr>
        <sz val="14"/>
        <color rgb="FF0000FF"/>
        <rFont val="Kruti Dev 010"/>
      </rPr>
      <t>dks</t>
    </r>
    <r>
      <rPr>
        <sz val="14"/>
        <color rgb="FF0000FF"/>
        <rFont val="Times New Roman"/>
        <family val="1"/>
      </rPr>
      <t xml:space="preserve"> select</t>
    </r>
    <r>
      <rPr>
        <sz val="14"/>
        <color rgb="FF0000FF"/>
        <rFont val="Kruti Dev 010"/>
      </rPr>
      <t xml:space="preserve"> dj </t>
    </r>
    <r>
      <rPr>
        <sz val="14"/>
        <color rgb="FF0000FF"/>
        <rFont val="Times New Roman"/>
        <family val="1"/>
      </rPr>
      <t>right click</t>
    </r>
    <r>
      <rPr>
        <sz val="14"/>
        <color rgb="FF0000FF"/>
        <rFont val="Kruti Dev 010"/>
      </rPr>
      <t xml:space="preserve"> djsa o </t>
    </r>
    <r>
      <rPr>
        <sz val="14"/>
        <color rgb="FF0000FF"/>
        <rFont val="Times New Roman"/>
        <family val="1"/>
      </rPr>
      <t>hide option</t>
    </r>
    <r>
      <rPr>
        <sz val="14"/>
        <color rgb="FF0000FF"/>
        <rFont val="Kruti Dev 010"/>
      </rPr>
      <t xml:space="preserve"> ij </t>
    </r>
    <r>
      <rPr>
        <sz val="14"/>
        <color rgb="FF0000FF"/>
        <rFont val="Times New Roman"/>
        <family val="1"/>
      </rPr>
      <t>click</t>
    </r>
    <r>
      <rPr>
        <sz val="14"/>
        <color rgb="FF0000FF"/>
        <rFont val="Kruti Dev 010"/>
      </rPr>
      <t xml:space="preserve"> djsaA</t>
    </r>
  </si>
  <si>
    <r>
      <t xml:space="preserve">Ikzxfr i=ksa dks </t>
    </r>
    <r>
      <rPr>
        <sz val="14"/>
        <color rgb="FFFF0000"/>
        <rFont val="Calibri"/>
        <family val="2"/>
      </rPr>
      <t>print</t>
    </r>
    <r>
      <rPr>
        <sz val="14"/>
        <color rgb="FFFF0000"/>
        <rFont val="Kruti Dev 010"/>
      </rPr>
      <t xml:space="preserve"> djus gsrq isij lkbTk+</t>
    </r>
  </si>
  <si>
    <r>
      <t>Class 6</t>
    </r>
    <r>
      <rPr>
        <vertAlign val="superscript"/>
        <sz val="14"/>
        <color rgb="FF0000FF"/>
        <rFont val="Calibri"/>
        <family val="2"/>
      </rPr>
      <t>th</t>
    </r>
    <r>
      <rPr>
        <sz val="14"/>
        <color rgb="FF0000FF"/>
        <rFont val="Calibri"/>
        <family val="2"/>
      </rPr>
      <t xml:space="preserve"> to   8</t>
    </r>
    <r>
      <rPr>
        <vertAlign val="superscript"/>
        <sz val="14"/>
        <color rgb="FF0000FF"/>
        <rFont val="Calibri"/>
        <family val="2"/>
      </rPr>
      <t xml:space="preserve">th   A5 size ( 8.23X5.87 inches)    </t>
    </r>
    <r>
      <rPr>
        <sz val="14"/>
        <color rgb="FF0000FF"/>
        <rFont val="DevLys 010"/>
      </rPr>
      <t>esa</t>
    </r>
  </si>
  <si>
    <r>
      <t xml:space="preserve">Class </t>
    </r>
    <r>
      <rPr>
        <vertAlign val="superscript"/>
        <sz val="14"/>
        <color rgb="FF0000FF"/>
        <rFont val="Calibri"/>
        <family val="2"/>
      </rPr>
      <t xml:space="preserve"> </t>
    </r>
    <r>
      <rPr>
        <sz val="14"/>
        <color rgb="FF0000FF"/>
        <rFont val="Calibri"/>
        <family val="2"/>
      </rPr>
      <t>10</t>
    </r>
    <r>
      <rPr>
        <vertAlign val="superscript"/>
        <sz val="14"/>
        <color rgb="FF0000FF"/>
        <rFont val="Calibri"/>
        <family val="2"/>
      </rPr>
      <t xml:space="preserve">th   and   </t>
    </r>
    <r>
      <rPr>
        <sz val="14"/>
        <color rgb="FF0000FF"/>
        <rFont val="Calibri"/>
        <family val="2"/>
      </rPr>
      <t>12</t>
    </r>
    <r>
      <rPr>
        <vertAlign val="superscript"/>
        <sz val="14"/>
        <color rgb="FF0000FF"/>
        <rFont val="Calibri"/>
        <family val="2"/>
      </rPr>
      <t>th   half legal (8.5X7 inches)</t>
    </r>
    <r>
      <rPr>
        <sz val="14"/>
        <color rgb="FF0000FF"/>
        <rFont val="DevLys 010"/>
      </rPr>
      <t xml:space="preserve">   esa</t>
    </r>
  </si>
  <si>
    <r>
      <t>Class  9th and 11</t>
    </r>
    <r>
      <rPr>
        <vertAlign val="superscript"/>
        <sz val="14"/>
        <color rgb="FF0000FF"/>
        <rFont val="Calibri"/>
        <family val="2"/>
      </rPr>
      <t>th   A4 size (8.23X511.7 inches)</t>
    </r>
    <r>
      <rPr>
        <sz val="14"/>
        <color rgb="FF0000FF"/>
        <rFont val="DevLys 010"/>
      </rPr>
      <t xml:space="preserve">   esa</t>
    </r>
  </si>
  <si>
    <t>vf/kd lg;ksx pkgus gsrq ohfM;ks ns[ksaA</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</si>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</sst>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
    <numFmt numFmtId="166" formatCode="dd/mm/yy;@"/>
    <numFmt numFmtId="167" formatCode="0.00;[Red]0.00"/>
    <numFmt numFmtId="168" formatCode="[$-14009]dd/mm/yyyy;@"/>
  </numFmts>
  <fonts count="145" x14ac:knownFonts="1">
    <font>
      <sz val="11"/>
      <color theme="1"/>
      <name val="Calibri"/>
      <family val="2"/>
      <scheme val="minor"/>
    </font>
    <font>
      <sz val="22"/>
      <name val="Arial"/>
      <family val="2"/>
    </font>
    <font>
      <u/>
      <sz val="10"/>
      <color theme="10"/>
      <name val="Arial"/>
      <family val="2"/>
    </font>
    <font>
      <b/>
      <sz val="10"/>
      <color indexed="14"/>
      <name val="Symbol"/>
      <family val="1"/>
      <charset val="2"/>
    </font>
    <font>
      <b/>
      <sz val="10"/>
      <color indexed="10"/>
      <name val="Symbol"/>
      <family val="1"/>
      <charset val="2"/>
    </font>
    <font>
      <b/>
      <sz val="16"/>
      <color indexed="81"/>
      <name val="Calibri"/>
      <family val="2"/>
    </font>
    <font>
      <b/>
      <sz val="16"/>
      <color indexed="81"/>
      <name val="Kruti Dev 010"/>
    </font>
    <font>
      <b/>
      <u/>
      <sz val="16"/>
      <color indexed="10"/>
      <name val="Calibri"/>
      <family val="2"/>
    </font>
    <font>
      <b/>
      <sz val="16"/>
      <color indexed="10"/>
      <name val="Calibri"/>
      <family val="2"/>
    </font>
    <font>
      <sz val="10"/>
      <name val="Arial"/>
      <family val="2"/>
    </font>
    <font>
      <sz val="9"/>
      <color indexed="81"/>
      <name val="Tahoma"/>
      <family val="2"/>
    </font>
    <font>
      <sz val="11"/>
      <color theme="1"/>
      <name val="Calibri"/>
      <family val="2"/>
      <scheme val="minor"/>
    </font>
    <font>
      <u/>
      <sz val="11"/>
      <color theme="11"/>
      <name val="Calibri"/>
      <family val="2"/>
      <scheme val="minor"/>
    </font>
    <font>
      <sz val="8"/>
      <name val="Calibri"/>
      <family val="2"/>
      <scheme val="minor"/>
    </font>
    <font>
      <b/>
      <sz val="10"/>
      <color rgb="FF008000"/>
      <name val="Symbol"/>
      <family val="1"/>
      <charset val="2"/>
    </font>
    <font>
      <b/>
      <sz val="10"/>
      <color rgb="FFFF00FF"/>
      <name val="Symbol"/>
      <family val="1"/>
      <charset val="2"/>
    </font>
    <font>
      <b/>
      <sz val="9"/>
      <name val="Cambria"/>
      <family val="1"/>
      <scheme val="major"/>
    </font>
    <font>
      <b/>
      <sz val="8"/>
      <name val="Cambria"/>
      <family val="1"/>
      <scheme val="major"/>
    </font>
    <font>
      <b/>
      <sz val="11"/>
      <name val="Cambria"/>
      <family val="1"/>
      <scheme val="major"/>
    </font>
    <font>
      <b/>
      <sz val="8"/>
      <color indexed="12"/>
      <name val="Cambria"/>
      <family val="1"/>
      <scheme val="major"/>
    </font>
    <font>
      <b/>
      <sz val="11"/>
      <color rgb="FFFF0000"/>
      <name val="Cambria"/>
      <family val="1"/>
      <scheme val="major"/>
    </font>
    <font>
      <b/>
      <sz val="11"/>
      <color indexed="12"/>
      <name val="Cambria"/>
      <family val="1"/>
      <scheme val="major"/>
    </font>
    <font>
      <b/>
      <sz val="11"/>
      <color rgb="FF0000FF"/>
      <name val="Cambria"/>
      <family val="1"/>
      <scheme val="major"/>
    </font>
    <font>
      <sz val="9"/>
      <color theme="1"/>
      <name val="Cambria"/>
      <family val="1"/>
      <scheme val="major"/>
    </font>
    <font>
      <b/>
      <sz val="9"/>
      <color indexed="10"/>
      <name val="Cambria"/>
      <family val="1"/>
      <scheme val="major"/>
    </font>
    <font>
      <u/>
      <sz val="9"/>
      <color theme="10"/>
      <name val="Cambria"/>
      <family val="1"/>
      <scheme val="major"/>
    </font>
    <font>
      <b/>
      <sz val="9"/>
      <color rgb="FFFF0000"/>
      <name val="Cambria"/>
      <family val="1"/>
      <scheme val="major"/>
    </font>
    <font>
      <b/>
      <sz val="9"/>
      <color indexed="12"/>
      <name val="Cambria"/>
      <family val="1"/>
      <scheme val="major"/>
    </font>
    <font>
      <b/>
      <u/>
      <sz val="9"/>
      <color theme="10"/>
      <name val="Cambria"/>
      <family val="1"/>
      <scheme val="major"/>
    </font>
    <font>
      <b/>
      <sz val="9"/>
      <color indexed="8"/>
      <name val="Cambria"/>
      <family val="1"/>
      <scheme val="major"/>
    </font>
    <font>
      <b/>
      <sz val="9"/>
      <color rgb="FF0000FF"/>
      <name val="Cambria"/>
      <family val="1"/>
      <scheme val="major"/>
    </font>
    <font>
      <b/>
      <sz val="8"/>
      <color indexed="10"/>
      <name val="Cambria"/>
      <family val="1"/>
      <scheme val="major"/>
    </font>
    <font>
      <b/>
      <sz val="8"/>
      <color rgb="FF0000FF"/>
      <name val="Cambria"/>
      <family val="1"/>
      <scheme val="major"/>
    </font>
    <font>
      <b/>
      <sz val="8"/>
      <color rgb="FF008000"/>
      <name val="Cambria"/>
      <family val="1"/>
      <scheme val="major"/>
    </font>
    <font>
      <b/>
      <sz val="9"/>
      <color rgb="FF008000"/>
      <name val="Cambria"/>
      <family val="1"/>
      <scheme val="major"/>
    </font>
    <font>
      <b/>
      <sz val="9"/>
      <color theme="1"/>
      <name val="Cambria"/>
      <family val="1"/>
      <scheme val="major"/>
    </font>
    <font>
      <sz val="8"/>
      <name val="Cambria"/>
      <family val="1"/>
      <scheme val="major"/>
    </font>
    <font>
      <sz val="8"/>
      <color theme="1"/>
      <name val="Cambria"/>
      <family val="1"/>
      <scheme val="major"/>
    </font>
    <font>
      <b/>
      <sz val="8"/>
      <color rgb="FFFF0000"/>
      <name val="Cambria"/>
      <family val="1"/>
      <scheme val="major"/>
    </font>
    <font>
      <b/>
      <sz val="8"/>
      <color indexed="17"/>
      <name val="Cambria"/>
      <family val="1"/>
      <scheme val="major"/>
    </font>
    <font>
      <sz val="8"/>
      <color rgb="FFFF0000"/>
      <name val="Cambria"/>
      <family val="1"/>
      <scheme val="major"/>
    </font>
    <font>
      <sz val="8"/>
      <color rgb="FF0000FF"/>
      <name val="Cambria"/>
      <family val="1"/>
      <scheme val="major"/>
    </font>
    <font>
      <b/>
      <sz val="8"/>
      <color theme="1"/>
      <name val="Cambria"/>
      <family val="1"/>
      <scheme val="major"/>
    </font>
    <font>
      <b/>
      <sz val="8"/>
      <color indexed="14"/>
      <name val="Cambria"/>
      <family val="1"/>
      <scheme val="major"/>
    </font>
    <font>
      <b/>
      <sz val="8"/>
      <color rgb="FFFF00FF"/>
      <name val="Cambria"/>
      <family val="1"/>
      <scheme val="major"/>
    </font>
    <font>
      <b/>
      <sz val="7"/>
      <name val="Cambria"/>
      <family val="1"/>
      <scheme val="major"/>
    </font>
    <font>
      <b/>
      <sz val="8"/>
      <color rgb="FF000099"/>
      <name val="Cambria"/>
      <family val="1"/>
      <scheme val="major"/>
    </font>
    <font>
      <b/>
      <sz val="7"/>
      <color theme="1"/>
      <name val="Cambria"/>
      <family val="1"/>
      <scheme val="major"/>
    </font>
    <font>
      <b/>
      <sz val="6"/>
      <color rgb="FFFF0000"/>
      <name val="Cambria"/>
      <family val="1"/>
      <scheme val="major"/>
    </font>
    <font>
      <b/>
      <sz val="7"/>
      <color indexed="10"/>
      <name val="Cambria"/>
      <family val="1"/>
      <scheme val="major"/>
    </font>
    <font>
      <sz val="9"/>
      <name val="Cambria"/>
      <family val="1"/>
    </font>
    <font>
      <sz val="9"/>
      <color indexed="10"/>
      <name val="Cambria"/>
      <family val="1"/>
    </font>
    <font>
      <sz val="9"/>
      <name val="Calibri"/>
      <family val="2"/>
      <scheme val="minor"/>
    </font>
    <font>
      <sz val="9"/>
      <color indexed="10"/>
      <name val="Calibri"/>
      <family val="2"/>
      <scheme val="minor"/>
    </font>
    <font>
      <sz val="9"/>
      <color rgb="FFFF0000"/>
      <name val="Cambria"/>
      <family val="1"/>
      <scheme val="major"/>
    </font>
    <font>
      <sz val="8"/>
      <color indexed="12"/>
      <name val="Cambria"/>
      <family val="1"/>
      <scheme val="major"/>
    </font>
    <font>
      <b/>
      <sz val="8"/>
      <color theme="0"/>
      <name val="Cambria"/>
      <family val="1"/>
      <scheme val="major"/>
    </font>
    <font>
      <sz val="9"/>
      <name val="Cambria"/>
      <family val="1"/>
      <scheme val="major"/>
    </font>
    <font>
      <sz val="9"/>
      <color theme="0"/>
      <name val="Cambria"/>
      <family val="1"/>
      <scheme val="major"/>
    </font>
    <font>
      <sz val="24"/>
      <name val="Cambria"/>
      <family val="1"/>
      <scheme val="major"/>
    </font>
    <font>
      <sz val="16"/>
      <name val="Calibri"/>
      <family val="2"/>
      <scheme val="minor"/>
    </font>
    <font>
      <sz val="16"/>
      <name val="Arial"/>
      <family val="2"/>
    </font>
    <font>
      <sz val="16"/>
      <color theme="1"/>
      <name val="Calibri"/>
      <family val="2"/>
      <scheme val="minor"/>
    </font>
    <font>
      <b/>
      <sz val="6"/>
      <name val="Cambria"/>
      <family val="1"/>
      <scheme val="major"/>
    </font>
    <font>
      <b/>
      <sz val="7"/>
      <color rgb="FFFF0000"/>
      <name val="Cambria"/>
      <family val="1"/>
      <scheme val="major"/>
    </font>
    <font>
      <b/>
      <sz val="10"/>
      <color rgb="FFFF0000"/>
      <name val="Cambria"/>
      <family val="1"/>
      <scheme val="major"/>
    </font>
    <font>
      <b/>
      <sz val="9"/>
      <color rgb="FF078A00"/>
      <name val="Cambria"/>
      <family val="1"/>
      <scheme val="major"/>
    </font>
    <font>
      <b/>
      <sz val="10"/>
      <name val="Cambria"/>
      <family val="1"/>
      <scheme val="major"/>
    </font>
    <font>
      <sz val="9"/>
      <color theme="0" tint="-0.14999847407452621"/>
      <name val="Cambria"/>
      <family val="1"/>
      <scheme val="major"/>
    </font>
    <font>
      <sz val="9"/>
      <color rgb="FF0000FF"/>
      <name val="Cambria"/>
      <family val="1"/>
      <scheme val="major"/>
    </font>
    <font>
      <sz val="9"/>
      <color theme="1" tint="0.499984740745262"/>
      <name val="Cambria"/>
      <family val="1"/>
      <scheme val="major"/>
    </font>
    <font>
      <b/>
      <sz val="10"/>
      <color indexed="10"/>
      <name val="Cambria"/>
      <family val="1"/>
      <scheme val="major"/>
    </font>
    <font>
      <sz val="20"/>
      <name val="Cambria"/>
      <family val="1"/>
      <scheme val="major"/>
    </font>
    <font>
      <sz val="18"/>
      <name val="Cambria"/>
      <family val="1"/>
      <scheme val="major"/>
    </font>
    <font>
      <sz val="20"/>
      <color rgb="FFFF0000"/>
      <name val="Cambria"/>
      <family val="1"/>
      <scheme val="major"/>
    </font>
    <font>
      <sz val="18"/>
      <color rgb="FF008000"/>
      <name val="Calibri"/>
      <family val="2"/>
    </font>
    <font>
      <sz val="22"/>
      <color theme="1" tint="4.9989318521683403E-2"/>
      <name val="Wingdings"/>
      <charset val="2"/>
    </font>
    <font>
      <sz val="22"/>
      <color rgb="FF0000FF"/>
      <name val="Kruti Dev 010"/>
    </font>
    <font>
      <sz val="28"/>
      <name val="Cambria"/>
      <family val="1"/>
      <scheme val="major"/>
    </font>
    <font>
      <sz val="10"/>
      <name val="Cambria"/>
      <family val="1"/>
      <scheme val="major"/>
    </font>
    <font>
      <sz val="22"/>
      <color rgb="FF000000"/>
      <name val="Kruti Dev 010"/>
    </font>
    <font>
      <sz val="22"/>
      <color rgb="FF000000"/>
      <name val="Calibri"/>
      <family val="2"/>
    </font>
    <font>
      <sz val="22"/>
      <color rgb="FFFF0000"/>
      <name val="Cambria"/>
      <family val="1"/>
    </font>
    <font>
      <sz val="22"/>
      <color rgb="FF000000"/>
      <name val="Cambria"/>
      <family val="1"/>
    </font>
    <font>
      <sz val="22"/>
      <color theme="1"/>
      <name val="Times New Roman"/>
      <family val="1"/>
    </font>
    <font>
      <sz val="22"/>
      <color theme="1"/>
      <name val="Kruti Dev 010"/>
    </font>
    <font>
      <sz val="20"/>
      <color rgb="FFFF0000"/>
      <name val="Cambria"/>
      <family val="1"/>
    </font>
    <font>
      <sz val="22"/>
      <color rgb="FF0000FF"/>
      <name val="Calibri"/>
      <family val="2"/>
    </font>
    <font>
      <sz val="22"/>
      <color rgb="FF0000FF"/>
      <name val="Times New Roman"/>
      <family val="1"/>
    </font>
    <font>
      <sz val="24"/>
      <color rgb="FFFF0000"/>
      <name val="Calibri"/>
      <family val="2"/>
    </font>
    <font>
      <sz val="20"/>
      <color rgb="FFFF0000"/>
      <name val="Calibri"/>
      <family val="2"/>
    </font>
    <font>
      <sz val="22"/>
      <color rgb="FFFF0000"/>
      <name val="Times New Roman"/>
      <family val="1"/>
    </font>
    <font>
      <sz val="22"/>
      <color rgb="FFFF0000"/>
      <name val="Kruti Dev 010"/>
    </font>
    <font>
      <sz val="20"/>
      <color rgb="FFFF0000"/>
      <name val="Times New Roman"/>
      <family val="1"/>
    </font>
    <font>
      <sz val="22"/>
      <color rgb="FF000000"/>
      <name val="Times New Roman"/>
      <family val="1"/>
    </font>
    <font>
      <sz val="22"/>
      <color rgb="FF0033CC"/>
      <name val="Kruti Dev 010"/>
    </font>
    <font>
      <sz val="24"/>
      <color rgb="FF0000FF"/>
      <name val="Times New Roman"/>
      <family val="1"/>
    </font>
    <font>
      <sz val="26"/>
      <color rgb="FFFF0000"/>
      <name val="Kruti Dev 010"/>
    </font>
    <font>
      <sz val="11"/>
      <name val="Cambria"/>
      <family val="1"/>
      <scheme val="major"/>
    </font>
    <font>
      <sz val="36"/>
      <color theme="10"/>
      <name val="Kruti Dev 010"/>
    </font>
    <font>
      <sz val="48"/>
      <color theme="10"/>
      <name val="Cambria"/>
      <family val="1"/>
      <scheme val="major"/>
    </font>
    <font>
      <b/>
      <sz val="22"/>
      <color rgb="FFFF0000"/>
      <name val="Calibri"/>
      <family val="2"/>
      <scheme val="minor"/>
    </font>
    <font>
      <b/>
      <sz val="8"/>
      <color indexed="9"/>
      <name val="Cambria"/>
      <family val="1"/>
      <scheme val="major"/>
    </font>
    <font>
      <b/>
      <sz val="8"/>
      <color indexed="81"/>
      <name val="Calibri"/>
    </font>
    <font>
      <u/>
      <sz val="9"/>
      <color theme="10"/>
      <name val="Cambria"/>
    </font>
    <font>
      <b/>
      <sz val="9"/>
      <color theme="0"/>
      <name val="Cambria"/>
      <family val="1"/>
      <scheme val="major"/>
    </font>
    <font>
      <sz val="14"/>
      <name val="Cambria"/>
      <family val="1"/>
      <scheme val="major"/>
    </font>
    <font>
      <sz val="14"/>
      <color rgb="FFC00000"/>
      <name val="Cambria"/>
      <family val="1"/>
      <scheme val="major"/>
    </font>
    <font>
      <sz val="14"/>
      <color rgb="FF0000FF"/>
      <name val="Cambria"/>
      <family val="1"/>
      <scheme val="major"/>
    </font>
    <font>
      <sz val="14"/>
      <color theme="1" tint="4.9989318521683403E-2"/>
      <name val="Cambria"/>
      <family val="1"/>
      <scheme val="major"/>
    </font>
    <font>
      <sz val="14"/>
      <color theme="1"/>
      <name val="Cambria"/>
    </font>
    <font>
      <sz val="14"/>
      <color rgb="FFFF0000"/>
      <name val="Cambria"/>
      <family val="1"/>
      <scheme val="major"/>
    </font>
    <font>
      <sz val="14"/>
      <color indexed="11"/>
      <name val="Cambria"/>
      <family val="1"/>
      <scheme val="major"/>
    </font>
    <font>
      <sz val="14"/>
      <color rgb="FF9933FF"/>
      <name val="Cambria"/>
      <family val="1"/>
      <scheme val="major"/>
    </font>
    <font>
      <sz val="14"/>
      <color indexed="10"/>
      <name val="Cambria"/>
      <family val="1"/>
      <scheme val="major"/>
    </font>
    <font>
      <u/>
      <sz val="14"/>
      <color rgb="FFFF0000"/>
      <name val="Cambria"/>
      <family val="1"/>
      <scheme val="major"/>
    </font>
    <font>
      <sz val="18"/>
      <color theme="1"/>
      <name val="DevLys 010"/>
    </font>
    <font>
      <sz val="14"/>
      <color theme="10"/>
      <name val="Cambria"/>
      <family val="1"/>
      <scheme val="major"/>
    </font>
    <font>
      <sz val="14"/>
      <name val="Calibri"/>
      <scheme val="minor"/>
    </font>
    <font>
      <sz val="14"/>
      <color rgb="FF0000FF"/>
      <name val="Calibri"/>
      <family val="2"/>
      <scheme val="minor"/>
    </font>
    <font>
      <sz val="16"/>
      <color rgb="FFFF0000"/>
      <name val="Cambria"/>
      <family val="1"/>
    </font>
    <font>
      <sz val="14"/>
      <color rgb="FF000000"/>
      <name val="Kruti Dev 010"/>
    </font>
    <font>
      <sz val="14"/>
      <color rgb="FF000000"/>
      <name val="Cambria"/>
      <family val="1"/>
    </font>
    <font>
      <sz val="14"/>
      <color rgb="FFFF0000"/>
      <name val="Cambria"/>
      <family val="2"/>
    </font>
    <font>
      <sz val="14"/>
      <color rgb="FF000000"/>
      <name val="Calibri"/>
      <family val="2"/>
    </font>
    <font>
      <sz val="14"/>
      <color rgb="FF000000"/>
      <name val="Camrbria"/>
    </font>
    <font>
      <sz val="14"/>
      <color theme="1"/>
      <name val="Times New Roman"/>
      <family val="1"/>
    </font>
    <font>
      <sz val="14"/>
      <color theme="1"/>
      <name val="Kruti Dev 010"/>
    </font>
    <font>
      <sz val="14"/>
      <color theme="1"/>
      <name val="Calibri"/>
      <family val="2"/>
    </font>
    <font>
      <sz val="14"/>
      <color rgb="FF0000FF"/>
      <name val="Calibri"/>
      <family val="2"/>
    </font>
    <font>
      <sz val="14"/>
      <color rgb="FF0000FF"/>
      <name val="Times New Roman"/>
      <family val="1"/>
    </font>
    <font>
      <sz val="14"/>
      <color theme="1"/>
      <name val="Cambria"/>
      <family val="1"/>
      <scheme val="major"/>
    </font>
    <font>
      <sz val="14"/>
      <color rgb="FF0033CC"/>
      <name val="Times New Roman"/>
      <family val="1"/>
    </font>
    <font>
      <sz val="14"/>
      <color rgb="FFFF0000"/>
      <name val="Times New Roman"/>
      <family val="1"/>
    </font>
    <font>
      <sz val="14"/>
      <color rgb="FF000000"/>
      <name val="Times New Roman"/>
      <family val="1"/>
    </font>
    <font>
      <u/>
      <sz val="14"/>
      <color rgb="FFFF0000"/>
      <name val="Kruti Dev 010"/>
    </font>
    <font>
      <u/>
      <sz val="14"/>
      <color rgb="FF000000"/>
      <name val="Kruti Dev 010"/>
    </font>
    <font>
      <sz val="20"/>
      <color rgb="FFFF6600"/>
      <name val="Kruti Dev 010"/>
    </font>
    <font>
      <sz val="14"/>
      <color rgb="FF0033CC"/>
      <name val="Kruti Dev 010"/>
    </font>
    <font>
      <sz val="14"/>
      <color rgb="FF0033CC"/>
      <name val="Cambria"/>
      <family val="1"/>
      <scheme val="major"/>
    </font>
    <font>
      <sz val="14"/>
      <color rgb="FF0000FF"/>
      <name val="Kruti Dev 010"/>
    </font>
    <font>
      <sz val="14"/>
      <color rgb="FFFF0000"/>
      <name val="Kruti Dev 010"/>
    </font>
    <font>
      <sz val="14"/>
      <color rgb="FFFF0000"/>
      <name val="Calibri"/>
      <family val="2"/>
    </font>
    <font>
      <vertAlign val="superscript"/>
      <sz val="14"/>
      <color rgb="FF0000FF"/>
      <name val="Calibri"/>
      <family val="2"/>
    </font>
    <font>
      <sz val="14"/>
      <color rgb="FF0000FF"/>
      <name val="DevLys 010"/>
    </font>
  </fonts>
  <fills count="1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3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BFCAD"/>
        <bgColor indexed="64"/>
      </patternFill>
    </fill>
    <fill>
      <patternFill patternType="solid">
        <fgColor theme="7" tint="0.79998168889431442"/>
        <bgColor indexed="64"/>
      </patternFill>
    </fill>
    <fill>
      <patternFill patternType="solid">
        <fgColor rgb="FFFEFFCA"/>
        <bgColor indexed="64"/>
      </patternFill>
    </fill>
    <fill>
      <patternFill patternType="solid">
        <fgColor rgb="FFFFC000"/>
        <bgColor indexed="64"/>
      </patternFill>
    </fill>
  </fills>
  <borders count="175">
    <border>
      <left/>
      <right/>
      <top/>
      <bottom/>
      <diagonal/>
    </border>
    <border>
      <left style="thin">
        <color rgb="FFCC99FF"/>
      </left>
      <right style="thin">
        <color rgb="FFFF0000"/>
      </right>
      <top style="thin">
        <color rgb="FFCC99FF"/>
      </top>
      <bottom style="thin">
        <color rgb="FFFF0000"/>
      </bottom>
      <diagonal/>
    </border>
    <border>
      <left style="thin">
        <color rgb="FFCC99FF"/>
      </left>
      <right style="thin">
        <color rgb="FFCC99FF"/>
      </right>
      <top style="thin">
        <color rgb="FFCC99FF"/>
      </top>
      <bottom style="thin">
        <color rgb="FFFF0000"/>
      </bottom>
      <diagonal/>
    </border>
    <border>
      <left style="thin">
        <color rgb="FFFF0000"/>
      </left>
      <right/>
      <top style="thin">
        <color rgb="FFCC99FF"/>
      </top>
      <bottom style="thin">
        <color rgb="FFFF0000"/>
      </bottom>
      <diagonal/>
    </border>
    <border>
      <left style="thin">
        <color rgb="FFCC99FF"/>
      </left>
      <right style="thin">
        <color rgb="FFFF0000"/>
      </right>
      <top style="thin">
        <color rgb="FFCC99FF"/>
      </top>
      <bottom style="thin">
        <color rgb="FFCC99FF"/>
      </bottom>
      <diagonal/>
    </border>
    <border>
      <left style="thin">
        <color rgb="FFCC99FF"/>
      </left>
      <right style="thin">
        <color rgb="FFCC99FF"/>
      </right>
      <top style="thin">
        <color rgb="FFCC99FF"/>
      </top>
      <bottom style="thin">
        <color rgb="FFCC99FF"/>
      </bottom>
      <diagonal/>
    </border>
    <border>
      <left/>
      <right/>
      <top style="thin">
        <color rgb="FFFF0000"/>
      </top>
      <bottom style="thin">
        <color rgb="FFCC99FF"/>
      </bottom>
      <diagonal/>
    </border>
    <border>
      <left style="thin">
        <color rgb="FFFF0000"/>
      </left>
      <right/>
      <top style="thin">
        <color rgb="FFFF0000"/>
      </top>
      <bottom style="thin">
        <color rgb="FFCC99FF"/>
      </bottom>
      <diagonal/>
    </border>
    <border>
      <left style="thin">
        <color rgb="FFFF0000"/>
      </left>
      <right style="thin">
        <color rgb="FFCC99FF"/>
      </right>
      <top style="thin">
        <color rgb="FFCC99FF"/>
      </top>
      <bottom style="thin">
        <color rgb="FFCC99FF"/>
      </bottom>
      <diagonal/>
    </border>
    <border>
      <left style="thin">
        <color indexed="46"/>
      </left>
      <right style="thin">
        <color indexed="46"/>
      </right>
      <top style="thin">
        <color indexed="46"/>
      </top>
      <bottom style="thin">
        <color indexed="46"/>
      </bottom>
      <diagonal/>
    </border>
    <border>
      <left style="medium">
        <color indexed="10"/>
      </left>
      <right style="thin">
        <color indexed="46"/>
      </right>
      <top style="thin">
        <color indexed="46"/>
      </top>
      <bottom style="thin">
        <color indexed="46"/>
      </bottom>
      <diagonal/>
    </border>
    <border>
      <left/>
      <right style="thin">
        <color rgb="FFCC99FF"/>
      </right>
      <top style="thin">
        <color rgb="FFCC99FF"/>
      </top>
      <bottom style="thin">
        <color rgb="FFCC99FF"/>
      </bottom>
      <diagonal/>
    </border>
    <border>
      <left style="thin">
        <color rgb="FFFF0000"/>
      </left>
      <right/>
      <top style="thin">
        <color rgb="FFFF0000"/>
      </top>
      <bottom style="thin">
        <color rgb="FFFF0000"/>
      </bottom>
      <diagonal/>
    </border>
    <border>
      <left style="thin">
        <color indexed="46"/>
      </left>
      <right/>
      <top style="thin">
        <color indexed="46"/>
      </top>
      <bottom style="thin">
        <color indexed="46"/>
      </bottom>
      <diagonal/>
    </border>
    <border>
      <left/>
      <right style="thin">
        <color indexed="46"/>
      </right>
      <top style="thin">
        <color indexed="46"/>
      </top>
      <bottom style="thin">
        <color indexed="46"/>
      </bottom>
      <diagonal/>
    </border>
    <border>
      <left/>
      <right/>
      <top style="thin">
        <color indexed="46"/>
      </top>
      <bottom style="thin">
        <color indexed="46"/>
      </bottom>
      <diagonal/>
    </border>
    <border>
      <left style="medium">
        <color indexed="10"/>
      </left>
      <right/>
      <top style="thin">
        <color indexed="46"/>
      </top>
      <bottom style="thin">
        <color indexed="46"/>
      </bottom>
      <diagonal/>
    </border>
    <border>
      <left style="thin">
        <color indexed="46"/>
      </left>
      <right style="thin">
        <color indexed="46"/>
      </right>
      <top/>
      <bottom style="thin">
        <color indexed="46"/>
      </bottom>
      <diagonal/>
    </border>
    <border>
      <left style="thin">
        <color indexed="46"/>
      </left>
      <right/>
      <top/>
      <bottom style="thin">
        <color indexed="46"/>
      </bottom>
      <diagonal/>
    </border>
    <border>
      <left style="thin">
        <color indexed="46"/>
      </left>
      <right style="thin">
        <color indexed="46"/>
      </right>
      <top/>
      <bottom/>
      <diagonal/>
    </border>
    <border>
      <left style="thin">
        <color indexed="46"/>
      </left>
      <right style="thin">
        <color indexed="46"/>
      </right>
      <top style="thin">
        <color indexed="46"/>
      </top>
      <bottom/>
      <diagonal/>
    </border>
    <border>
      <left style="thin">
        <color indexed="46"/>
      </left>
      <right/>
      <top style="thin">
        <color indexed="46"/>
      </top>
      <bottom/>
      <diagonal/>
    </border>
    <border>
      <left/>
      <right style="thin">
        <color indexed="46"/>
      </right>
      <top/>
      <bottom style="thin">
        <color indexed="46"/>
      </bottom>
      <diagonal/>
    </border>
    <border>
      <left/>
      <right/>
      <top/>
      <bottom style="thin">
        <color indexed="46"/>
      </bottom>
      <diagonal/>
    </border>
    <border>
      <left style="medium">
        <color indexed="10"/>
      </left>
      <right style="thin">
        <color indexed="46"/>
      </right>
      <top/>
      <bottom style="thin">
        <color indexed="46"/>
      </bottom>
      <diagonal/>
    </border>
    <border>
      <left style="thin">
        <color rgb="FFCC99FF"/>
      </left>
      <right style="thin">
        <color rgb="FFCC99FF"/>
      </right>
      <top style="thin">
        <color rgb="FFFF0000"/>
      </top>
      <bottom style="thin">
        <color rgb="FFCC99FF"/>
      </bottom>
      <diagonal/>
    </border>
    <border>
      <left style="thin">
        <color rgb="FFFF0000"/>
      </left>
      <right style="thin">
        <color rgb="FFCC99FF"/>
      </right>
      <top style="thin">
        <color rgb="FFFF0000"/>
      </top>
      <bottom style="thin">
        <color rgb="FFCC99FF"/>
      </bottom>
      <diagonal/>
    </border>
    <border>
      <left style="thin">
        <color indexed="46"/>
      </left>
      <right style="thin">
        <color indexed="46"/>
      </right>
      <top style="medium">
        <color indexed="10"/>
      </top>
      <bottom style="thin">
        <color indexed="46"/>
      </bottom>
      <diagonal/>
    </border>
    <border>
      <left/>
      <right style="thin">
        <color indexed="46"/>
      </right>
      <top style="medium">
        <color indexed="10"/>
      </top>
      <bottom style="thin">
        <color indexed="46"/>
      </bottom>
      <diagonal/>
    </border>
    <border>
      <left/>
      <right/>
      <top style="medium">
        <color indexed="10"/>
      </top>
      <bottom style="thin">
        <color indexed="46"/>
      </bottom>
      <diagonal/>
    </border>
    <border>
      <left style="thin">
        <color indexed="46"/>
      </left>
      <right/>
      <top style="medium">
        <color indexed="10"/>
      </top>
      <bottom style="thin">
        <color indexed="46"/>
      </bottom>
      <diagonal/>
    </border>
    <border>
      <left style="thin">
        <color rgb="FFCC99FF"/>
      </left>
      <right/>
      <top style="thin">
        <color rgb="FFCC99FF"/>
      </top>
      <bottom style="thin">
        <color rgb="FFCC99FF"/>
      </bottom>
      <diagonal/>
    </border>
    <border>
      <left/>
      <right/>
      <top style="thin">
        <color rgb="FFCC99FF"/>
      </top>
      <bottom style="thin">
        <color rgb="FFCC99FF"/>
      </bottom>
      <diagonal/>
    </border>
    <border>
      <left style="thin">
        <color rgb="FFCC99FF"/>
      </left>
      <right/>
      <top/>
      <bottom style="thin">
        <color rgb="FFCC99FF"/>
      </bottom>
      <diagonal/>
    </border>
    <border>
      <left/>
      <right/>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bottom/>
      <diagonal/>
    </border>
    <border>
      <left style="thin">
        <color rgb="FFCC99FF"/>
      </left>
      <right style="thin">
        <color rgb="FFCC99FF"/>
      </right>
      <top/>
      <bottom style="thin">
        <color rgb="FFCC99FF"/>
      </bottom>
      <diagonal/>
    </border>
    <border>
      <left style="thin">
        <color rgb="FFCC99FF"/>
      </left>
      <right/>
      <top style="thin">
        <color rgb="FFCC99FF"/>
      </top>
      <bottom/>
      <diagonal/>
    </border>
    <border>
      <left style="thin">
        <color rgb="FFFF0000"/>
      </left>
      <right style="thin">
        <color rgb="FFCC99FF"/>
      </right>
      <top style="thin">
        <color rgb="FFCC99FF"/>
      </top>
      <bottom style="thin">
        <color rgb="FFFF0000"/>
      </bottom>
      <diagonal/>
    </border>
    <border>
      <left style="thin">
        <color rgb="FFFF0000"/>
      </left>
      <right/>
      <top/>
      <bottom style="thin">
        <color rgb="FFCC99FF"/>
      </bottom>
      <diagonal/>
    </border>
    <border>
      <left/>
      <right style="thin">
        <color rgb="FFCC99FF"/>
      </right>
      <top/>
      <bottom/>
      <diagonal/>
    </border>
    <border>
      <left style="medium">
        <color indexed="10"/>
      </left>
      <right style="thin">
        <color rgb="FFCC99FF"/>
      </right>
      <top style="medium">
        <color indexed="10"/>
      </top>
      <bottom style="thin">
        <color rgb="FFCC99FF"/>
      </bottom>
      <diagonal/>
    </border>
    <border>
      <left style="thin">
        <color rgb="FFCC99FF"/>
      </left>
      <right style="thin">
        <color rgb="FFCC99FF"/>
      </right>
      <top style="medium">
        <color indexed="10"/>
      </top>
      <bottom style="thin">
        <color rgb="FFCC99FF"/>
      </bottom>
      <diagonal/>
    </border>
    <border>
      <left style="thin">
        <color rgb="FFCC99FF"/>
      </left>
      <right style="medium">
        <color indexed="10"/>
      </right>
      <top style="medium">
        <color indexed="10"/>
      </top>
      <bottom style="thin">
        <color rgb="FFCC99FF"/>
      </bottom>
      <diagonal/>
    </border>
    <border>
      <left style="medium">
        <color indexed="10"/>
      </left>
      <right style="thin">
        <color rgb="FFCC99FF"/>
      </right>
      <top style="thin">
        <color rgb="FFCC99FF"/>
      </top>
      <bottom style="thin">
        <color rgb="FFCC99FF"/>
      </bottom>
      <diagonal/>
    </border>
    <border>
      <left style="thin">
        <color rgb="FFCC99FF"/>
      </left>
      <right style="medium">
        <color indexed="10"/>
      </right>
      <top style="thin">
        <color rgb="FFCC99FF"/>
      </top>
      <bottom style="thin">
        <color rgb="FFCC99FF"/>
      </bottom>
      <diagonal/>
    </border>
    <border>
      <left style="thin">
        <color rgb="FFCC99FF"/>
      </left>
      <right style="thin">
        <color rgb="FFCC99FF"/>
      </right>
      <top style="thin">
        <color rgb="FFCC99FF"/>
      </top>
      <bottom style="medium">
        <color indexed="10"/>
      </bottom>
      <diagonal/>
    </border>
    <border>
      <left style="double">
        <color indexed="17"/>
      </left>
      <right style="thin">
        <color rgb="FFCC99FF"/>
      </right>
      <top style="thin">
        <color rgb="FFCC99FF"/>
      </top>
      <bottom style="thin">
        <color rgb="FFCC99FF"/>
      </bottom>
      <diagonal/>
    </border>
    <border>
      <left style="thin">
        <color rgb="FFCC99FF"/>
      </left>
      <right style="double">
        <color indexed="17"/>
      </right>
      <top style="thin">
        <color rgb="FFCC99FF"/>
      </top>
      <bottom style="thin">
        <color rgb="FFCC99FF"/>
      </bottom>
      <diagonal/>
    </border>
    <border>
      <left/>
      <right style="thin">
        <color rgb="FFCC99FF"/>
      </right>
      <top/>
      <bottom style="thin">
        <color rgb="FFCC99FF"/>
      </bottom>
      <diagonal/>
    </border>
    <border>
      <left/>
      <right style="double">
        <color indexed="17"/>
      </right>
      <top/>
      <bottom style="thin">
        <color rgb="FFCC99FF"/>
      </bottom>
      <diagonal/>
    </border>
    <border>
      <left style="double">
        <color indexed="17"/>
      </left>
      <right style="thin">
        <color indexed="46"/>
      </right>
      <top style="double">
        <color indexed="17"/>
      </top>
      <bottom style="thin">
        <color indexed="46"/>
      </bottom>
      <diagonal/>
    </border>
    <border>
      <left style="thin">
        <color indexed="46"/>
      </left>
      <right style="thin">
        <color indexed="46"/>
      </right>
      <top style="double">
        <color indexed="17"/>
      </top>
      <bottom style="thin">
        <color indexed="46"/>
      </bottom>
      <diagonal/>
    </border>
    <border>
      <left style="thin">
        <color indexed="46"/>
      </left>
      <right style="double">
        <color indexed="17"/>
      </right>
      <top style="double">
        <color indexed="17"/>
      </top>
      <bottom style="thin">
        <color indexed="46"/>
      </bottom>
      <diagonal/>
    </border>
    <border>
      <left style="double">
        <color indexed="17"/>
      </left>
      <right style="thin">
        <color indexed="46"/>
      </right>
      <top style="thin">
        <color indexed="46"/>
      </top>
      <bottom style="thin">
        <color indexed="46"/>
      </bottom>
      <diagonal/>
    </border>
    <border>
      <left style="thin">
        <color indexed="46"/>
      </left>
      <right style="double">
        <color indexed="17"/>
      </right>
      <top style="thin">
        <color indexed="46"/>
      </top>
      <bottom style="thin">
        <color indexed="46"/>
      </bottom>
      <diagonal/>
    </border>
    <border>
      <left style="double">
        <color indexed="17"/>
      </left>
      <right style="thin">
        <color indexed="46"/>
      </right>
      <top style="thin">
        <color indexed="46"/>
      </top>
      <bottom style="double">
        <color indexed="17"/>
      </bottom>
      <diagonal/>
    </border>
    <border>
      <left style="thin">
        <color indexed="46"/>
      </left>
      <right style="thin">
        <color indexed="46"/>
      </right>
      <top style="thin">
        <color indexed="46"/>
      </top>
      <bottom style="double">
        <color indexed="17"/>
      </bottom>
      <diagonal/>
    </border>
    <border>
      <left style="thin">
        <color indexed="46"/>
      </left>
      <right style="double">
        <color indexed="17"/>
      </right>
      <top style="thin">
        <color indexed="46"/>
      </top>
      <bottom style="double">
        <color indexed="17"/>
      </bottom>
      <diagonal/>
    </border>
    <border>
      <left style="medium">
        <color indexed="10"/>
      </left>
      <right/>
      <top style="medium">
        <color indexed="10"/>
      </top>
      <bottom style="thin">
        <color indexed="46"/>
      </bottom>
      <diagonal/>
    </border>
    <border>
      <left style="thin">
        <color rgb="FFFF0000"/>
      </left>
      <right/>
      <top style="thin">
        <color rgb="FFCC99FF"/>
      </top>
      <bottom style="thin">
        <color rgb="FFCC99FF"/>
      </bottom>
      <diagonal/>
    </border>
    <border>
      <left style="thin">
        <color rgb="FFCC99FF"/>
      </left>
      <right style="thin">
        <color rgb="FFFF0000"/>
      </right>
      <top style="thin">
        <color rgb="FFCC99FF"/>
      </top>
      <bottom/>
      <diagonal/>
    </border>
    <border>
      <left style="thin">
        <color rgb="FFFF0000"/>
      </left>
      <right style="thin">
        <color rgb="FFCC99FF"/>
      </right>
      <top style="thin">
        <color rgb="FFCC99FF"/>
      </top>
      <bottom/>
      <diagonal/>
    </border>
    <border>
      <left style="thin">
        <color rgb="FFCC99FF"/>
      </left>
      <right style="thin">
        <color rgb="FFFF0000"/>
      </right>
      <top/>
      <bottom style="thin">
        <color rgb="FFCC99FF"/>
      </bottom>
      <diagonal/>
    </border>
    <border>
      <left/>
      <right style="thin">
        <color rgb="FFCC99FF"/>
      </right>
      <top style="thin">
        <color rgb="FFCC99FF"/>
      </top>
      <bottom/>
      <diagonal/>
    </border>
    <border>
      <left style="double">
        <color indexed="17"/>
      </left>
      <right style="thin">
        <color rgb="FFCC99FF"/>
      </right>
      <top/>
      <bottom style="thin">
        <color rgb="FFCC99FF"/>
      </bottom>
      <diagonal/>
    </border>
    <border>
      <left style="double">
        <color indexed="17"/>
      </left>
      <right style="thin">
        <color rgb="FF9933FF"/>
      </right>
      <top style="double">
        <color indexed="17"/>
      </top>
      <bottom style="thin">
        <color rgb="FF9933FF"/>
      </bottom>
      <diagonal/>
    </border>
    <border>
      <left style="thin">
        <color rgb="FF9933FF"/>
      </left>
      <right style="thin">
        <color rgb="FF9933FF"/>
      </right>
      <top style="double">
        <color indexed="17"/>
      </top>
      <bottom style="thin">
        <color rgb="FF9933FF"/>
      </bottom>
      <diagonal/>
    </border>
    <border>
      <left style="thin">
        <color rgb="FF9933FF"/>
      </left>
      <right style="double">
        <color indexed="17"/>
      </right>
      <top style="double">
        <color indexed="17"/>
      </top>
      <bottom style="thin">
        <color rgb="FF9933FF"/>
      </bottom>
      <diagonal/>
    </border>
    <border>
      <left style="double">
        <color rgb="FF008000"/>
      </left>
      <right style="thin">
        <color rgb="FFCC99FF"/>
      </right>
      <top style="double">
        <color rgb="FF008000"/>
      </top>
      <bottom style="thin">
        <color rgb="FFCC99FF"/>
      </bottom>
      <diagonal/>
    </border>
    <border>
      <left style="thin">
        <color rgb="FFCC99FF"/>
      </left>
      <right style="thin">
        <color rgb="FFCC99FF"/>
      </right>
      <top style="double">
        <color rgb="FF008000"/>
      </top>
      <bottom style="thin">
        <color rgb="FFCC99FF"/>
      </bottom>
      <diagonal/>
    </border>
    <border>
      <left style="thin">
        <color rgb="FFCC99FF"/>
      </left>
      <right style="double">
        <color rgb="FF008000"/>
      </right>
      <top style="double">
        <color rgb="FF008000"/>
      </top>
      <bottom style="thin">
        <color rgb="FFCC99FF"/>
      </bottom>
      <diagonal/>
    </border>
    <border>
      <left style="double">
        <color rgb="FF008000"/>
      </left>
      <right style="thin">
        <color rgb="FFCC99FF"/>
      </right>
      <top style="thin">
        <color rgb="FFCC99FF"/>
      </top>
      <bottom style="thin">
        <color rgb="FFCC99FF"/>
      </bottom>
      <diagonal/>
    </border>
    <border>
      <left style="thin">
        <color rgb="FFCC99FF"/>
      </left>
      <right style="double">
        <color rgb="FF008000"/>
      </right>
      <top style="thin">
        <color rgb="FFCC99FF"/>
      </top>
      <bottom style="thin">
        <color rgb="FFCC99FF"/>
      </bottom>
      <diagonal/>
    </border>
    <border>
      <left style="double">
        <color rgb="FF008000"/>
      </left>
      <right style="thin">
        <color rgb="FFCC99FF"/>
      </right>
      <top style="thin">
        <color rgb="FFCC99FF"/>
      </top>
      <bottom style="double">
        <color rgb="FF008000"/>
      </bottom>
      <diagonal/>
    </border>
    <border>
      <left style="thin">
        <color rgb="FFCC99FF"/>
      </left>
      <right style="thin">
        <color rgb="FFCC99FF"/>
      </right>
      <top style="thin">
        <color rgb="FFCC99FF"/>
      </top>
      <bottom style="double">
        <color rgb="FF008000"/>
      </bottom>
      <diagonal/>
    </border>
    <border>
      <left style="thin">
        <color rgb="FFCC99FF"/>
      </left>
      <right style="double">
        <color rgb="FF008000"/>
      </right>
      <top style="thin">
        <color rgb="FFCC99FF"/>
      </top>
      <bottom style="double">
        <color rgb="FF008000"/>
      </bottom>
      <diagonal/>
    </border>
    <border>
      <left style="thin">
        <color rgb="FFCC99FF"/>
      </left>
      <right/>
      <top style="thin">
        <color rgb="FF9933FF"/>
      </top>
      <bottom style="thin">
        <color rgb="FFCC99FF"/>
      </bottom>
      <diagonal/>
    </border>
    <border>
      <left/>
      <right/>
      <top style="thin">
        <color rgb="FF9933FF"/>
      </top>
      <bottom style="thin">
        <color rgb="FFCC99FF"/>
      </bottom>
      <diagonal/>
    </border>
    <border>
      <left/>
      <right style="thin">
        <color rgb="FFCC99FF"/>
      </right>
      <top style="thin">
        <color rgb="FF9933FF"/>
      </top>
      <bottom style="thin">
        <color rgb="FFCC99FF"/>
      </bottom>
      <diagonal/>
    </border>
    <border>
      <left style="medium">
        <color indexed="10"/>
      </left>
      <right style="thin">
        <color indexed="46"/>
      </right>
      <top style="thin">
        <color indexed="46"/>
      </top>
      <bottom style="medium">
        <color indexed="10"/>
      </bottom>
      <diagonal/>
    </border>
    <border>
      <left style="double">
        <color indexed="17"/>
      </left>
      <right/>
      <top style="thin">
        <color indexed="46"/>
      </top>
      <bottom style="thin">
        <color indexed="46"/>
      </bottom>
      <diagonal/>
    </border>
    <border>
      <left/>
      <right style="double">
        <color indexed="17"/>
      </right>
      <top style="thin">
        <color indexed="46"/>
      </top>
      <bottom style="thin">
        <color indexed="46"/>
      </bottom>
      <diagonal/>
    </border>
    <border>
      <left style="thin">
        <color rgb="FFCC99FF"/>
      </left>
      <right/>
      <top style="thin">
        <color rgb="FF9933FF"/>
      </top>
      <bottom/>
      <diagonal/>
    </border>
    <border>
      <left/>
      <right style="double">
        <color rgb="FF008000"/>
      </right>
      <top style="thin">
        <color rgb="FFCC99FF"/>
      </top>
      <bottom style="thin">
        <color rgb="FFCC99FF"/>
      </bottom>
      <diagonal/>
    </border>
    <border>
      <left style="thin">
        <color rgb="FFFF0000"/>
      </left>
      <right/>
      <top style="thin">
        <color rgb="FFFF0000"/>
      </top>
      <bottom/>
      <diagonal/>
    </border>
    <border>
      <left/>
      <right/>
      <top style="thin">
        <color rgb="FFFF0000"/>
      </top>
      <bottom/>
      <diagonal/>
    </border>
    <border>
      <left/>
      <right/>
      <top style="thin">
        <color rgb="FFFF0000"/>
      </top>
      <bottom style="thin">
        <color rgb="FFFF0000"/>
      </bottom>
      <diagonal/>
    </border>
    <border>
      <left style="thin">
        <color rgb="FFCC99FF"/>
      </left>
      <right style="thin">
        <color rgb="FFFF0000"/>
      </right>
      <top style="thin">
        <color rgb="FFFF0000"/>
      </top>
      <bottom style="thin">
        <color rgb="FFCC99FF"/>
      </bottom>
      <diagonal/>
    </border>
    <border>
      <left style="thin">
        <color rgb="FF9933FF"/>
      </left>
      <right/>
      <top style="double">
        <color indexed="17"/>
      </top>
      <bottom style="thin">
        <color rgb="FF9933FF"/>
      </bottom>
      <diagonal/>
    </border>
    <border>
      <left style="thin">
        <color indexed="46"/>
      </left>
      <right style="medium">
        <color rgb="FFFF0000"/>
      </right>
      <top style="medium">
        <color indexed="10"/>
      </top>
      <bottom style="thin">
        <color indexed="46"/>
      </bottom>
      <diagonal/>
    </border>
    <border>
      <left style="thin">
        <color indexed="46"/>
      </left>
      <right style="medium">
        <color rgb="FFFF0000"/>
      </right>
      <top/>
      <bottom style="thin">
        <color indexed="46"/>
      </bottom>
      <diagonal/>
    </border>
    <border>
      <left style="thin">
        <color indexed="46"/>
      </left>
      <right style="medium">
        <color rgb="FFFF0000"/>
      </right>
      <top style="thin">
        <color indexed="46"/>
      </top>
      <bottom style="thin">
        <color indexed="46"/>
      </bottom>
      <diagonal/>
    </border>
    <border>
      <left style="thin">
        <color indexed="46"/>
      </left>
      <right style="medium">
        <color rgb="FFFF0000"/>
      </right>
      <top style="thin">
        <color indexed="46"/>
      </top>
      <bottom/>
      <diagonal/>
    </border>
    <border>
      <left style="medium">
        <color indexed="10"/>
      </left>
      <right style="thin">
        <color rgb="FFCC99FF"/>
      </right>
      <top style="thin">
        <color rgb="FFCC99FF"/>
      </top>
      <bottom style="medium">
        <color indexed="10"/>
      </bottom>
      <diagonal/>
    </border>
    <border>
      <left style="thin">
        <color rgb="FFCC99FF"/>
      </left>
      <right style="medium">
        <color indexed="10"/>
      </right>
      <top style="thin">
        <color rgb="FFCC99FF"/>
      </top>
      <bottom style="medium">
        <color indexed="10"/>
      </bottom>
      <diagonal/>
    </border>
    <border>
      <left style="medium">
        <color indexed="10"/>
      </left>
      <right/>
      <top/>
      <bottom/>
      <diagonal/>
    </border>
    <border>
      <left style="medium">
        <color indexed="10"/>
      </left>
      <right/>
      <top/>
      <bottom style="thin">
        <color rgb="FFCC99FF"/>
      </bottom>
      <diagonal/>
    </border>
    <border>
      <left style="thin">
        <color rgb="FFCC99FF"/>
      </left>
      <right/>
      <top style="thin">
        <color rgb="FFCC99FF"/>
      </top>
      <bottom style="medium">
        <color indexed="10"/>
      </bottom>
      <diagonal/>
    </border>
    <border>
      <left/>
      <right style="thin">
        <color rgb="FFCC99FF"/>
      </right>
      <top style="thin">
        <color rgb="FFCC99FF"/>
      </top>
      <bottom style="medium">
        <color indexed="10"/>
      </bottom>
      <diagonal/>
    </border>
    <border>
      <left/>
      <right/>
      <top style="thin">
        <color indexed="46"/>
      </top>
      <bottom/>
      <diagonal/>
    </border>
    <border>
      <left/>
      <right/>
      <top style="thin">
        <color indexed="46"/>
      </top>
      <bottom style="thin">
        <color rgb="FFCC99FF"/>
      </bottom>
      <diagonal/>
    </border>
    <border>
      <left/>
      <right/>
      <top style="thin">
        <color rgb="FFCC99FF"/>
      </top>
      <bottom style="medium">
        <color indexed="10"/>
      </bottom>
      <diagonal/>
    </border>
    <border>
      <left/>
      <right style="medium">
        <color indexed="10"/>
      </right>
      <top style="thin">
        <color rgb="FFCC99FF"/>
      </top>
      <bottom style="medium">
        <color indexed="10"/>
      </bottom>
      <diagonal/>
    </border>
    <border>
      <left style="thin">
        <color rgb="FFCC99FF"/>
      </left>
      <right/>
      <top/>
      <bottom style="medium">
        <color indexed="10"/>
      </bottom>
      <diagonal/>
    </border>
    <border>
      <left/>
      <right/>
      <top/>
      <bottom style="medium">
        <color indexed="10"/>
      </bottom>
      <diagonal/>
    </border>
    <border>
      <left/>
      <right style="thin">
        <color rgb="FFCC99FF"/>
      </right>
      <top/>
      <bottom style="medium">
        <color indexed="10"/>
      </bottom>
      <diagonal/>
    </border>
    <border>
      <left style="thin">
        <color rgb="FFCC99FF"/>
      </left>
      <right style="thin">
        <color rgb="FFCC99FF"/>
      </right>
      <top/>
      <bottom style="medium">
        <color indexed="10"/>
      </bottom>
      <diagonal/>
    </border>
    <border>
      <left/>
      <right style="medium">
        <color indexed="10"/>
      </right>
      <top style="thin">
        <color rgb="FFCC99FF"/>
      </top>
      <bottom style="thin">
        <color rgb="FFCC99FF"/>
      </bottom>
      <diagonal/>
    </border>
    <border>
      <left style="medium">
        <color indexed="10"/>
      </left>
      <right/>
      <top style="thin">
        <color rgb="FFCC99FF"/>
      </top>
      <bottom style="thin">
        <color rgb="FFCC99FF"/>
      </bottom>
      <diagonal/>
    </border>
    <border>
      <left style="double">
        <color rgb="FF008000"/>
      </left>
      <right/>
      <top style="thin">
        <color rgb="FFCC99FF"/>
      </top>
      <bottom style="thin">
        <color rgb="FFCC99FF"/>
      </bottom>
      <diagonal/>
    </border>
    <border>
      <left style="double">
        <color rgb="FF008000"/>
      </left>
      <right style="thin">
        <color rgb="FF008000"/>
      </right>
      <top/>
      <bottom/>
      <diagonal/>
    </border>
    <border>
      <left style="medium">
        <color rgb="FFFF0000"/>
      </left>
      <right style="thin">
        <color rgb="FFCC99FF"/>
      </right>
      <top style="medium">
        <color rgb="FFFF0000"/>
      </top>
      <bottom style="thin">
        <color rgb="FFCC99FF"/>
      </bottom>
      <diagonal/>
    </border>
    <border>
      <left style="thin">
        <color rgb="FFCC99FF"/>
      </left>
      <right style="thin">
        <color rgb="FFCC99FF"/>
      </right>
      <top style="medium">
        <color rgb="FFFF0000"/>
      </top>
      <bottom style="thin">
        <color rgb="FFCC99FF"/>
      </bottom>
      <diagonal/>
    </border>
    <border>
      <left style="thin">
        <color rgb="FFCC99FF"/>
      </left>
      <right style="medium">
        <color rgb="FFFF0000"/>
      </right>
      <top style="medium">
        <color rgb="FFFF0000"/>
      </top>
      <bottom style="thin">
        <color rgb="FFCC99FF"/>
      </bottom>
      <diagonal/>
    </border>
    <border>
      <left style="medium">
        <color rgb="FFFF0000"/>
      </left>
      <right style="thin">
        <color rgb="FFCC99FF"/>
      </right>
      <top style="thin">
        <color rgb="FFCC99FF"/>
      </top>
      <bottom style="thin">
        <color rgb="FFCC99FF"/>
      </bottom>
      <diagonal/>
    </border>
    <border>
      <left style="thin">
        <color rgb="FFCC99FF"/>
      </left>
      <right style="medium">
        <color rgb="FFFF0000"/>
      </right>
      <top style="thin">
        <color rgb="FFCC99FF"/>
      </top>
      <bottom style="thin">
        <color rgb="FFCC99FF"/>
      </bottom>
      <diagonal/>
    </border>
    <border>
      <left style="medium">
        <color rgb="FFFF0000"/>
      </left>
      <right style="thin">
        <color rgb="FFCC99FF"/>
      </right>
      <top style="thin">
        <color rgb="FFCC99FF"/>
      </top>
      <bottom style="medium">
        <color rgb="FFFF0000"/>
      </bottom>
      <diagonal/>
    </border>
    <border>
      <left style="thin">
        <color rgb="FFCC99FF"/>
      </left>
      <right style="thin">
        <color rgb="FFCC99FF"/>
      </right>
      <top style="thin">
        <color rgb="FFCC99FF"/>
      </top>
      <bottom style="medium">
        <color rgb="FFFF0000"/>
      </bottom>
      <diagonal/>
    </border>
    <border>
      <left style="thin">
        <color rgb="FFCC99FF"/>
      </left>
      <right style="medium">
        <color rgb="FFFF0000"/>
      </right>
      <top style="thin">
        <color rgb="FFCC99FF"/>
      </top>
      <bottom style="medium">
        <color rgb="FFFF0000"/>
      </bottom>
      <diagonal/>
    </border>
    <border>
      <left/>
      <right style="thin">
        <color rgb="FFFF0000"/>
      </right>
      <top style="thin">
        <color rgb="FFFF0000"/>
      </top>
      <bottom/>
      <diagonal/>
    </border>
    <border>
      <left/>
      <right style="thin">
        <color rgb="FFFF0000"/>
      </right>
      <top/>
      <bottom style="thin">
        <color rgb="FFCC99FF"/>
      </bottom>
      <diagonal/>
    </border>
    <border>
      <left style="thin">
        <color indexed="46"/>
      </left>
      <right style="thin">
        <color indexed="46"/>
      </right>
      <top style="thin">
        <color indexed="46"/>
      </top>
      <bottom style="medium">
        <color rgb="FFFF0000"/>
      </bottom>
      <diagonal/>
    </border>
    <border>
      <left/>
      <right/>
      <top style="thin">
        <color rgb="FFCC99FF"/>
      </top>
      <bottom/>
      <diagonal/>
    </border>
    <border>
      <left style="thin">
        <color rgb="FFCC99FF"/>
      </left>
      <right style="double">
        <color rgb="FF008000"/>
      </right>
      <top style="thin">
        <color rgb="FFFF0000"/>
      </top>
      <bottom style="thin">
        <color rgb="FFCC99FF"/>
      </bottom>
      <diagonal/>
    </border>
    <border>
      <left style="medium">
        <color indexed="10"/>
      </left>
      <right/>
      <top style="medium">
        <color indexed="10"/>
      </top>
      <bottom style="thin">
        <color rgb="FFCC99FF"/>
      </bottom>
      <diagonal/>
    </border>
    <border>
      <left/>
      <right/>
      <top style="medium">
        <color indexed="10"/>
      </top>
      <bottom style="thin">
        <color rgb="FFCC99FF"/>
      </bottom>
      <diagonal/>
    </border>
    <border>
      <left/>
      <right style="medium">
        <color indexed="10"/>
      </right>
      <top style="medium">
        <color indexed="10"/>
      </top>
      <bottom style="thin">
        <color rgb="FFCC99FF"/>
      </bottom>
      <diagonal/>
    </border>
    <border>
      <left style="thin">
        <color rgb="FFCC99FF"/>
      </left>
      <right/>
      <top style="medium">
        <color indexed="10"/>
      </top>
      <bottom style="thin">
        <color rgb="FFCC99FF"/>
      </bottom>
      <diagonal/>
    </border>
    <border>
      <left/>
      <right style="thin">
        <color rgb="FFCC99FF"/>
      </right>
      <top style="medium">
        <color indexed="10"/>
      </top>
      <bottom style="thin">
        <color rgb="FFCC99FF"/>
      </bottom>
      <diagonal/>
    </border>
    <border>
      <left style="thin">
        <color rgb="FFCC99FF"/>
      </left>
      <right/>
      <top/>
      <bottom/>
      <diagonal/>
    </border>
    <border>
      <left style="thin">
        <color rgb="FFCC99FF"/>
      </left>
      <right/>
      <top/>
      <bottom style="medium">
        <color rgb="FFFF0000"/>
      </bottom>
      <diagonal/>
    </border>
    <border>
      <left/>
      <right style="thin">
        <color rgb="FFCC99FF"/>
      </right>
      <top/>
      <bottom style="medium">
        <color rgb="FFFF0000"/>
      </bottom>
      <diagonal/>
    </border>
    <border>
      <left style="thin">
        <color indexed="46"/>
      </left>
      <right style="medium">
        <color rgb="FFFF0000"/>
      </right>
      <top style="thin">
        <color indexed="46"/>
      </top>
      <bottom style="medium">
        <color rgb="FFFF0000"/>
      </bottom>
      <diagonal/>
    </border>
    <border>
      <left style="thin">
        <color theme="5" tint="-0.24994659260841701"/>
      </left>
      <right/>
      <top style="thin">
        <color theme="5" tint="-0.24994659260841701"/>
      </top>
      <bottom style="thin">
        <color theme="5" tint="-0.24994659260841701"/>
      </bottom>
      <diagonal/>
    </border>
    <border>
      <left style="thin">
        <color rgb="FFCC99FF"/>
      </left>
      <right/>
      <top style="thin">
        <color indexed="46"/>
      </top>
      <bottom style="thin">
        <color rgb="FFCC99FF"/>
      </bottom>
      <diagonal/>
    </border>
    <border>
      <left/>
      <right style="thin">
        <color indexed="46"/>
      </right>
      <top style="thin">
        <color indexed="46"/>
      </top>
      <bottom style="thin">
        <color rgb="FFCC99FF"/>
      </bottom>
      <diagonal/>
    </border>
    <border>
      <left style="thin">
        <color rgb="FFCC99FF"/>
      </left>
      <right style="thin">
        <color rgb="FFCC99FF"/>
      </right>
      <top style="thin">
        <color rgb="FF9933FF"/>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10"/>
      </left>
      <right style="thin">
        <color rgb="FFCC99FF"/>
      </right>
      <top style="thin">
        <color indexed="10"/>
      </top>
      <bottom style="thin">
        <color rgb="FFCC99FF"/>
      </bottom>
      <diagonal/>
    </border>
    <border>
      <left style="thin">
        <color rgb="FFCC99FF"/>
      </left>
      <right style="thin">
        <color rgb="FFCC99FF"/>
      </right>
      <top style="thin">
        <color indexed="10"/>
      </top>
      <bottom style="thin">
        <color rgb="FFCC99FF"/>
      </bottom>
      <diagonal/>
    </border>
    <border>
      <left style="thin">
        <color rgb="FFCC99FF"/>
      </left>
      <right style="thin">
        <color indexed="10"/>
      </right>
      <top style="thin">
        <color indexed="10"/>
      </top>
      <bottom style="thin">
        <color rgb="FFCC99FF"/>
      </bottom>
      <diagonal/>
    </border>
    <border>
      <left style="thin">
        <color indexed="10"/>
      </left>
      <right style="thin">
        <color rgb="FFCC99FF"/>
      </right>
      <top style="thin">
        <color rgb="FFCC99FF"/>
      </top>
      <bottom style="thin">
        <color rgb="FFCC99FF"/>
      </bottom>
      <diagonal/>
    </border>
    <border>
      <left style="thin">
        <color rgb="FFCC99FF"/>
      </left>
      <right style="thin">
        <color indexed="10"/>
      </right>
      <top style="thin">
        <color rgb="FFCC99FF"/>
      </top>
      <bottom style="thin">
        <color rgb="FFCC99FF"/>
      </bottom>
      <diagonal/>
    </border>
    <border>
      <left style="thin">
        <color indexed="10"/>
      </left>
      <right style="thin">
        <color rgb="FFCC99FF"/>
      </right>
      <top style="thin">
        <color rgb="FFCC99FF"/>
      </top>
      <bottom style="thin">
        <color indexed="10"/>
      </bottom>
      <diagonal/>
    </border>
    <border>
      <left style="thin">
        <color rgb="FFCC99FF"/>
      </left>
      <right style="thin">
        <color rgb="FFCC99FF"/>
      </right>
      <top style="thin">
        <color rgb="FFCC99FF"/>
      </top>
      <bottom style="thin">
        <color indexed="10"/>
      </bottom>
      <diagonal/>
    </border>
    <border>
      <left style="thin">
        <color rgb="FFCC99FF"/>
      </left>
      <right style="thin">
        <color indexed="10"/>
      </right>
      <top style="thin">
        <color rgb="FFCC99FF"/>
      </top>
      <bottom style="thin">
        <color indexed="10"/>
      </bottom>
      <diagonal/>
    </border>
    <border>
      <left/>
      <right/>
      <top style="thin">
        <color rgb="FFCC99FF"/>
      </top>
      <bottom style="thin">
        <color rgb="FFFF0000"/>
      </bottom>
      <diagonal/>
    </border>
    <border>
      <left/>
      <right/>
      <top/>
      <bottom style="thin">
        <color rgb="FFFF0000"/>
      </bottom>
      <diagonal/>
    </border>
    <border>
      <left style="thin">
        <color indexed="46"/>
      </left>
      <right/>
      <top style="thin">
        <color indexed="46"/>
      </top>
      <bottom style="thin">
        <color rgb="FFCC99FF"/>
      </bottom>
      <diagonal/>
    </border>
    <border>
      <left/>
      <right style="thin">
        <color rgb="FFCC99FF"/>
      </right>
      <top style="thin">
        <color indexed="46"/>
      </top>
      <bottom style="thin">
        <color rgb="FFCC99FF"/>
      </bottom>
      <diagonal/>
    </border>
    <border>
      <left style="thin">
        <color indexed="46"/>
      </left>
      <right/>
      <top style="thin">
        <color rgb="FFCC99FF"/>
      </top>
      <bottom style="medium">
        <color indexed="10"/>
      </bottom>
      <diagonal/>
    </border>
    <border>
      <left style="medium">
        <color indexed="10"/>
      </left>
      <right style="thin">
        <color rgb="FFCC99FF"/>
      </right>
      <top style="thin">
        <color rgb="FFCC99FF"/>
      </top>
      <bottom/>
      <diagonal/>
    </border>
    <border>
      <left style="medium">
        <color indexed="10"/>
      </left>
      <right/>
      <top/>
      <bottom style="medium">
        <color indexed="10"/>
      </bottom>
      <diagonal/>
    </border>
    <border>
      <left style="thin">
        <color rgb="FFCC99FF"/>
      </left>
      <right style="medium">
        <color indexed="10"/>
      </right>
      <top style="thin">
        <color rgb="FFCC99FF"/>
      </top>
      <bottom/>
      <diagonal/>
    </border>
    <border>
      <left style="medium">
        <color indexed="10"/>
      </left>
      <right/>
      <top style="thin">
        <color rgb="FFCC99FF"/>
      </top>
      <bottom/>
      <diagonal/>
    </border>
    <border>
      <left style="medium">
        <color indexed="10"/>
      </left>
      <right style="thin">
        <color rgb="FFCC99FF"/>
      </right>
      <top/>
      <bottom/>
      <diagonal/>
    </border>
    <border>
      <left style="thin">
        <color rgb="FFCC99FF"/>
      </left>
      <right style="medium">
        <color indexed="10"/>
      </right>
      <top/>
      <bottom/>
      <diagonal/>
    </border>
    <border>
      <left style="thin">
        <color rgb="FFCC99FF"/>
      </left>
      <right style="medium">
        <color indexed="10"/>
      </right>
      <top/>
      <bottom style="thin">
        <color rgb="FFCC99FF"/>
      </bottom>
      <diagonal/>
    </border>
    <border>
      <left style="medium">
        <color indexed="10"/>
      </left>
      <right style="thin">
        <color rgb="FFCC99FF"/>
      </right>
      <top/>
      <bottom style="thin">
        <color rgb="FFCC99FF"/>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thin">
        <color rgb="FFCC99FF"/>
      </right>
      <top style="medium">
        <color indexed="10"/>
      </top>
      <bottom style="medium">
        <color indexed="10"/>
      </bottom>
      <diagonal/>
    </border>
    <border>
      <left style="thin">
        <color rgb="FFCC99FF"/>
      </left>
      <right style="thin">
        <color rgb="FFCC99FF"/>
      </right>
      <top style="medium">
        <color indexed="10"/>
      </top>
      <bottom style="medium">
        <color indexed="10"/>
      </bottom>
      <diagonal/>
    </border>
    <border>
      <left style="thin">
        <color rgb="FFCC99FF"/>
      </left>
      <right style="medium">
        <color indexed="10"/>
      </right>
      <top style="medium">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thin">
        <color rgb="FFCC99FF"/>
      </right>
      <top style="medium">
        <color indexed="10"/>
      </top>
      <bottom style="thin">
        <color indexed="46"/>
      </bottom>
      <diagonal/>
    </border>
    <border>
      <left/>
      <right/>
      <top style="thin">
        <color indexed="46"/>
      </top>
      <bottom style="medium">
        <color indexed="10"/>
      </bottom>
      <diagonal/>
    </border>
    <border>
      <left/>
      <right style="thin">
        <color indexed="46"/>
      </right>
      <top style="thin">
        <color indexed="46"/>
      </top>
      <bottom/>
      <diagonal/>
    </border>
    <border>
      <left style="thin">
        <color indexed="46"/>
      </left>
      <right/>
      <top/>
      <bottom/>
      <diagonal/>
    </border>
    <border>
      <left/>
      <right style="thin">
        <color indexed="46"/>
      </right>
      <top/>
      <bottom/>
      <diagonal/>
    </border>
  </borders>
  <cellStyleXfs count="89">
    <xf numFmtId="0" fontId="0" fillId="0" borderId="0"/>
    <xf numFmtId="0" fontId="2" fillId="0" borderId="0" applyNumberFormat="0" applyFill="0" applyBorder="0" applyAlignment="0" applyProtection="0">
      <alignment vertical="top"/>
      <protection locked="0"/>
    </xf>
    <xf numFmtId="0" fontId="9" fillId="0" borderId="0"/>
    <xf numFmtId="0" fontId="11" fillId="0" borderId="0"/>
    <xf numFmtId="0" fontId="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064">
    <xf numFmtId="0" fontId="0" fillId="0" borderId="0" xfId="0"/>
    <xf numFmtId="0" fontId="4"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1" fontId="20" fillId="7" borderId="8" xfId="0" applyNumberFormat="1" applyFont="1" applyFill="1" applyBorder="1" applyAlignment="1" applyProtection="1">
      <alignment horizontal="center" vertical="center" wrapText="1"/>
    </xf>
    <xf numFmtId="1" fontId="21" fillId="3" borderId="4" xfId="0" applyNumberFormat="1" applyFont="1" applyFill="1" applyBorder="1" applyAlignment="1" applyProtection="1">
      <alignment horizontal="center" vertical="center" wrapText="1"/>
    </xf>
    <xf numFmtId="1" fontId="20" fillId="14" borderId="5" xfId="0" applyNumberFormat="1" applyFont="1" applyFill="1" applyBorder="1" applyAlignment="1" applyProtection="1">
      <alignment horizontal="center" vertical="center" wrapText="1"/>
    </xf>
    <xf numFmtId="1" fontId="21" fillId="14" borderId="5" xfId="0" applyNumberFormat="1" applyFont="1" applyFill="1" applyBorder="1" applyAlignment="1" applyProtection="1">
      <alignment horizontal="center" vertical="center" wrapText="1"/>
    </xf>
    <xf numFmtId="1" fontId="20" fillId="3" borderId="5" xfId="0" applyNumberFormat="1" applyFont="1" applyFill="1" applyBorder="1" applyAlignment="1" applyProtection="1">
      <alignment horizontal="center" vertical="center" textRotation="90" wrapText="1"/>
    </xf>
    <xf numFmtId="1" fontId="22" fillId="3" borderId="5" xfId="0" applyNumberFormat="1" applyFont="1" applyFill="1" applyBorder="1" applyAlignment="1" applyProtection="1">
      <alignment horizontal="center" vertical="center" textRotation="90" wrapText="1"/>
    </xf>
    <xf numFmtId="0" fontId="16" fillId="10" borderId="60" xfId="0" applyFont="1" applyFill="1" applyBorder="1" applyAlignment="1" applyProtection="1">
      <alignment vertical="center"/>
      <protection locked="0" hidden="1"/>
    </xf>
    <xf numFmtId="0" fontId="16" fillId="10" borderId="29" xfId="0" applyFont="1" applyFill="1" applyBorder="1" applyAlignment="1" applyProtection="1">
      <alignment vertical="center"/>
      <protection locked="0" hidden="1"/>
    </xf>
    <xf numFmtId="0" fontId="16" fillId="10" borderId="28" xfId="0" applyFont="1" applyFill="1" applyBorder="1" applyAlignment="1" applyProtection="1">
      <alignment vertical="center"/>
      <protection locked="0" hidden="1"/>
    </xf>
    <xf numFmtId="0" fontId="23" fillId="0" borderId="0" xfId="0" applyFont="1"/>
    <xf numFmtId="0" fontId="24" fillId="0" borderId="0" xfId="0" applyFont="1" applyFill="1" applyBorder="1" applyAlignment="1" applyProtection="1">
      <alignment horizontal="center" vertical="center" textRotation="90"/>
    </xf>
    <xf numFmtId="0" fontId="16" fillId="0" borderId="24" xfId="0" applyFont="1" applyFill="1" applyBorder="1" applyAlignment="1" applyProtection="1">
      <alignment horizontal="center" vertical="center"/>
      <protection locked="0" hidden="1"/>
    </xf>
    <xf numFmtId="0" fontId="16" fillId="0" borderId="19" xfId="0" applyFont="1" applyFill="1" applyBorder="1" applyAlignment="1" applyProtection="1">
      <alignment horizontal="center" vertical="center"/>
      <protection locked="0" hidden="1"/>
    </xf>
    <xf numFmtId="0" fontId="16" fillId="0" borderId="17" xfId="0" applyFont="1" applyFill="1" applyBorder="1" applyAlignment="1" applyProtection="1">
      <alignment horizontal="center" vertical="center"/>
      <protection locked="0" hidden="1"/>
    </xf>
    <xf numFmtId="0" fontId="16" fillId="0" borderId="17" xfId="0" applyFont="1" applyFill="1" applyBorder="1" applyAlignment="1" applyProtection="1">
      <alignment horizontal="center" vertical="center"/>
    </xf>
    <xf numFmtId="0" fontId="23" fillId="0" borderId="0" xfId="0" applyFont="1" applyFill="1"/>
    <xf numFmtId="0" fontId="16" fillId="8" borderId="20"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textRotation="90" wrapText="1"/>
    </xf>
    <xf numFmtId="0" fontId="26" fillId="7" borderId="63" xfId="0" applyFont="1" applyFill="1" applyBorder="1" applyAlignment="1" applyProtection="1">
      <alignment horizontal="center" vertical="center" textRotation="90" wrapText="1"/>
    </xf>
    <xf numFmtId="0" fontId="27" fillId="3" borderId="35" xfId="0" applyFont="1" applyFill="1" applyBorder="1" applyAlignment="1" applyProtection="1">
      <alignment horizontal="center" vertical="center" textRotation="90" wrapText="1"/>
    </xf>
    <xf numFmtId="0" fontId="26" fillId="7" borderId="35" xfId="0" applyFont="1" applyFill="1" applyBorder="1" applyAlignment="1" applyProtection="1">
      <alignment horizontal="center" vertical="center" textRotation="90" wrapText="1"/>
    </xf>
    <xf numFmtId="0" fontId="26" fillId="2" borderId="5" xfId="0" applyFont="1" applyFill="1" applyBorder="1" applyAlignment="1" applyProtection="1">
      <alignment horizontal="center" vertical="center" textRotation="90" wrapText="1"/>
    </xf>
    <xf numFmtId="0" fontId="27" fillId="2" borderId="5" xfId="0" applyFont="1" applyFill="1" applyBorder="1" applyAlignment="1" applyProtection="1">
      <alignment horizontal="center" vertical="center" textRotation="90" wrapText="1"/>
    </xf>
    <xf numFmtId="0" fontId="27" fillId="2" borderId="4" xfId="0" applyFont="1" applyFill="1" applyBorder="1" applyAlignment="1" applyProtection="1">
      <alignment horizontal="center" vertical="center" textRotation="90" wrapText="1"/>
    </xf>
    <xf numFmtId="164" fontId="29" fillId="8" borderId="9"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0" fontId="16" fillId="7" borderId="9" xfId="0" applyFont="1" applyFill="1" applyBorder="1" applyAlignment="1" applyProtection="1">
      <alignment horizontal="center" vertical="center" wrapText="1"/>
    </xf>
    <xf numFmtId="0" fontId="27" fillId="7" borderId="9"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30" fillId="7" borderId="9" xfId="0" applyFont="1" applyFill="1" applyBorder="1" applyAlignment="1" applyProtection="1">
      <alignment horizontal="center" vertical="center" wrapText="1"/>
    </xf>
    <xf numFmtId="0" fontId="29" fillId="6" borderId="10" xfId="0" applyFont="1" applyFill="1" applyBorder="1" applyAlignment="1" applyProtection="1">
      <alignment horizontal="center" vertical="center"/>
    </xf>
    <xf numFmtId="0" fontId="29" fillId="8" borderId="9" xfId="0" applyFont="1" applyFill="1" applyBorder="1" applyAlignment="1" applyProtection="1">
      <alignment horizontal="center" vertical="center"/>
    </xf>
    <xf numFmtId="0" fontId="16" fillId="6" borderId="9"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30" fillId="6" borderId="9" xfId="0" applyFont="1" applyFill="1" applyBorder="1" applyAlignment="1" applyProtection="1">
      <alignment horizontal="center" vertical="center" wrapText="1"/>
    </xf>
    <xf numFmtId="0" fontId="29" fillId="6" borderId="81"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16" fillId="0" borderId="5" xfId="0" applyFont="1" applyFill="1" applyBorder="1" applyAlignment="1" applyProtection="1">
      <alignment vertical="center" wrapText="1"/>
    </xf>
    <xf numFmtId="2" fontId="17" fillId="0" borderId="5" xfId="0" applyNumberFormat="1" applyFont="1" applyBorder="1" applyAlignment="1" applyProtection="1">
      <alignment horizontal="center" vertical="center" wrapText="1"/>
    </xf>
    <xf numFmtId="0" fontId="37" fillId="0" borderId="0" xfId="0" applyFont="1" applyProtection="1"/>
    <xf numFmtId="0" fontId="17" fillId="7" borderId="5" xfId="0" applyFont="1" applyFill="1" applyBorder="1" applyAlignment="1" applyProtection="1">
      <alignment horizontal="right" vertical="center" wrapText="1"/>
    </xf>
    <xf numFmtId="0" fontId="17" fillId="3" borderId="5"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wrapText="1"/>
    </xf>
    <xf numFmtId="1" fontId="38" fillId="0" borderId="5" xfId="0" applyNumberFormat="1"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1" fontId="32" fillId="0" borderId="5" xfId="0" applyNumberFormat="1"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5" xfId="0" applyFont="1" applyBorder="1" applyAlignment="1" applyProtection="1">
      <alignment horizontal="left" vertical="center" wrapText="1"/>
    </xf>
    <xf numFmtId="0" fontId="42" fillId="0" borderId="5"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1" fontId="32" fillId="0" borderId="5" xfId="0" applyNumberFormat="1" applyFont="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37" fillId="0" borderId="0" xfId="0" applyFont="1" applyAlignment="1" applyProtection="1"/>
    <xf numFmtId="1" fontId="42" fillId="0" borderId="5" xfId="0" applyNumberFormat="1" applyFont="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17" fillId="0" borderId="5" xfId="0" applyFont="1" applyFill="1" applyBorder="1" applyAlignment="1" applyProtection="1">
      <alignment vertical="center" wrapText="1"/>
    </xf>
    <xf numFmtId="2" fontId="32" fillId="0" borderId="5" xfId="0" applyNumberFormat="1" applyFont="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39" fillId="0" borderId="5" xfId="0" applyFont="1" applyFill="1" applyBorder="1" applyAlignment="1" applyProtection="1">
      <alignment vertical="center" wrapText="1"/>
    </xf>
    <xf numFmtId="0" fontId="44" fillId="0" borderId="5"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xf>
    <xf numFmtId="0" fontId="17" fillId="0" borderId="68" xfId="0" applyFont="1" applyBorder="1" applyAlignment="1" applyProtection="1">
      <alignment vertical="center" wrapText="1"/>
    </xf>
    <xf numFmtId="0" fontId="36" fillId="0" borderId="0" xfId="0" applyFont="1" applyAlignment="1" applyProtection="1">
      <alignment vertical="center"/>
    </xf>
    <xf numFmtId="0" fontId="17" fillId="0" borderId="37" xfId="0" applyFont="1" applyBorder="1" applyAlignment="1" applyProtection="1">
      <alignment horizontal="center" vertical="center" wrapText="1"/>
    </xf>
    <xf numFmtId="1" fontId="17" fillId="0" borderId="5" xfId="0" applyNumberFormat="1"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0" borderId="48" xfId="0" applyFont="1" applyBorder="1" applyAlignment="1" applyProtection="1">
      <alignment horizontal="center" vertical="center" textRotation="90" wrapText="1"/>
    </xf>
    <xf numFmtId="0" fontId="17" fillId="0" borderId="5" xfId="0" applyFont="1" applyBorder="1" applyAlignment="1" applyProtection="1">
      <alignment horizontal="center" vertical="center" textRotation="90" wrapText="1"/>
    </xf>
    <xf numFmtId="0" fontId="17" fillId="0" borderId="37" xfId="0" applyFont="1" applyBorder="1" applyAlignment="1" applyProtection="1">
      <alignment horizontal="center" vertical="center" textRotation="90" wrapText="1"/>
    </xf>
    <xf numFmtId="0" fontId="17" fillId="0" borderId="55" xfId="0" applyFont="1" applyBorder="1" applyAlignment="1" applyProtection="1">
      <alignment horizontal="left" vertical="center" wrapText="1"/>
    </xf>
    <xf numFmtId="0" fontId="17" fillId="0" borderId="48"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167" fontId="17" fillId="0" borderId="31" xfId="0" applyNumberFormat="1" applyFont="1" applyBorder="1" applyAlignment="1" applyProtection="1">
      <alignment horizontal="center" vertical="center" wrapText="1"/>
    </xf>
    <xf numFmtId="1" fontId="38" fillId="0" borderId="31" xfId="0" applyNumberFormat="1" applyFont="1" applyBorder="1" applyAlignment="1" applyProtection="1">
      <alignment horizontal="center" vertical="center" wrapText="1"/>
    </xf>
    <xf numFmtId="1" fontId="46" fillId="0" borderId="49" xfId="0" applyNumberFormat="1" applyFont="1" applyBorder="1" applyAlignment="1" applyProtection="1">
      <alignment horizontal="center" vertical="center" wrapText="1"/>
    </xf>
    <xf numFmtId="0" fontId="17" fillId="0" borderId="56" xfId="0" applyFont="1" applyFill="1" applyBorder="1" applyAlignment="1" applyProtection="1">
      <alignment horizontal="center" vertical="center" wrapText="1"/>
    </xf>
    <xf numFmtId="0" fontId="19" fillId="0" borderId="5" xfId="0" applyFont="1" applyFill="1" applyBorder="1" applyAlignment="1" applyProtection="1">
      <alignment vertical="center" wrapText="1"/>
    </xf>
    <xf numFmtId="0" fontId="42" fillId="0" borderId="5" xfId="0" applyFont="1" applyBorder="1" applyAlignment="1" applyProtection="1">
      <alignment horizontal="center" vertical="center"/>
    </xf>
    <xf numFmtId="0" fontId="38" fillId="0" borderId="56" xfId="0" applyFont="1" applyFill="1" applyBorder="1" applyAlignment="1" applyProtection="1">
      <alignment horizontal="center" vertical="center" wrapText="1"/>
    </xf>
    <xf numFmtId="0" fontId="19" fillId="0" borderId="55" xfId="0" applyFont="1" applyFill="1" applyBorder="1" applyAlignment="1" applyProtection="1">
      <alignment vertical="center" wrapText="1"/>
      <protection hidden="1"/>
    </xf>
    <xf numFmtId="0" fontId="17" fillId="0" borderId="9" xfId="0" applyFont="1" applyFill="1" applyBorder="1" applyAlignment="1" applyProtection="1">
      <alignment horizontal="center" vertical="center"/>
    </xf>
    <xf numFmtId="0" fontId="38" fillId="0" borderId="56" xfId="0" applyFont="1" applyFill="1" applyBorder="1" applyAlignment="1" applyProtection="1">
      <alignment horizontal="center" vertical="center"/>
    </xf>
    <xf numFmtId="0" fontId="32" fillId="0" borderId="5" xfId="0" applyFont="1" applyBorder="1" applyAlignment="1" applyProtection="1">
      <alignment horizontal="right" vertical="center"/>
    </xf>
    <xf numFmtId="0" fontId="32" fillId="0" borderId="5" xfId="0" applyFont="1" applyBorder="1" applyAlignment="1" applyProtection="1">
      <alignment horizontal="left" vertical="center"/>
    </xf>
    <xf numFmtId="1" fontId="38" fillId="0" borderId="5" xfId="0" applyNumberFormat="1" applyFont="1" applyBorder="1" applyAlignment="1" applyProtection="1">
      <alignment horizontal="left" vertical="center"/>
    </xf>
    <xf numFmtId="0" fontId="38" fillId="0" borderId="5" xfId="0" applyFont="1" applyFill="1" applyBorder="1" applyAlignment="1" applyProtection="1">
      <alignment horizontal="left" vertical="center" wrapText="1"/>
    </xf>
    <xf numFmtId="0" fontId="19" fillId="0" borderId="73" xfId="0" applyFont="1" applyFill="1" applyBorder="1" applyAlignment="1" applyProtection="1">
      <alignment vertical="center" wrapText="1"/>
    </xf>
    <xf numFmtId="0" fontId="33" fillId="0" borderId="5" xfId="0" applyFont="1" applyBorder="1" applyAlignment="1" applyProtection="1">
      <alignment horizontal="center" vertical="center"/>
    </xf>
    <xf numFmtId="167" fontId="38" fillId="0" borderId="5" xfId="0" applyNumberFormat="1"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55" xfId="0" applyFont="1" applyFill="1" applyBorder="1" applyAlignment="1" applyProtection="1">
      <alignment vertical="center" wrapText="1"/>
      <protection hidden="1"/>
    </xf>
    <xf numFmtId="0" fontId="38" fillId="0" borderId="9" xfId="0" applyFont="1" applyBorder="1" applyAlignment="1" applyProtection="1">
      <alignment horizontal="center" vertical="center"/>
    </xf>
    <xf numFmtId="0" fontId="19" fillId="0" borderId="75" xfId="0" applyFont="1" applyFill="1" applyBorder="1" applyAlignment="1" applyProtection="1">
      <alignment vertical="center" wrapText="1"/>
    </xf>
    <xf numFmtId="0" fontId="19" fillId="0" borderId="76" xfId="0" applyFont="1" applyFill="1" applyBorder="1" applyAlignment="1" applyProtection="1">
      <alignment vertical="center" wrapText="1"/>
    </xf>
    <xf numFmtId="0" fontId="44" fillId="0" borderId="57" xfId="0" applyFont="1" applyFill="1" applyBorder="1" applyAlignment="1" applyProtection="1">
      <alignment vertical="center" wrapText="1"/>
      <protection hidden="1"/>
    </xf>
    <xf numFmtId="165" fontId="44" fillId="0" borderId="58" xfId="0" applyNumberFormat="1" applyFont="1" applyBorder="1" applyAlignment="1" applyProtection="1">
      <alignment horizontal="center" vertical="center"/>
    </xf>
    <xf numFmtId="2" fontId="38" fillId="0" borderId="59" xfId="0" applyNumberFormat="1" applyFont="1" applyBorder="1" applyAlignment="1" applyProtection="1">
      <alignment horizontal="center" vertical="center"/>
    </xf>
    <xf numFmtId="0" fontId="45" fillId="0" borderId="37" xfId="0" applyFont="1" applyBorder="1" applyAlignment="1" applyProtection="1">
      <alignment horizontal="center" vertical="center" wrapText="1"/>
    </xf>
    <xf numFmtId="0" fontId="45" fillId="0" borderId="5" xfId="0" applyFont="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7" fillId="0" borderId="0" xfId="0" applyFont="1" applyAlignment="1" applyProtection="1">
      <alignment vertical="center"/>
    </xf>
    <xf numFmtId="0" fontId="37" fillId="0" borderId="73" xfId="0" applyFont="1" applyBorder="1" applyAlignment="1" applyProtection="1">
      <alignment vertical="center"/>
    </xf>
    <xf numFmtId="0" fontId="37" fillId="0" borderId="5" xfId="0" applyFont="1" applyBorder="1" applyAlignment="1" applyProtection="1">
      <alignment vertical="center"/>
    </xf>
    <xf numFmtId="0" fontId="36" fillId="0" borderId="55" xfId="0" applyFont="1" applyBorder="1" applyAlignment="1" applyProtection="1">
      <alignment vertical="center" wrapText="1"/>
    </xf>
    <xf numFmtId="0" fontId="37" fillId="0" borderId="73" xfId="0" applyFont="1" applyBorder="1" applyAlignment="1" applyProtection="1">
      <alignment horizontal="right" vertical="center"/>
    </xf>
    <xf numFmtId="0" fontId="37" fillId="0" borderId="76" xfId="0" applyFont="1" applyBorder="1" applyAlignment="1" applyProtection="1">
      <alignment vertical="center"/>
    </xf>
    <xf numFmtId="2" fontId="44" fillId="0" borderId="58" xfId="0" applyNumberFormat="1" applyFont="1" applyBorder="1" applyAlignment="1" applyProtection="1">
      <alignment horizontal="center" vertical="center"/>
    </xf>
    <xf numFmtId="0" fontId="26" fillId="0" borderId="74" xfId="0" applyNumberFormat="1" applyFont="1" applyFill="1" applyBorder="1" applyAlignment="1" applyProtection="1">
      <alignment horizontal="center" vertical="center" wrapText="1"/>
    </xf>
    <xf numFmtId="2" fontId="35" fillId="0" borderId="5" xfId="0" applyNumberFormat="1" applyFont="1" applyFill="1" applyBorder="1" applyAlignment="1" applyProtection="1">
      <alignment horizontal="center" vertical="center" wrapText="1"/>
    </xf>
    <xf numFmtId="2" fontId="35" fillId="0" borderId="74" xfId="0" applyNumberFormat="1" applyFont="1" applyFill="1" applyBorder="1" applyAlignment="1" applyProtection="1">
      <alignment horizontal="center" vertical="center" wrapText="1"/>
    </xf>
    <xf numFmtId="0" fontId="16" fillId="0" borderId="0" xfId="0" applyFont="1"/>
    <xf numFmtId="0" fontId="16" fillId="0" borderId="0" xfId="0" applyFont="1" applyFill="1"/>
    <xf numFmtId="1" fontId="20" fillId="4" borderId="26" xfId="0" applyNumberFormat="1" applyFont="1" applyFill="1" applyBorder="1" applyAlignment="1" applyProtection="1">
      <alignment horizontal="center" vertical="center" wrapText="1"/>
    </xf>
    <xf numFmtId="1" fontId="21" fillId="4" borderId="89" xfId="0" applyNumberFormat="1" applyFont="1" applyFill="1" applyBorder="1" applyAlignment="1" applyProtection="1">
      <alignment horizontal="center" vertical="center" wrapText="1"/>
    </xf>
    <xf numFmtId="0" fontId="18" fillId="4" borderId="0" xfId="0" applyFont="1" applyFill="1"/>
    <xf numFmtId="1" fontId="20" fillId="4" borderId="5" xfId="0" applyNumberFormat="1" applyFont="1" applyFill="1" applyBorder="1" applyAlignment="1" applyProtection="1">
      <alignment horizontal="center" vertical="center" wrapText="1"/>
    </xf>
    <xf numFmtId="1" fontId="21" fillId="4" borderId="5" xfId="0" applyNumberFormat="1" applyFont="1" applyFill="1" applyBorder="1" applyAlignment="1" applyProtection="1">
      <alignment horizontal="center" vertical="center" wrapText="1"/>
    </xf>
    <xf numFmtId="1" fontId="21" fillId="4" borderId="4" xfId="0" applyNumberFormat="1" applyFont="1" applyFill="1" applyBorder="1" applyAlignment="1" applyProtection="1">
      <alignment horizontal="center" vertical="center" wrapText="1"/>
    </xf>
    <xf numFmtId="1" fontId="24" fillId="4" borderId="0" xfId="0" applyNumberFormat="1" applyFont="1" applyFill="1" applyBorder="1" applyAlignment="1" applyProtection="1">
      <alignment horizontal="center" vertical="center" wrapText="1"/>
    </xf>
    <xf numFmtId="1" fontId="24" fillId="0" borderId="0" xfId="0" applyNumberFormat="1" applyFont="1" applyFill="1" applyBorder="1" applyAlignment="1" applyProtection="1">
      <alignment horizontal="center" vertical="center"/>
    </xf>
    <xf numFmtId="0" fontId="18" fillId="0" borderId="0" xfId="0" applyFont="1"/>
    <xf numFmtId="0" fontId="24" fillId="4" borderId="5"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52" fillId="0" borderId="5" xfId="0" applyFont="1" applyFill="1" applyBorder="1" applyAlignment="1" applyProtection="1">
      <alignment horizontal="center" vertical="center" wrapText="1"/>
    </xf>
    <xf numFmtId="0" fontId="53" fillId="0" borderId="5"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16" fillId="8" borderId="9"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textRotation="90" wrapText="1"/>
    </xf>
    <xf numFmtId="0" fontId="17" fillId="0" borderId="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1" fontId="39" fillId="0" borderId="5" xfId="0" applyNumberFormat="1"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1" fontId="43" fillId="0" borderId="5" xfId="0" applyNumberFormat="1"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textRotation="90" wrapText="1"/>
    </xf>
    <xf numFmtId="0" fontId="17" fillId="0" borderId="45"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wrapText="1"/>
    </xf>
    <xf numFmtId="0" fontId="19" fillId="11" borderId="5" xfId="0" applyFont="1" applyFill="1" applyBorder="1" applyAlignment="1" applyProtection="1">
      <alignment horizontal="center" vertical="center" wrapText="1"/>
    </xf>
    <xf numFmtId="0" fontId="52" fillId="11" borderId="5" xfId="0" applyFont="1" applyFill="1" applyBorder="1" applyAlignment="1" applyProtection="1">
      <alignment horizontal="center" vertical="center" wrapText="1"/>
    </xf>
    <xf numFmtId="0" fontId="53" fillId="11" borderId="5" xfId="0" applyFont="1" applyFill="1" applyBorder="1" applyAlignment="1" applyProtection="1">
      <alignment horizontal="center" vertical="center" wrapText="1"/>
    </xf>
    <xf numFmtId="0" fontId="54" fillId="11" borderId="5" xfId="0" applyFont="1" applyFill="1" applyBorder="1" applyAlignment="1" applyProtection="1">
      <alignment horizontal="center" vertical="center" wrapText="1"/>
    </xf>
    <xf numFmtId="0" fontId="31" fillId="11" borderId="5" xfId="0" applyFont="1" applyFill="1" applyBorder="1" applyAlignment="1" applyProtection="1">
      <alignment horizontal="center" vertical="center" wrapText="1"/>
    </xf>
    <xf numFmtId="0" fontId="32" fillId="11" borderId="5" xfId="0" applyFont="1" applyFill="1" applyBorder="1" applyAlignment="1" applyProtection="1">
      <alignment horizontal="left" vertical="center" wrapText="1"/>
    </xf>
    <xf numFmtId="0" fontId="39" fillId="11" borderId="5" xfId="0" applyFont="1" applyFill="1" applyBorder="1" applyAlignment="1" applyProtection="1">
      <alignment horizontal="center" vertical="center" wrapText="1"/>
    </xf>
    <xf numFmtId="2" fontId="17" fillId="0" borderId="2" xfId="0" applyNumberFormat="1" applyFont="1" applyFill="1" applyBorder="1" applyAlignment="1" applyProtection="1">
      <alignment horizontal="center" vertical="center"/>
    </xf>
    <xf numFmtId="2" fontId="17" fillId="0" borderId="5" xfId="0" applyNumberFormat="1"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17" fillId="0" borderId="5" xfId="0" applyFont="1" applyBorder="1" applyAlignment="1" applyProtection="1">
      <alignment horizontal="center" vertical="center" wrapText="1"/>
    </xf>
    <xf numFmtId="1" fontId="39" fillId="0" borderId="5" xfId="0" applyNumberFormat="1" applyFont="1" applyFill="1" applyBorder="1" applyAlignment="1" applyProtection="1">
      <alignment horizontal="center" vertical="center" wrapText="1"/>
    </xf>
    <xf numFmtId="1" fontId="43" fillId="0" borderId="5" xfId="0" applyNumberFormat="1"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17" fillId="0" borderId="90" xfId="0" applyFont="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6" xfId="0" applyFont="1" applyFill="1" applyBorder="1" applyAlignment="1" applyProtection="1">
      <alignment horizontal="center" vertical="center" wrapText="1"/>
    </xf>
    <xf numFmtId="0" fontId="30" fillId="0" borderId="5" xfId="0" applyFont="1" applyFill="1" applyBorder="1" applyAlignment="1" applyProtection="1">
      <alignment horizontal="left" vertical="center" wrapText="1"/>
    </xf>
    <xf numFmtId="1" fontId="26" fillId="0" borderId="5" xfId="0" applyNumberFormat="1" applyFont="1" applyFill="1" applyBorder="1" applyAlignment="1" applyProtection="1">
      <alignment horizontal="center" vertical="center" wrapText="1"/>
    </xf>
    <xf numFmtId="1" fontId="30"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1" fontId="26" fillId="0" borderId="74" xfId="0" applyNumberFormat="1" applyFont="1" applyFill="1" applyBorder="1" applyAlignment="1" applyProtection="1">
      <alignment horizontal="center" vertical="center" wrapText="1"/>
    </xf>
    <xf numFmtId="0" fontId="26" fillId="0" borderId="74" xfId="0" applyFont="1" applyFill="1" applyBorder="1" applyAlignment="1" applyProtection="1">
      <alignment horizontal="center" vertical="center" wrapText="1"/>
    </xf>
    <xf numFmtId="0" fontId="19" fillId="0" borderId="74" xfId="0" applyFont="1" applyFill="1" applyBorder="1" applyAlignment="1" applyProtection="1">
      <alignment horizontal="center" vertical="center" wrapText="1"/>
    </xf>
    <xf numFmtId="0" fontId="57" fillId="0" borderId="5" xfId="0" applyFont="1" applyFill="1" applyBorder="1" applyAlignment="1" applyProtection="1">
      <alignment horizontal="center" vertical="center" wrapText="1"/>
    </xf>
    <xf numFmtId="0" fontId="57" fillId="0" borderId="5" xfId="0" applyFont="1" applyFill="1" applyBorder="1" applyAlignment="1" applyProtection="1">
      <alignment horizontal="center" vertical="center" wrapText="1"/>
      <protection hidden="1"/>
    </xf>
    <xf numFmtId="0" fontId="37" fillId="0" borderId="0" xfId="0" applyFont="1" applyFill="1" applyAlignment="1" applyProtection="1">
      <alignment horizontal="center"/>
    </xf>
    <xf numFmtId="0" fontId="17" fillId="7" borderId="45" xfId="0" applyFont="1" applyFill="1" applyBorder="1" applyAlignment="1" applyProtection="1">
      <alignment horizontal="center" vertical="center" wrapText="1"/>
    </xf>
    <xf numFmtId="0" fontId="60" fillId="0" borderId="0" xfId="0" applyFont="1" applyFill="1" applyBorder="1" applyAlignment="1" applyProtection="1">
      <alignment horizontal="left" vertical="center"/>
    </xf>
    <xf numFmtId="0" fontId="61" fillId="0" borderId="0" xfId="0" applyFont="1" applyFill="1" applyBorder="1" applyAlignment="1">
      <alignment horizontal="center" vertical="center"/>
    </xf>
    <xf numFmtId="0" fontId="61" fillId="0" borderId="0" xfId="0" applyFont="1" applyFill="1" applyBorder="1" applyAlignment="1" applyProtection="1">
      <alignment vertical="center"/>
    </xf>
    <xf numFmtId="0" fontId="37" fillId="0" borderId="5" xfId="0" applyFont="1" applyFill="1" applyBorder="1" applyAlignment="1" applyProtection="1">
      <alignment horizontal="center"/>
    </xf>
    <xf numFmtId="0" fontId="37" fillId="0" borderId="46" xfId="0" applyFont="1" applyBorder="1" applyProtection="1"/>
    <xf numFmtId="0" fontId="37" fillId="0" borderId="5" xfId="0" applyFont="1" applyFill="1" applyBorder="1" applyAlignment="1" applyProtection="1">
      <alignment vertical="center"/>
    </xf>
    <xf numFmtId="0" fontId="37" fillId="0" borderId="45" xfId="0" applyFont="1" applyBorder="1" applyProtection="1"/>
    <xf numFmtId="0" fontId="32" fillId="0" borderId="5" xfId="0" applyFont="1" applyFill="1" applyBorder="1" applyAlignment="1" applyProtection="1">
      <alignment vertical="center" wrapText="1"/>
    </xf>
    <xf numFmtId="0" fontId="37" fillId="0" borderId="5" xfId="0" applyFont="1" applyBorder="1" applyProtection="1"/>
    <xf numFmtId="0" fontId="33" fillId="0" borderId="5" xfId="0" applyFont="1" applyBorder="1" applyAlignment="1" applyProtection="1">
      <alignment horizontal="center"/>
    </xf>
    <xf numFmtId="2" fontId="33" fillId="0" borderId="5" xfId="0" applyNumberFormat="1" applyFont="1" applyBorder="1" applyAlignment="1" applyProtection="1">
      <alignment horizontal="center" vertical="center" wrapText="1"/>
    </xf>
    <xf numFmtId="0" fontId="33" fillId="0" borderId="5" xfId="0" applyFont="1" applyFill="1" applyBorder="1" applyAlignment="1" applyProtection="1">
      <alignment vertical="center" wrapText="1"/>
    </xf>
    <xf numFmtId="0" fontId="43" fillId="0" borderId="5"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37" fillId="0" borderId="95" xfId="0" applyFont="1" applyBorder="1" applyProtection="1"/>
    <xf numFmtId="0" fontId="4" fillId="0" borderId="47" xfId="0" applyFont="1" applyFill="1" applyBorder="1" applyAlignment="1" applyProtection="1">
      <alignment horizontal="center" vertical="center" wrapText="1"/>
    </xf>
    <xf numFmtId="0" fontId="38" fillId="0" borderId="47"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textRotation="90" wrapText="1"/>
    </xf>
    <xf numFmtId="1" fontId="35" fillId="0" borderId="5" xfId="0" applyNumberFormat="1" applyFont="1" applyFill="1" applyBorder="1" applyAlignment="1" applyProtection="1">
      <alignment horizontal="center" vertical="center" textRotation="90" wrapText="1"/>
    </xf>
    <xf numFmtId="0" fontId="35" fillId="0" borderId="5" xfId="0" applyFont="1" applyFill="1" applyBorder="1" applyAlignment="1" applyProtection="1">
      <alignment horizontal="center" vertical="center" wrapText="1"/>
    </xf>
    <xf numFmtId="0" fontId="35" fillId="0" borderId="45" xfId="0" applyFont="1" applyFill="1" applyBorder="1" applyAlignment="1" applyProtection="1">
      <alignment horizontal="center" vertical="center" wrapText="1"/>
    </xf>
    <xf numFmtId="0" fontId="35" fillId="0" borderId="5" xfId="0" applyFont="1" applyFill="1" applyBorder="1" applyAlignment="1" applyProtection="1">
      <alignment horizontal="left" vertical="center" wrapText="1"/>
    </xf>
    <xf numFmtId="0" fontId="30" fillId="0" borderId="5" xfId="0" applyFont="1" applyFill="1" applyBorder="1" applyAlignment="1" applyProtection="1">
      <alignment horizontal="center" vertical="center"/>
    </xf>
    <xf numFmtId="1" fontId="35" fillId="0" borderId="5" xfId="0" applyNumberFormat="1" applyFont="1" applyFill="1" applyBorder="1" applyAlignment="1" applyProtection="1">
      <alignment horizontal="center" vertical="center" wrapText="1"/>
    </xf>
    <xf numFmtId="14" fontId="35" fillId="0" borderId="5" xfId="0" applyNumberFormat="1" applyFont="1" applyFill="1" applyBorder="1" applyAlignment="1" applyProtection="1">
      <alignment horizontal="center" vertical="center" wrapText="1"/>
    </xf>
    <xf numFmtId="0" fontId="35" fillId="0" borderId="46" xfId="0" applyFont="1" applyFill="1" applyBorder="1" applyAlignment="1" applyProtection="1">
      <alignment horizontal="center" wrapText="1"/>
    </xf>
    <xf numFmtId="0" fontId="0" fillId="0" borderId="0" xfId="0" applyAlignment="1">
      <alignment horizontal="center"/>
    </xf>
    <xf numFmtId="0" fontId="16" fillId="3" borderId="14" xfId="0" applyFont="1" applyFill="1" applyBorder="1" applyAlignment="1" applyProtection="1">
      <alignment horizontal="center" vertical="center" wrapText="1"/>
    </xf>
    <xf numFmtId="0" fontId="35" fillId="0" borderId="108" xfId="0" applyFont="1" applyFill="1" applyBorder="1" applyAlignment="1" applyProtection="1">
      <alignment horizontal="center" vertical="center" textRotation="90" wrapText="1"/>
    </xf>
    <xf numFmtId="0" fontId="64" fillId="0" borderId="5" xfId="0" applyNumberFormat="1" applyFont="1" applyFill="1" applyBorder="1" applyAlignment="1" applyProtection="1">
      <alignment horizontal="center" vertical="center" wrapText="1"/>
    </xf>
    <xf numFmtId="0" fontId="30" fillId="0" borderId="74" xfId="0" applyNumberFormat="1" applyFont="1" applyFill="1" applyBorder="1" applyAlignment="1" applyProtection="1">
      <alignment horizontal="center" vertical="center" wrapText="1"/>
    </xf>
    <xf numFmtId="0" fontId="16" fillId="0" borderId="74" xfId="0" applyFont="1" applyFill="1" applyBorder="1" applyAlignment="1" applyProtection="1">
      <alignment vertical="center" wrapText="1"/>
    </xf>
    <xf numFmtId="0" fontId="16" fillId="0" borderId="76" xfId="0" applyFont="1" applyFill="1" applyBorder="1" applyAlignment="1" applyProtection="1">
      <alignment vertical="center" wrapText="1"/>
    </xf>
    <xf numFmtId="0" fontId="16" fillId="0" borderId="77" xfId="0" applyFont="1" applyFill="1" applyBorder="1" applyAlignment="1" applyProtection="1">
      <alignment vertical="center" wrapText="1"/>
    </xf>
    <xf numFmtId="0" fontId="27" fillId="0" borderId="111"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0" fillId="0" borderId="112" xfId="0" applyBorder="1"/>
    <xf numFmtId="0" fontId="60" fillId="0" borderId="0" xfId="0" applyFont="1" applyFill="1" applyBorder="1" applyAlignment="1" applyProtection="1">
      <alignment horizontal="center" vertical="center"/>
    </xf>
    <xf numFmtId="0" fontId="17" fillId="0" borderId="116" xfId="0" applyFont="1" applyBorder="1" applyAlignment="1" applyProtection="1">
      <alignment vertical="center" wrapText="1"/>
    </xf>
    <xf numFmtId="0" fontId="17" fillId="0" borderId="116" xfId="0" applyFont="1" applyBorder="1" applyAlignment="1" applyProtection="1">
      <alignment horizontal="center" vertical="center" wrapText="1"/>
    </xf>
    <xf numFmtId="0" fontId="17" fillId="0" borderId="116" xfId="0" applyFont="1" applyBorder="1" applyAlignment="1" applyProtection="1">
      <alignment horizontal="left" vertical="center" wrapText="1"/>
    </xf>
    <xf numFmtId="0" fontId="31" fillId="0" borderId="117" xfId="0" applyFont="1" applyFill="1" applyBorder="1" applyAlignment="1" applyProtection="1">
      <alignment horizontal="center" vertical="center" wrapText="1"/>
    </xf>
    <xf numFmtId="1" fontId="31" fillId="0" borderId="117" xfId="0" applyNumberFormat="1" applyFont="1" applyFill="1" applyBorder="1" applyAlignment="1" applyProtection="1">
      <alignment horizontal="center" vertical="center" wrapText="1"/>
    </xf>
    <xf numFmtId="0" fontId="17" fillId="0" borderId="55" xfId="0" applyFont="1" applyBorder="1" applyAlignment="1" applyProtection="1">
      <alignment vertical="center" wrapText="1"/>
    </xf>
    <xf numFmtId="0" fontId="19" fillId="0" borderId="0" xfId="0" applyFont="1" applyFill="1" applyBorder="1" applyAlignment="1" applyProtection="1">
      <alignment vertical="center" wrapText="1"/>
      <protection hidden="1"/>
    </xf>
    <xf numFmtId="0" fontId="38" fillId="0" borderId="8" xfId="0" applyFont="1" applyBorder="1" applyAlignment="1" applyProtection="1">
      <alignment horizontal="center" vertical="center" wrapText="1"/>
    </xf>
    <xf numFmtId="0" fontId="19" fillId="0" borderId="8" xfId="0" applyFont="1" applyFill="1" applyBorder="1" applyAlignment="1" applyProtection="1">
      <alignment horizontal="left" vertical="center" wrapText="1"/>
      <protection hidden="1"/>
    </xf>
    <xf numFmtId="0" fontId="19" fillId="0" borderId="39" xfId="0" applyFont="1" applyFill="1" applyBorder="1" applyAlignment="1" applyProtection="1">
      <alignment horizontal="left" vertical="center" wrapText="1"/>
      <protection hidden="1"/>
    </xf>
    <xf numFmtId="0" fontId="37" fillId="0" borderId="0" xfId="0" applyFont="1" applyFill="1" applyProtection="1"/>
    <xf numFmtId="1" fontId="19" fillId="0" borderId="5" xfId="0" applyNumberFormat="1"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textRotation="90" wrapText="1"/>
    </xf>
    <xf numFmtId="1" fontId="20" fillId="4" borderId="8" xfId="0" applyNumberFormat="1" applyFont="1" applyFill="1" applyBorder="1" applyAlignment="1" applyProtection="1">
      <alignment horizontal="center" vertical="center" wrapText="1"/>
    </xf>
    <xf numFmtId="1" fontId="20" fillId="14" borderId="8" xfId="0" applyNumberFormat="1" applyFont="1" applyFill="1" applyBorder="1" applyAlignment="1" applyProtection="1">
      <alignment horizontal="center" vertical="center" wrapText="1"/>
    </xf>
    <xf numFmtId="0" fontId="27" fillId="3" borderId="62" xfId="0" applyFont="1" applyFill="1" applyBorder="1" applyAlignment="1" applyProtection="1">
      <alignment horizontal="center" vertical="center" textRotation="90" wrapText="1"/>
    </xf>
    <xf numFmtId="0" fontId="68" fillId="0" borderId="0" xfId="0" applyFont="1"/>
    <xf numFmtId="0" fontId="16" fillId="2" borderId="9"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xf>
    <xf numFmtId="0" fontId="16" fillId="2" borderId="9" xfId="0" applyFont="1" applyFill="1" applyBorder="1" applyAlignment="1" applyProtection="1">
      <alignment horizontal="left" vertical="center" wrapText="1"/>
    </xf>
    <xf numFmtId="0" fontId="16" fillId="2" borderId="20" xfId="0" applyFont="1" applyFill="1" applyBorder="1" applyAlignment="1" applyProtection="1">
      <alignment horizontal="center" vertical="center" wrapText="1"/>
    </xf>
    <xf numFmtId="0" fontId="16" fillId="2" borderId="9" xfId="0" applyFont="1" applyFill="1" applyBorder="1" applyAlignment="1" applyProtection="1">
      <alignment horizontal="right" vertical="center"/>
    </xf>
    <xf numFmtId="0" fontId="16" fillId="2" borderId="17" xfId="0" applyFont="1" applyFill="1" applyBorder="1" applyAlignment="1" applyProtection="1">
      <alignment horizontal="center" vertical="center"/>
    </xf>
    <xf numFmtId="0" fontId="16" fillId="2" borderId="9" xfId="0" applyFont="1" applyFill="1" applyBorder="1" applyAlignment="1" applyProtection="1">
      <alignment horizontal="center" vertical="center" textRotation="90" wrapText="1"/>
    </xf>
    <xf numFmtId="0" fontId="27" fillId="2" borderId="9"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30" fillId="2"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textRotation="90" wrapText="1"/>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textRotation="90" wrapText="1"/>
    </xf>
    <xf numFmtId="0" fontId="36"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left" vertical="center" wrapText="1"/>
    </xf>
    <xf numFmtId="0" fontId="30" fillId="0" borderId="5" xfId="0" applyNumberFormat="1" applyFont="1" applyFill="1" applyBorder="1" applyAlignment="1" applyProtection="1">
      <alignment horizontal="center" vertical="center" wrapText="1"/>
    </xf>
    <xf numFmtId="0" fontId="30" fillId="0" borderId="74"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16" fillId="2" borderId="123" xfId="0" applyFont="1" applyFill="1" applyBorder="1" applyAlignment="1" applyProtection="1">
      <alignment horizontal="left" vertical="center" wrapText="1"/>
    </xf>
    <xf numFmtId="0" fontId="16" fillId="8" borderId="123" xfId="0" applyFont="1" applyFill="1" applyBorder="1" applyAlignment="1" applyProtection="1">
      <alignment horizontal="left" vertical="center" wrapText="1"/>
    </xf>
    <xf numFmtId="0" fontId="30" fillId="4" borderId="5"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1" fontId="43" fillId="0" borderId="5" xfId="0" applyNumberFormat="1"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17" fillId="0" borderId="31" xfId="0" applyFont="1" applyFill="1" applyBorder="1" applyAlignment="1" applyProtection="1">
      <alignment horizontal="center" vertical="center" textRotation="90" wrapText="1"/>
    </xf>
    <xf numFmtId="0" fontId="32" fillId="0" borderId="5" xfId="0" applyFont="1" applyFill="1" applyBorder="1" applyAlignment="1" applyProtection="1">
      <alignment horizontal="center" vertical="center" textRotation="90" wrapText="1"/>
    </xf>
    <xf numFmtId="0" fontId="30" fillId="0" borderId="17" xfId="0" applyFont="1" applyFill="1" applyBorder="1" applyAlignment="1" applyProtection="1">
      <alignment horizontal="center" vertical="center"/>
    </xf>
    <xf numFmtId="0" fontId="69" fillId="0" borderId="0" xfId="0" applyFont="1"/>
    <xf numFmtId="1" fontId="35" fillId="0" borderId="108" xfId="0" applyNumberFormat="1" applyFont="1" applyFill="1" applyBorder="1" applyAlignment="1" applyProtection="1">
      <alignment horizontal="center" vertical="center" textRotation="90" wrapText="1"/>
    </xf>
    <xf numFmtId="1" fontId="0" fillId="0" borderId="0" xfId="0" applyNumberFormat="1" applyAlignment="1">
      <alignment horizontal="center"/>
    </xf>
    <xf numFmtId="0" fontId="16" fillId="3" borderId="17" xfId="0" applyFont="1" applyFill="1" applyBorder="1" applyAlignment="1" applyProtection="1">
      <alignment horizontal="center" vertical="center"/>
    </xf>
    <xf numFmtId="0" fontId="17" fillId="2" borderId="5" xfId="0" applyFont="1" applyFill="1" applyBorder="1" applyAlignment="1" applyProtection="1">
      <alignment vertical="center" textRotation="90" wrapText="1"/>
    </xf>
    <xf numFmtId="0" fontId="17" fillId="2" borderId="5" xfId="0" applyFont="1" applyFill="1" applyBorder="1" applyAlignment="1" applyProtection="1">
      <alignment horizontal="center" vertical="center" textRotation="90" wrapText="1"/>
    </xf>
    <xf numFmtId="0" fontId="45" fillId="2" borderId="5" xfId="0" applyFont="1" applyFill="1" applyBorder="1" applyAlignment="1" applyProtection="1">
      <alignment horizontal="center" vertical="center" textRotation="90" wrapText="1"/>
    </xf>
    <xf numFmtId="0" fontId="37" fillId="0" borderId="35" xfId="0" applyFont="1" applyFill="1" applyBorder="1" applyAlignment="1" applyProtection="1">
      <alignment horizontal="center"/>
    </xf>
    <xf numFmtId="0" fontId="37" fillId="0" borderId="36" xfId="0" applyFont="1" applyFill="1" applyBorder="1" applyAlignment="1" applyProtection="1">
      <alignment horizontal="center"/>
    </xf>
    <xf numFmtId="0" fontId="37" fillId="0" borderId="37" xfId="0" applyFont="1" applyFill="1" applyBorder="1" applyAlignment="1" applyProtection="1">
      <alignment horizontal="center"/>
    </xf>
    <xf numFmtId="0" fontId="31"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32" fillId="0" borderId="5" xfId="0" applyFont="1" applyBorder="1" applyAlignment="1" applyProtection="1">
      <alignment horizontal="center" vertical="center"/>
    </xf>
    <xf numFmtId="14" fontId="17" fillId="0" borderId="5" xfId="0" applyNumberFormat="1" applyFont="1" applyFill="1" applyBorder="1" applyAlignment="1" applyProtection="1">
      <alignment horizontal="center" vertical="center" wrapText="1"/>
    </xf>
    <xf numFmtId="14" fontId="17" fillId="0" borderId="46" xfId="0" applyNumberFormat="1" applyFont="1" applyFill="1" applyBorder="1" applyAlignment="1" applyProtection="1">
      <alignment horizontal="center" vertical="center" wrapText="1"/>
    </xf>
    <xf numFmtId="14" fontId="17" fillId="0" borderId="47" xfId="0" applyNumberFormat="1" applyFont="1" applyFill="1" applyBorder="1" applyAlignment="1" applyProtection="1">
      <alignment horizontal="center" vertical="center" wrapText="1"/>
    </xf>
    <xf numFmtId="14" fontId="17" fillId="0" borderId="96" xfId="0" applyNumberFormat="1"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7" fillId="0" borderId="46"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xf>
    <xf numFmtId="0" fontId="37" fillId="0" borderId="46" xfId="0" applyFont="1" applyFill="1" applyBorder="1" applyAlignment="1" applyProtection="1">
      <alignment horizontal="center" vertical="center"/>
    </xf>
    <xf numFmtId="0" fontId="38" fillId="7" borderId="5" xfId="0" applyFont="1" applyFill="1" applyBorder="1" applyAlignment="1" applyProtection="1">
      <alignment horizontal="center" vertical="center" wrapText="1"/>
    </xf>
    <xf numFmtId="0" fontId="31" fillId="0" borderId="119" xfId="0" applyFont="1" applyFill="1" applyBorder="1" applyAlignment="1" applyProtection="1">
      <alignment horizontal="center" vertical="center" wrapText="1"/>
    </xf>
    <xf numFmtId="2" fontId="31" fillId="0" borderId="5" xfId="0" applyNumberFormat="1" applyFont="1" applyFill="1" applyBorder="1" applyAlignment="1" applyProtection="1">
      <alignment horizontal="center" vertical="center" wrapText="1"/>
    </xf>
    <xf numFmtId="0" fontId="29" fillId="8" borderId="123" xfId="0" applyFont="1" applyFill="1" applyBorder="1" applyAlignment="1" applyProtection="1">
      <alignment horizontal="center" vertical="center"/>
    </xf>
    <xf numFmtId="0" fontId="16" fillId="2" borderId="123" xfId="0" applyFont="1" applyFill="1" applyBorder="1" applyAlignment="1" applyProtection="1">
      <alignment horizontal="center" vertical="center" wrapText="1"/>
    </xf>
    <xf numFmtId="0" fontId="29" fillId="2" borderId="123" xfId="0" applyFont="1" applyFill="1" applyBorder="1" applyAlignment="1" applyProtection="1">
      <alignment horizontal="center" vertical="center"/>
    </xf>
    <xf numFmtId="0" fontId="16" fillId="6" borderId="123" xfId="0" applyFont="1" applyFill="1" applyBorder="1" applyAlignment="1" applyProtection="1">
      <alignment horizontal="center" vertical="center" wrapText="1"/>
    </xf>
    <xf numFmtId="0" fontId="27" fillId="6" borderId="123" xfId="0" applyFont="1" applyFill="1" applyBorder="1" applyAlignment="1" applyProtection="1">
      <alignment horizontal="center" vertical="center" wrapText="1"/>
    </xf>
    <xf numFmtId="0" fontId="24" fillId="6" borderId="123" xfId="0" applyFont="1" applyFill="1" applyBorder="1" applyAlignment="1" applyProtection="1">
      <alignment horizontal="center" vertical="center" wrapText="1"/>
    </xf>
    <xf numFmtId="0" fontId="27" fillId="2" borderId="123" xfId="0" applyFont="1" applyFill="1" applyBorder="1" applyAlignment="1" applyProtection="1">
      <alignment horizontal="center" vertical="center" wrapText="1"/>
    </xf>
    <xf numFmtId="0" fontId="24" fillId="2" borderId="123" xfId="0" applyFont="1" applyFill="1" applyBorder="1" applyAlignment="1" applyProtection="1">
      <alignment horizontal="center" vertical="center" wrapText="1"/>
    </xf>
    <xf numFmtId="0" fontId="16" fillId="0" borderId="123" xfId="0" applyFont="1" applyFill="1" applyBorder="1" applyAlignment="1" applyProtection="1">
      <alignment horizontal="center" vertical="center" wrapText="1"/>
    </xf>
    <xf numFmtId="0" fontId="30" fillId="6" borderId="123" xfId="0" applyFont="1" applyFill="1" applyBorder="1" applyAlignment="1" applyProtection="1">
      <alignment horizontal="center" vertical="center" wrapText="1"/>
    </xf>
    <xf numFmtId="0" fontId="16" fillId="3" borderId="123"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textRotation="90" wrapText="1"/>
    </xf>
    <xf numFmtId="0" fontId="17" fillId="0" borderId="5"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7" fillId="0" borderId="5" xfId="0" applyFont="1" applyBorder="1" applyAlignment="1" applyProtection="1">
      <alignment horizontal="center" vertical="center"/>
    </xf>
    <xf numFmtId="0" fontId="17" fillId="0" borderId="4" xfId="0" applyFont="1" applyFill="1" applyBorder="1" applyAlignment="1" applyProtection="1">
      <alignment horizontal="center" vertical="center" wrapText="1"/>
    </xf>
    <xf numFmtId="165" fontId="17" fillId="0" borderId="5" xfId="0" applyNumberFormat="1" applyFont="1" applyFill="1" applyBorder="1" applyAlignment="1" applyProtection="1">
      <alignment horizontal="center" vertical="center" wrapText="1"/>
    </xf>
    <xf numFmtId="0" fontId="36" fillId="0" borderId="0" xfId="0" applyFont="1" applyProtection="1"/>
    <xf numFmtId="0" fontId="36" fillId="0" borderId="38" xfId="0" applyFont="1" applyFill="1" applyBorder="1" applyAlignment="1" applyProtection="1">
      <alignment vertical="center" wrapText="1"/>
    </xf>
    <xf numFmtId="0" fontId="36" fillId="0" borderId="124" xfId="0" applyFont="1" applyFill="1" applyBorder="1" applyAlignment="1" applyProtection="1">
      <alignment vertical="center" wrapText="1"/>
    </xf>
    <xf numFmtId="0" fontId="36" fillId="0" borderId="65" xfId="0" applyFont="1" applyFill="1" applyBorder="1" applyAlignment="1" applyProtection="1">
      <alignment vertical="center" wrapText="1"/>
    </xf>
    <xf numFmtId="0" fontId="36" fillId="0" borderId="131"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41" xfId="0" applyFont="1" applyFill="1" applyBorder="1" applyAlignment="1" applyProtection="1">
      <alignment vertical="center" wrapText="1"/>
    </xf>
    <xf numFmtId="0" fontId="36" fillId="0" borderId="105" xfId="0" applyFont="1" applyFill="1" applyBorder="1" applyAlignment="1" applyProtection="1">
      <alignment vertical="center" wrapText="1"/>
    </xf>
    <xf numFmtId="0" fontId="36" fillId="0" borderId="106" xfId="0" applyFont="1" applyFill="1" applyBorder="1" applyAlignment="1" applyProtection="1">
      <alignment vertical="center" wrapText="1"/>
    </xf>
    <xf numFmtId="0" fontId="36" fillId="0" borderId="107" xfId="0" applyFont="1" applyFill="1" applyBorder="1" applyAlignment="1" applyProtection="1">
      <alignment vertical="center" wrapText="1"/>
    </xf>
    <xf numFmtId="0" fontId="16" fillId="2" borderId="17" xfId="0" quotePrefix="1" applyFont="1" applyFill="1" applyBorder="1" applyAlignment="1" applyProtection="1">
      <alignment horizontal="center" vertical="center"/>
    </xf>
    <xf numFmtId="0" fontId="27" fillId="2" borderId="13" xfId="0" applyFont="1" applyFill="1" applyBorder="1" applyAlignment="1" applyProtection="1">
      <alignment horizontal="center" vertical="center" textRotation="90" wrapText="1"/>
    </xf>
    <xf numFmtId="0" fontId="19" fillId="2" borderId="13" xfId="0" applyFont="1" applyFill="1" applyBorder="1" applyAlignment="1" applyProtection="1">
      <alignment horizontal="center" vertical="center" textRotation="90" wrapText="1"/>
    </xf>
    <xf numFmtId="0" fontId="16" fillId="2" borderId="18"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3" borderId="92" xfId="0" applyFont="1" applyFill="1" applyBorder="1" applyAlignment="1" applyProtection="1">
      <alignment horizontal="center" vertical="center"/>
    </xf>
    <xf numFmtId="0" fontId="30" fillId="3" borderId="9"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93" xfId="0" applyFont="1" applyFill="1" applyBorder="1" applyAlignment="1" applyProtection="1">
      <alignment horizontal="center" vertical="center" wrapText="1"/>
    </xf>
    <xf numFmtId="0" fontId="30" fillId="3" borderId="123" xfId="0" applyFont="1" applyFill="1" applyBorder="1" applyAlignment="1" applyProtection="1">
      <alignment horizontal="center" vertical="center" wrapText="1"/>
    </xf>
    <xf numFmtId="0" fontId="26" fillId="3" borderId="123" xfId="0" applyFont="1" applyFill="1" applyBorder="1" applyAlignment="1" applyProtection="1">
      <alignment horizontal="center" vertical="center" wrapText="1"/>
    </xf>
    <xf numFmtId="0" fontId="26" fillId="3" borderId="134" xfId="0" applyFont="1" applyFill="1" applyBorder="1" applyAlignment="1" applyProtection="1">
      <alignment horizontal="center" vertical="center" wrapText="1"/>
    </xf>
    <xf numFmtId="0" fontId="45" fillId="0" borderId="62" xfId="0" applyFont="1" applyFill="1" applyBorder="1" applyAlignment="1" applyProtection="1">
      <alignment horizontal="center" vertical="center" wrapText="1"/>
    </xf>
    <xf numFmtId="0" fontId="45" fillId="0" borderId="64" xfId="0" applyFont="1" applyFill="1" applyBorder="1" applyAlignment="1" applyProtection="1">
      <alignment horizontal="center" vertical="center" wrapText="1"/>
    </xf>
    <xf numFmtId="0" fontId="70" fillId="0" borderId="13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protection hidden="1"/>
    </xf>
    <xf numFmtId="0" fontId="57" fillId="11" borderId="5" xfId="0" applyFont="1" applyFill="1" applyBorder="1" applyAlignment="1" applyProtection="1">
      <alignment horizontal="center" vertical="center" wrapText="1"/>
    </xf>
    <xf numFmtId="0" fontId="32" fillId="11" borderId="5" xfId="0" applyFont="1" applyFill="1" applyBorder="1" applyAlignment="1" applyProtection="1">
      <alignment horizontal="center" vertical="center" wrapText="1"/>
    </xf>
    <xf numFmtId="0" fontId="17" fillId="11" borderId="38" xfId="0" applyFont="1" applyFill="1" applyBorder="1" applyAlignment="1" applyProtection="1">
      <alignment horizontal="center" vertical="center" wrapText="1"/>
    </xf>
    <xf numFmtId="0" fontId="17" fillId="11" borderId="124" xfId="0" applyFont="1" applyFill="1" applyBorder="1" applyAlignment="1" applyProtection="1">
      <alignment horizontal="center" vertical="center" wrapText="1"/>
    </xf>
    <xf numFmtId="0" fontId="17" fillId="11" borderId="65" xfId="0" applyFont="1" applyFill="1" applyBorder="1" applyAlignment="1" applyProtection="1">
      <alignment horizontal="center" vertical="center" wrapText="1"/>
    </xf>
    <xf numFmtId="0" fontId="37" fillId="11" borderId="5" xfId="0" applyFont="1" applyFill="1" applyBorder="1" applyAlignment="1" applyProtection="1">
      <alignment horizontal="center"/>
    </xf>
    <xf numFmtId="0" fontId="17" fillId="11" borderId="31" xfId="0" applyFont="1" applyFill="1" applyBorder="1" applyAlignment="1" applyProtection="1">
      <alignment horizontal="center" vertical="center" wrapText="1"/>
    </xf>
    <xf numFmtId="0" fontId="17" fillId="11" borderId="32" xfId="0" applyFont="1" applyFill="1" applyBorder="1" applyAlignment="1" applyProtection="1">
      <alignment horizontal="center" vertical="center" wrapText="1"/>
    </xf>
    <xf numFmtId="0" fontId="17" fillId="11" borderId="11" xfId="0" applyFont="1" applyFill="1" applyBorder="1" applyAlignment="1" applyProtection="1">
      <alignment horizontal="center" vertical="center" wrapText="1"/>
    </xf>
    <xf numFmtId="1" fontId="19" fillId="11" borderId="5" xfId="0" applyNumberFormat="1" applyFont="1" applyFill="1" applyBorder="1" applyAlignment="1" applyProtection="1">
      <alignment horizontal="center" vertical="center" wrapText="1"/>
    </xf>
    <xf numFmtId="1" fontId="38" fillId="11" borderId="5" xfId="0" applyNumberFormat="1" applyFont="1" applyFill="1" applyBorder="1" applyAlignment="1" applyProtection="1">
      <alignment horizontal="center" vertical="center" wrapText="1"/>
    </xf>
    <xf numFmtId="1" fontId="32" fillId="11" borderId="5" xfId="0" applyNumberFormat="1" applyFont="1" applyFill="1" applyBorder="1" applyAlignment="1" applyProtection="1">
      <alignment horizontal="center" vertical="center" wrapText="1"/>
    </xf>
    <xf numFmtId="165" fontId="17" fillId="11" borderId="5" xfId="0" applyNumberFormat="1" applyFont="1" applyFill="1" applyBorder="1" applyAlignment="1" applyProtection="1">
      <alignment horizontal="center" vertical="center" wrapText="1"/>
    </xf>
    <xf numFmtId="0" fontId="37" fillId="11" borderId="46" xfId="0" applyFont="1" applyFill="1" applyBorder="1" applyProtection="1"/>
    <xf numFmtId="0" fontId="37" fillId="0" borderId="124" xfId="0" applyFont="1" applyBorder="1" applyAlignment="1" applyProtection="1">
      <alignment vertical="center"/>
    </xf>
    <xf numFmtId="0" fontId="38" fillId="0" borderId="76" xfId="0" applyFont="1" applyBorder="1" applyAlignment="1" applyProtection="1">
      <alignment horizontal="center" vertical="center"/>
    </xf>
    <xf numFmtId="0" fontId="17" fillId="12" borderId="45"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31" fillId="12" borderId="5" xfId="0" applyFont="1" applyFill="1" applyBorder="1" applyAlignment="1" applyProtection="1">
      <alignment horizontal="center" vertical="center" wrapText="1"/>
    </xf>
    <xf numFmtId="166" fontId="17" fillId="12" borderId="5" xfId="0" applyNumberFormat="1" applyFont="1" applyFill="1" applyBorder="1" applyAlignment="1" applyProtection="1">
      <alignment horizontal="center" vertical="center" wrapText="1"/>
    </xf>
    <xf numFmtId="0" fontId="17" fillId="12" borderId="5" xfId="0" applyFont="1" applyFill="1" applyBorder="1" applyAlignment="1" applyProtection="1">
      <alignment horizontal="left" vertical="center" wrapText="1"/>
    </xf>
    <xf numFmtId="0" fontId="19" fillId="12" borderId="5" xfId="0" applyFont="1" applyFill="1" applyBorder="1" applyAlignment="1" applyProtection="1">
      <alignment horizontal="center" vertical="center" wrapText="1"/>
    </xf>
    <xf numFmtId="0" fontId="52" fillId="12" borderId="5" xfId="0" applyFont="1" applyFill="1" applyBorder="1" applyAlignment="1" applyProtection="1">
      <alignment horizontal="center" vertical="center" wrapText="1"/>
    </xf>
    <xf numFmtId="0" fontId="53" fillId="12" borderId="5" xfId="0" applyFont="1" applyFill="1" applyBorder="1" applyAlignment="1" applyProtection="1">
      <alignment horizontal="center" vertical="center" wrapText="1"/>
    </xf>
    <xf numFmtId="0" fontId="54" fillId="12" borderId="5" xfId="0" applyFont="1" applyFill="1" applyBorder="1" applyAlignment="1" applyProtection="1">
      <alignment horizontal="center" vertical="center" wrapText="1"/>
    </xf>
    <xf numFmtId="0" fontId="57" fillId="12" borderId="5" xfId="0" applyFont="1" applyFill="1" applyBorder="1" applyAlignment="1" applyProtection="1">
      <alignment horizontal="center" vertical="center" wrapText="1"/>
    </xf>
    <xf numFmtId="0" fontId="32" fillId="12" borderId="5" xfId="0" applyFont="1" applyFill="1" applyBorder="1" applyAlignment="1" applyProtection="1">
      <alignment horizontal="left" vertical="center" wrapText="1"/>
    </xf>
    <xf numFmtId="0" fontId="38" fillId="12" borderId="5"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protection hidden="1"/>
    </xf>
    <xf numFmtId="0" fontId="37" fillId="0" borderId="0" xfId="0" applyFont="1" applyBorder="1" applyProtection="1"/>
    <xf numFmtId="0" fontId="37" fillId="0" borderId="0" xfId="0" applyFont="1" applyBorder="1" applyAlignment="1" applyProtection="1"/>
    <xf numFmtId="0" fontId="17" fillId="0" borderId="5" xfId="0" applyFont="1" applyFill="1" applyBorder="1" applyAlignment="1" applyProtection="1">
      <alignment horizontal="center" vertical="center" textRotation="90" wrapText="1"/>
    </xf>
    <xf numFmtId="0" fontId="19" fillId="0" borderId="5" xfId="0" applyFont="1" applyFill="1" applyBorder="1" applyAlignment="1" applyProtection="1">
      <alignment horizontal="center" vertical="center" textRotation="90" wrapText="1"/>
    </xf>
    <xf numFmtId="0" fontId="27" fillId="3" borderId="13" xfId="0" applyFont="1" applyFill="1" applyBorder="1" applyAlignment="1" applyProtection="1">
      <alignment horizontal="center" vertical="center" textRotation="90" wrapText="1"/>
    </xf>
    <xf numFmtId="0" fontId="19" fillId="3" borderId="13" xfId="0" applyFont="1" applyFill="1" applyBorder="1" applyAlignment="1" applyProtection="1">
      <alignment horizontal="center" vertical="center" textRotation="90" wrapText="1"/>
    </xf>
    <xf numFmtId="0" fontId="72" fillId="0" borderId="0" xfId="0" applyNumberFormat="1" applyFont="1" applyFill="1" applyBorder="1" applyAlignment="1" applyProtection="1">
      <alignment vertical="center" wrapText="1"/>
    </xf>
    <xf numFmtId="0" fontId="72" fillId="0" borderId="0" xfId="0" applyNumberFormat="1" applyFont="1" applyFill="1" applyBorder="1" applyAlignment="1" applyProtection="1">
      <alignment horizontal="center" vertical="center" wrapText="1"/>
    </xf>
    <xf numFmtId="0" fontId="28" fillId="10" borderId="22" xfId="1" applyFont="1" applyFill="1" applyBorder="1" applyAlignment="1" applyProtection="1">
      <alignment vertical="center"/>
    </xf>
    <xf numFmtId="0" fontId="16" fillId="10" borderId="17" xfId="0" applyFont="1" applyFill="1" applyBorder="1" applyAlignment="1" applyProtection="1">
      <alignment vertical="center"/>
    </xf>
    <xf numFmtId="0" fontId="98" fillId="16" borderId="0" xfId="1" applyFont="1" applyFill="1" applyAlignment="1" applyProtection="1">
      <alignment horizontal="center" vertical="center"/>
    </xf>
    <xf numFmtId="0" fontId="70" fillId="0" borderId="139" xfId="0" applyFont="1" applyFill="1" applyBorder="1" applyAlignment="1" applyProtection="1">
      <alignment horizontal="center" vertical="center" wrapText="1"/>
    </xf>
    <xf numFmtId="0" fontId="70" fillId="0" borderId="140" xfId="0" applyFont="1" applyFill="1" applyBorder="1" applyAlignment="1" applyProtection="1">
      <alignment horizontal="center" vertical="center" wrapText="1"/>
    </xf>
    <xf numFmtId="0" fontId="70" fillId="0" borderId="14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63" fillId="0" borderId="5"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01" fillId="0" borderId="0" xfId="0" applyFont="1" applyFill="1" applyBorder="1" applyAlignment="1" applyProtection="1">
      <alignment vertical="center" wrapText="1"/>
    </xf>
    <xf numFmtId="0" fontId="16" fillId="3" borderId="9"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7" fillId="7" borderId="5" xfId="0" applyFont="1" applyFill="1" applyBorder="1" applyAlignment="1" applyProtection="1">
      <alignment horizontal="center" vertical="center" wrapText="1"/>
    </xf>
    <xf numFmtId="0" fontId="17" fillId="7" borderId="5" xfId="0" applyFont="1" applyFill="1" applyBorder="1" applyAlignment="1" applyProtection="1">
      <alignment horizontal="center" vertical="center" textRotation="90" wrapText="1"/>
    </xf>
    <xf numFmtId="0" fontId="102" fillId="0" borderId="5"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165" fontId="17" fillId="0" borderId="31" xfId="0" applyNumberFormat="1" applyFont="1" applyFill="1" applyBorder="1" applyAlignment="1" applyProtection="1">
      <alignment horizontal="center" vertical="center" wrapText="1"/>
    </xf>
    <xf numFmtId="165" fontId="17" fillId="11" borderId="31" xfId="0" applyNumberFormat="1" applyFont="1" applyFill="1" applyBorder="1" applyAlignment="1" applyProtection="1">
      <alignment horizontal="center" vertical="center" wrapText="1"/>
    </xf>
    <xf numFmtId="14" fontId="17" fillId="0" borderId="31" xfId="0" applyNumberFormat="1" applyFont="1" applyFill="1" applyBorder="1" applyAlignment="1" applyProtection="1">
      <alignment horizontal="center" vertical="center" wrapText="1"/>
    </xf>
    <xf numFmtId="14" fontId="17" fillId="0" borderId="99" xfId="0" applyNumberFormat="1" applyFont="1" applyFill="1" applyBorder="1" applyAlignment="1" applyProtection="1">
      <alignment horizontal="center" vertical="center" wrapText="1"/>
    </xf>
    <xf numFmtId="1" fontId="17" fillId="0" borderId="31" xfId="0" applyNumberFormat="1" applyFont="1" applyFill="1" applyBorder="1" applyAlignment="1" applyProtection="1">
      <alignment horizontal="center" vertical="center" wrapText="1"/>
    </xf>
    <xf numFmtId="1" fontId="20" fillId="14" borderId="63" xfId="0" applyNumberFormat="1" applyFont="1" applyFill="1" applyBorder="1" applyAlignment="1" applyProtection="1">
      <alignment horizontal="center" vertical="center" wrapText="1"/>
    </xf>
    <xf numFmtId="1" fontId="21" fillId="14" borderId="35" xfId="0" applyNumberFormat="1" applyFont="1" applyFill="1" applyBorder="1" applyAlignment="1" applyProtection="1">
      <alignment horizontal="center" vertical="center" wrapText="1"/>
    </xf>
    <xf numFmtId="1" fontId="20" fillId="14" borderId="35" xfId="0" applyNumberFormat="1" applyFont="1" applyFill="1" applyBorder="1" applyAlignment="1" applyProtection="1">
      <alignment horizontal="center" vertical="center" wrapText="1"/>
    </xf>
    <xf numFmtId="1" fontId="20" fillId="14" borderId="142" xfId="0" applyNumberFormat="1" applyFont="1" applyFill="1" applyBorder="1" applyAlignment="1" applyProtection="1">
      <alignment horizontal="center" vertical="center" wrapText="1"/>
    </xf>
    <xf numFmtId="1" fontId="21" fillId="14" borderId="143" xfId="0" applyNumberFormat="1" applyFont="1" applyFill="1" applyBorder="1" applyAlignment="1" applyProtection="1">
      <alignment horizontal="center" vertical="center" wrapText="1"/>
    </xf>
    <xf numFmtId="1" fontId="20" fillId="14" borderId="143" xfId="0" applyNumberFormat="1" applyFont="1" applyFill="1" applyBorder="1" applyAlignment="1" applyProtection="1">
      <alignment horizontal="center" vertical="center" wrapText="1"/>
    </xf>
    <xf numFmtId="1" fontId="21" fillId="14" borderId="144" xfId="0" applyNumberFormat="1" applyFont="1" applyFill="1" applyBorder="1" applyAlignment="1" applyProtection="1">
      <alignment horizontal="center" vertical="center" wrapText="1"/>
    </xf>
    <xf numFmtId="1" fontId="20" fillId="3" borderId="145" xfId="0" applyNumberFormat="1" applyFont="1" applyFill="1" applyBorder="1" applyAlignment="1" applyProtection="1">
      <alignment horizontal="center" vertical="center" textRotation="90" wrapText="1"/>
    </xf>
    <xf numFmtId="1" fontId="22" fillId="3" borderId="146" xfId="0" applyNumberFormat="1" applyFont="1" applyFill="1" applyBorder="1" applyAlignment="1" applyProtection="1">
      <alignment horizontal="center" vertical="center" textRotation="90" wrapText="1"/>
    </xf>
    <xf numFmtId="2" fontId="20" fillId="13" borderId="147" xfId="0" applyNumberFormat="1" applyFont="1" applyFill="1" applyBorder="1" applyAlignment="1" applyProtection="1">
      <alignment horizontal="center" vertical="center" textRotation="90" wrapText="1"/>
    </xf>
    <xf numFmtId="2" fontId="21" fillId="13" borderId="148" xfId="0" applyNumberFormat="1" applyFont="1" applyFill="1" applyBorder="1" applyAlignment="1" applyProtection="1">
      <alignment horizontal="center" vertical="center" textRotation="90" wrapText="1"/>
    </xf>
    <xf numFmtId="2" fontId="20" fillId="13" borderId="148" xfId="0" applyNumberFormat="1" applyFont="1" applyFill="1" applyBorder="1" applyAlignment="1" applyProtection="1">
      <alignment horizontal="center" vertical="center" textRotation="90" wrapText="1"/>
    </xf>
    <xf numFmtId="2" fontId="21" fillId="13" borderId="149" xfId="0" applyNumberFormat="1" applyFont="1" applyFill="1" applyBorder="1" applyAlignment="1" applyProtection="1">
      <alignment horizontal="center" vertical="center" textRotation="90" wrapText="1"/>
    </xf>
    <xf numFmtId="1" fontId="20" fillId="7" borderId="63" xfId="0" applyNumberFormat="1" applyFont="1" applyFill="1" applyBorder="1" applyAlignment="1" applyProtection="1">
      <alignment horizontal="center" vertical="center" wrapText="1"/>
    </xf>
    <xf numFmtId="1" fontId="21" fillId="3" borderId="62" xfId="0" applyNumberFormat="1" applyFont="1" applyFill="1" applyBorder="1" applyAlignment="1" applyProtection="1">
      <alignment horizontal="center" vertical="center" wrapText="1"/>
    </xf>
    <xf numFmtId="1" fontId="21" fillId="3" borderId="35" xfId="0" applyNumberFormat="1" applyFont="1" applyFill="1" applyBorder="1" applyAlignment="1" applyProtection="1">
      <alignment horizontal="center" vertical="center" wrapText="1"/>
    </xf>
    <xf numFmtId="1" fontId="20" fillId="6" borderId="142" xfId="0" applyNumberFormat="1" applyFont="1" applyFill="1" applyBorder="1" applyAlignment="1" applyProtection="1">
      <alignment horizontal="center" vertical="center" textRotation="90" wrapText="1"/>
    </xf>
    <xf numFmtId="1" fontId="22" fillId="3" borderId="144" xfId="0" applyNumberFormat="1" applyFont="1" applyFill="1" applyBorder="1" applyAlignment="1" applyProtection="1">
      <alignment horizontal="center" vertical="center" textRotation="90" wrapText="1"/>
    </xf>
    <xf numFmtId="0" fontId="62" fillId="0" borderId="0" xfId="0" applyFont="1" applyFill="1" applyBorder="1" applyAlignment="1">
      <alignment vertical="center"/>
    </xf>
    <xf numFmtId="0" fontId="17" fillId="0" borderId="31" xfId="0" applyFont="1" applyFill="1" applyBorder="1" applyAlignment="1" applyProtection="1">
      <alignment horizontal="center" vertical="center" wrapText="1"/>
    </xf>
    <xf numFmtId="0" fontId="37" fillId="0" borderId="0" xfId="0" applyFont="1" applyAlignment="1" applyProtection="1">
      <alignment horizontal="center" vertical="center"/>
    </xf>
    <xf numFmtId="0" fontId="17" fillId="0" borderId="6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30" fillId="0" borderId="5" xfId="0" applyFont="1" applyFill="1" applyBorder="1" applyAlignment="1" applyProtection="1">
      <alignment horizontal="left" vertical="center" wrapText="1"/>
    </xf>
    <xf numFmtId="0" fontId="30" fillId="0" borderId="5" xfId="0" applyFont="1" applyFill="1" applyBorder="1" applyAlignment="1" applyProtection="1">
      <alignment horizontal="center" vertical="center" wrapText="1"/>
    </xf>
    <xf numFmtId="0" fontId="35" fillId="0" borderId="155" xfId="0" applyFont="1" applyFill="1" applyBorder="1" applyAlignment="1" applyProtection="1">
      <alignment horizontal="center" vertical="center" wrapText="1"/>
    </xf>
    <xf numFmtId="0" fontId="35" fillId="0" borderId="35" xfId="0" applyFont="1" applyFill="1" applyBorder="1" applyAlignment="1" applyProtection="1">
      <alignment horizontal="center" vertical="center" wrapText="1"/>
    </xf>
    <xf numFmtId="0" fontId="35" fillId="0" borderId="158" xfId="0" applyFont="1" applyFill="1" applyBorder="1" applyAlignment="1" applyProtection="1">
      <alignment horizontal="center" vertical="center" wrapText="1"/>
    </xf>
    <xf numFmtId="0" fontId="35" fillId="0" borderId="124" xfId="0" applyFont="1" applyFill="1" applyBorder="1" applyAlignment="1" applyProtection="1">
      <alignment horizontal="center" vertical="center" wrapText="1"/>
    </xf>
    <xf numFmtId="0" fontId="35" fillId="0" borderId="65" xfId="0" applyFont="1" applyFill="1" applyBorder="1" applyAlignment="1" applyProtection="1">
      <alignment horizontal="center" vertical="center" wrapText="1"/>
    </xf>
    <xf numFmtId="0" fontId="35" fillId="0" borderId="35" xfId="0" applyFont="1" applyFill="1" applyBorder="1" applyAlignment="1" applyProtection="1">
      <alignment horizontal="right" vertical="center" wrapText="1"/>
    </xf>
    <xf numFmtId="0" fontId="30" fillId="0" borderId="35"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xf>
    <xf numFmtId="1" fontId="35" fillId="0" borderId="35" xfId="0" applyNumberFormat="1" applyFont="1" applyFill="1" applyBorder="1" applyAlignment="1" applyProtection="1">
      <alignment horizontal="center" vertical="center" wrapText="1"/>
    </xf>
    <xf numFmtId="0" fontId="35" fillId="0" borderId="157" xfId="0" applyFont="1" applyFill="1" applyBorder="1" applyAlignment="1" applyProtection="1">
      <alignment horizontal="center" wrapText="1"/>
    </xf>
    <xf numFmtId="14" fontId="35" fillId="0" borderId="35" xfId="0" applyNumberFormat="1" applyFont="1" applyFill="1" applyBorder="1" applyAlignment="1" applyProtection="1">
      <alignment horizontal="center" vertical="center" wrapText="1"/>
    </xf>
    <xf numFmtId="0" fontId="35" fillId="0" borderId="35" xfId="0" applyFont="1" applyFill="1" applyBorder="1" applyAlignment="1" applyProtection="1">
      <alignment horizontal="left" vertical="center" wrapText="1"/>
    </xf>
    <xf numFmtId="0" fontId="30" fillId="0" borderId="35" xfId="0" applyFont="1" applyFill="1" applyBorder="1" applyAlignment="1" applyProtection="1">
      <alignment horizontal="left" vertical="center" wrapText="1"/>
    </xf>
    <xf numFmtId="0" fontId="35" fillId="0" borderId="159" xfId="0" applyFont="1" applyFill="1" applyBorder="1" applyAlignment="1" applyProtection="1">
      <alignment horizontal="center" textRotation="90" wrapText="1"/>
    </xf>
    <xf numFmtId="0" fontId="35" fillId="0" borderId="36" xfId="0" applyFont="1" applyFill="1" applyBorder="1" applyAlignment="1" applyProtection="1">
      <alignment horizontal="center" textRotation="90" wrapText="1"/>
    </xf>
    <xf numFmtId="0" fontId="35" fillId="0" borderId="36" xfId="0" applyFont="1" applyFill="1" applyBorder="1" applyAlignment="1" applyProtection="1">
      <alignment horizontal="center" wrapText="1"/>
    </xf>
    <xf numFmtId="0" fontId="35" fillId="0" borderId="36" xfId="0" applyFont="1" applyFill="1" applyBorder="1" applyAlignment="1" applyProtection="1">
      <alignment horizontal="center" vertical="center" wrapText="1"/>
    </xf>
    <xf numFmtId="0" fontId="35" fillId="0" borderId="36" xfId="0" applyFont="1" applyBorder="1" applyAlignment="1" applyProtection="1"/>
    <xf numFmtId="0" fontId="35" fillId="0" borderId="36" xfId="0" applyFont="1" applyBorder="1" applyAlignment="1" applyProtection="1">
      <alignment horizontal="center"/>
    </xf>
    <xf numFmtId="1" fontId="35" fillId="0" borderId="36" xfId="0" applyNumberFormat="1" applyFont="1" applyBorder="1" applyAlignment="1" applyProtection="1">
      <alignment horizontal="center"/>
    </xf>
    <xf numFmtId="0" fontId="35" fillId="0" borderId="160" xfId="0" applyFont="1" applyBorder="1" applyAlignment="1" applyProtection="1">
      <alignment horizontal="center" wrapText="1"/>
    </xf>
    <xf numFmtId="0" fontId="35" fillId="0" borderId="98" xfId="0" applyFont="1" applyFill="1" applyBorder="1" applyAlignment="1" applyProtection="1">
      <alignment horizontal="center" vertical="center" wrapText="1"/>
    </xf>
    <xf numFmtId="0" fontId="35" fillId="0" borderId="34" xfId="0" applyFont="1" applyFill="1" applyBorder="1" applyAlignment="1" applyProtection="1">
      <alignment horizontal="center" vertical="center" wrapText="1"/>
    </xf>
    <xf numFmtId="0" fontId="35" fillId="0" borderId="50" xfId="0" applyFont="1" applyFill="1" applyBorder="1" applyAlignment="1" applyProtection="1">
      <alignment horizontal="center" vertical="center" wrapText="1"/>
    </xf>
    <xf numFmtId="0" fontId="35" fillId="0" borderId="37" xfId="0" applyFont="1" applyFill="1" applyBorder="1" applyAlignment="1" applyProtection="1">
      <alignment horizontal="center" vertical="center" wrapText="1"/>
    </xf>
    <xf numFmtId="0" fontId="35" fillId="0" borderId="37" xfId="0" applyFont="1" applyFill="1" applyBorder="1" applyAlignment="1" applyProtection="1">
      <alignment horizontal="right" vertical="center" wrapText="1"/>
    </xf>
    <xf numFmtId="0" fontId="30" fillId="0" borderId="37"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xf>
    <xf numFmtId="1" fontId="35" fillId="0" borderId="37" xfId="0" applyNumberFormat="1" applyFont="1" applyFill="1" applyBorder="1" applyAlignment="1" applyProtection="1">
      <alignment horizontal="center" vertical="center" wrapText="1"/>
    </xf>
    <xf numFmtId="0" fontId="35" fillId="0" borderId="161" xfId="0" applyFont="1" applyFill="1" applyBorder="1" applyAlignment="1" applyProtection="1">
      <alignment horizontal="center" wrapText="1"/>
    </xf>
    <xf numFmtId="0" fontId="35" fillId="0" borderId="162" xfId="0" applyFont="1" applyFill="1" applyBorder="1" applyAlignment="1" applyProtection="1">
      <alignment horizontal="center" vertical="center" wrapText="1"/>
    </xf>
    <xf numFmtId="14" fontId="35" fillId="0" borderId="37" xfId="0" applyNumberFormat="1" applyFont="1" applyFill="1" applyBorder="1" applyAlignment="1" applyProtection="1">
      <alignment horizontal="center" vertical="center" wrapText="1"/>
    </xf>
    <xf numFmtId="0" fontId="35" fillId="0" borderId="37" xfId="0" applyFont="1" applyFill="1" applyBorder="1" applyAlignment="1" applyProtection="1">
      <alignment horizontal="left" vertical="center" wrapText="1"/>
    </xf>
    <xf numFmtId="0" fontId="30" fillId="0" borderId="37" xfId="0" applyFont="1" applyFill="1" applyBorder="1" applyAlignment="1" applyProtection="1">
      <alignment horizontal="left" vertical="center" wrapText="1"/>
    </xf>
    <xf numFmtId="0" fontId="35" fillId="0" borderId="95" xfId="0" applyFont="1" applyFill="1" applyBorder="1" applyAlignment="1" applyProtection="1">
      <alignment horizontal="center" vertical="center" textRotation="90" wrapText="1"/>
    </xf>
    <xf numFmtId="0" fontId="35" fillId="0" borderId="47" xfId="0" applyFont="1" applyFill="1" applyBorder="1" applyAlignment="1" applyProtection="1">
      <alignment horizontal="center" vertical="center" textRotation="90" wrapText="1"/>
    </xf>
    <xf numFmtId="0" fontId="35" fillId="0" borderId="47" xfId="0" applyFont="1" applyFill="1" applyBorder="1" applyAlignment="1" applyProtection="1">
      <alignment horizontal="center" vertical="center" wrapText="1"/>
    </xf>
    <xf numFmtId="1" fontId="35" fillId="0" borderId="47" xfId="0" applyNumberFormat="1" applyFont="1" applyFill="1" applyBorder="1" applyAlignment="1" applyProtection="1">
      <alignment horizontal="center" vertical="center" textRotation="90" wrapText="1"/>
    </xf>
    <xf numFmtId="0" fontId="35" fillId="0" borderId="96" xfId="0" applyFont="1" applyBorder="1" applyAlignment="1" applyProtection="1">
      <alignment horizontal="center" vertical="center" textRotation="90" wrapText="1"/>
    </xf>
    <xf numFmtId="0" fontId="35" fillId="0" borderId="166" xfId="0" applyFont="1" applyFill="1" applyBorder="1" applyAlignment="1" applyProtection="1">
      <alignment horizontal="center" vertical="center" wrapText="1"/>
    </xf>
    <xf numFmtId="0" fontId="35" fillId="0" borderId="166" xfId="0" applyFont="1" applyFill="1" applyBorder="1" applyAlignment="1" applyProtection="1">
      <alignment horizontal="right" vertical="center" wrapText="1"/>
    </xf>
    <xf numFmtId="0" fontId="30" fillId="12" borderId="166" xfId="0" applyFont="1" applyFill="1" applyBorder="1" applyAlignment="1" applyProtection="1">
      <alignment horizontal="center" vertical="center" wrapText="1"/>
    </xf>
    <xf numFmtId="0" fontId="30" fillId="12" borderId="166" xfId="0" applyFont="1" applyFill="1" applyBorder="1" applyAlignment="1" applyProtection="1">
      <alignment horizontal="center" vertical="center"/>
    </xf>
    <xf numFmtId="1" fontId="35" fillId="12" borderId="166" xfId="0" applyNumberFormat="1" applyFont="1" applyFill="1" applyBorder="1" applyAlignment="1" applyProtection="1">
      <alignment horizontal="center" vertical="center" wrapText="1"/>
    </xf>
    <xf numFmtId="0" fontId="35" fillId="12" borderId="166" xfId="0" applyFont="1" applyFill="1" applyBorder="1" applyAlignment="1" applyProtection="1">
      <alignment horizontal="center" vertical="center" wrapText="1"/>
    </xf>
    <xf numFmtId="0" fontId="35" fillId="12" borderId="167" xfId="0" applyFont="1" applyFill="1" applyBorder="1" applyAlignment="1" applyProtection="1">
      <alignment horizontal="center" wrapText="1"/>
    </xf>
    <xf numFmtId="0" fontId="35" fillId="0" borderId="42" xfId="0" applyFont="1" applyFill="1" applyBorder="1" applyAlignment="1" applyProtection="1">
      <alignment horizontal="center" vertical="center" wrapText="1"/>
    </xf>
    <xf numFmtId="0" fontId="35" fillId="0" borderId="43" xfId="0" applyFont="1" applyFill="1" applyBorder="1" applyAlignment="1" applyProtection="1">
      <alignment horizontal="center" vertical="center" wrapText="1"/>
    </xf>
    <xf numFmtId="0" fontId="35" fillId="0" borderId="43" xfId="0" applyFont="1" applyFill="1" applyBorder="1" applyAlignment="1" applyProtection="1">
      <alignment horizontal="left" vertical="center" wrapText="1"/>
    </xf>
    <xf numFmtId="0" fontId="30" fillId="0" borderId="43" xfId="0" applyFont="1" applyFill="1" applyBorder="1" applyAlignment="1" applyProtection="1">
      <alignment horizontal="center" vertical="center" wrapText="1"/>
    </xf>
    <xf numFmtId="0" fontId="30" fillId="0" borderId="43" xfId="0" applyFont="1" applyFill="1" applyBorder="1" applyAlignment="1" applyProtection="1">
      <alignment horizontal="center" vertical="center"/>
    </xf>
    <xf numFmtId="0" fontId="30" fillId="0" borderId="43" xfId="0" applyFont="1" applyFill="1" applyBorder="1" applyAlignment="1" applyProtection="1">
      <alignment horizontal="left" vertical="center" wrapText="1"/>
    </xf>
    <xf numFmtId="1" fontId="35" fillId="0" borderId="43" xfId="0" applyNumberFormat="1" applyFont="1" applyFill="1" applyBorder="1" applyAlignment="1" applyProtection="1">
      <alignment horizontal="center" vertical="center" wrapText="1"/>
    </xf>
    <xf numFmtId="0" fontId="35" fillId="0" borderId="44" xfId="0" applyFont="1" applyFill="1" applyBorder="1" applyAlignment="1" applyProtection="1">
      <alignment horizontal="center" wrapText="1"/>
    </xf>
    <xf numFmtId="0" fontId="35" fillId="0" borderId="95" xfId="0" applyFont="1" applyFill="1" applyBorder="1" applyAlignment="1" applyProtection="1">
      <alignment horizontal="center" vertical="center" wrapText="1"/>
    </xf>
    <xf numFmtId="0" fontId="35" fillId="0" borderId="47" xfId="0" applyFont="1" applyFill="1" applyBorder="1" applyAlignment="1" applyProtection="1">
      <alignment horizontal="left" vertical="center" wrapText="1"/>
    </xf>
    <xf numFmtId="0" fontId="30" fillId="0" borderId="47" xfId="0" applyFont="1" applyFill="1" applyBorder="1" applyAlignment="1" applyProtection="1">
      <alignment horizontal="center" vertical="center" wrapText="1"/>
    </xf>
    <xf numFmtId="0" fontId="30" fillId="0" borderId="47" xfId="0" applyFont="1" applyFill="1" applyBorder="1" applyAlignment="1" applyProtection="1">
      <alignment horizontal="center" vertical="center"/>
    </xf>
    <xf numFmtId="0" fontId="30" fillId="0" borderId="47" xfId="0" applyFont="1" applyFill="1" applyBorder="1" applyAlignment="1" applyProtection="1">
      <alignment horizontal="left" vertical="center" wrapText="1"/>
    </xf>
    <xf numFmtId="1" fontId="35" fillId="0" borderId="47" xfId="0" applyNumberFormat="1" applyFont="1" applyFill="1" applyBorder="1" applyAlignment="1" applyProtection="1">
      <alignment horizontal="center" vertical="center" wrapText="1"/>
    </xf>
    <xf numFmtId="0" fontId="35" fillId="0" borderId="96" xfId="0" applyFont="1" applyFill="1" applyBorder="1" applyAlignment="1" applyProtection="1">
      <alignment horizontal="center" wrapText="1"/>
    </xf>
    <xf numFmtId="0" fontId="35" fillId="0" borderId="43" xfId="0" applyFont="1" applyFill="1" applyBorder="1" applyAlignment="1" applyProtection="1">
      <alignment horizontal="center" vertical="center" textRotation="90" wrapText="1"/>
    </xf>
    <xf numFmtId="0" fontId="105" fillId="0" borderId="29" xfId="0" applyFont="1" applyFill="1" applyBorder="1" applyAlignment="1" applyProtection="1">
      <alignment horizontal="center" wrapText="1"/>
    </xf>
    <xf numFmtId="0" fontId="105" fillId="0" borderId="15" xfId="0" applyFont="1" applyFill="1" applyBorder="1" applyAlignment="1" applyProtection="1">
      <alignment horizontal="center" wrapText="1"/>
    </xf>
    <xf numFmtId="0" fontId="105" fillId="0" borderId="171" xfId="0" applyFont="1" applyFill="1" applyBorder="1" applyAlignment="1" applyProtection="1">
      <alignment horizontal="center" wrapText="1"/>
    </xf>
    <xf numFmtId="0" fontId="56" fillId="0" borderId="5" xfId="0" applyFont="1" applyFill="1" applyBorder="1" applyAlignment="1" applyProtection="1">
      <alignment horizontal="center" vertical="center" wrapText="1"/>
    </xf>
    <xf numFmtId="0" fontId="56" fillId="0" borderId="76" xfId="0" applyFont="1" applyFill="1" applyBorder="1" applyAlignment="1" applyProtection="1">
      <alignment horizontal="center" vertical="center" wrapText="1"/>
    </xf>
    <xf numFmtId="0" fontId="47" fillId="0" borderId="5" xfId="0" applyFont="1" applyBorder="1" applyAlignment="1" applyProtection="1">
      <alignment horizontal="center" vertical="center" wrapText="1"/>
    </xf>
    <xf numFmtId="0" fontId="78" fillId="0" borderId="0" xfId="1" applyNumberFormat="1" applyFont="1" applyFill="1" applyBorder="1" applyAlignment="1" applyProtection="1">
      <alignment horizontal="center" vertical="center" wrapText="1"/>
    </xf>
    <xf numFmtId="0" fontId="80" fillId="0" borderId="0" xfId="0" applyFont="1" applyFill="1" applyBorder="1" applyAlignment="1">
      <alignment horizontal="center" vertical="center" wrapText="1"/>
    </xf>
    <xf numFmtId="0" fontId="0" fillId="0" borderId="0" xfId="0" applyFont="1" applyFill="1" applyBorder="1" applyAlignment="1" applyProtection="1">
      <alignment vertical="center"/>
    </xf>
    <xf numFmtId="0" fontId="73"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74" fillId="0" borderId="0" xfId="0" applyFont="1" applyFill="1" applyBorder="1" applyAlignment="1" applyProtection="1">
      <alignment horizontal="left" vertical="center" wrapText="1"/>
    </xf>
    <xf numFmtId="0" fontId="59" fillId="0" borderId="0" xfId="0" applyNumberFormat="1" applyFont="1" applyFill="1" applyBorder="1" applyAlignment="1" applyProtection="1">
      <alignment horizontal="center" vertical="center" wrapText="1"/>
    </xf>
    <xf numFmtId="0" fontId="75" fillId="0" borderId="0" xfId="0" applyFont="1" applyFill="1" applyBorder="1" applyAlignment="1" applyProtection="1">
      <alignment horizontal="center" vertical="center" wrapText="1"/>
    </xf>
    <xf numFmtId="0" fontId="77" fillId="0" borderId="0" xfId="0" applyFont="1" applyFill="1" applyBorder="1" applyAlignment="1" applyProtection="1">
      <alignment horizontal="left" vertical="center" wrapText="1"/>
    </xf>
    <xf numFmtId="0" fontId="0" fillId="0" borderId="0" xfId="0" applyFont="1" applyFill="1" applyBorder="1" applyAlignment="1">
      <alignment vertical="center"/>
    </xf>
    <xf numFmtId="0" fontId="99" fillId="0" borderId="0" xfId="1" applyFont="1" applyFill="1" applyBorder="1" applyAlignment="1" applyProtection="1">
      <alignment horizontal="center" vertical="center"/>
    </xf>
    <xf numFmtId="0" fontId="100" fillId="0" borderId="0" xfId="1" applyFont="1" applyFill="1" applyBorder="1" applyAlignment="1" applyProtection="1">
      <alignment horizontal="center" vertical="center"/>
    </xf>
    <xf numFmtId="0" fontId="82" fillId="0" borderId="0" xfId="0" applyFont="1" applyFill="1" applyBorder="1" applyAlignment="1">
      <alignment horizontal="left" vertical="center"/>
    </xf>
    <xf numFmtId="0" fontId="80" fillId="0" borderId="0"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87" fillId="0" borderId="0" xfId="0" applyFont="1" applyFill="1" applyBorder="1" applyAlignment="1">
      <alignment horizontal="left" vertical="center"/>
    </xf>
    <xf numFmtId="0" fontId="89" fillId="0" borderId="0" xfId="0" applyFont="1" applyFill="1" applyBorder="1" applyAlignment="1">
      <alignment horizontal="left" vertical="center"/>
    </xf>
    <xf numFmtId="0" fontId="90" fillId="0" borderId="0" xfId="0" applyFont="1" applyFill="1" applyBorder="1" applyAlignment="1">
      <alignment horizontal="left" vertical="center"/>
    </xf>
    <xf numFmtId="0" fontId="85" fillId="0" borderId="0" xfId="0" applyFont="1" applyFill="1" applyBorder="1" applyAlignment="1">
      <alignment vertical="center" wrapText="1"/>
    </xf>
    <xf numFmtId="0" fontId="81" fillId="0" borderId="0" xfId="0" applyFont="1" applyFill="1" applyBorder="1" applyAlignment="1">
      <alignment horizontal="left" vertical="center" wrapText="1"/>
    </xf>
    <xf numFmtId="0" fontId="81" fillId="0" borderId="0" xfId="0" applyFont="1" applyFill="1" applyBorder="1" applyAlignment="1">
      <alignment horizontal="left" vertical="center"/>
    </xf>
    <xf numFmtId="0" fontId="91" fillId="0" borderId="0" xfId="0" applyFont="1" applyFill="1" applyBorder="1" applyAlignment="1">
      <alignment horizontal="left" vertical="center"/>
    </xf>
    <xf numFmtId="0" fontId="84" fillId="0" borderId="0" xfId="0" applyFont="1" applyFill="1" applyBorder="1" applyAlignment="1">
      <alignment horizontal="left" vertical="center"/>
    </xf>
    <xf numFmtId="0" fontId="74" fillId="0" borderId="0" xfId="0" applyFont="1" applyFill="1" applyBorder="1" applyAlignment="1">
      <alignment horizontal="left" vertical="center"/>
    </xf>
    <xf numFmtId="0" fontId="80" fillId="0" borderId="0" xfId="0" applyFont="1" applyFill="1" applyBorder="1" applyAlignment="1">
      <alignment horizontal="left" vertical="center"/>
    </xf>
    <xf numFmtId="0" fontId="94" fillId="0" borderId="0"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93" fillId="0" borderId="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Font="1" applyFill="1" applyBorder="1" applyAlignment="1">
      <alignment horizontal="center" vertical="center" wrapText="1"/>
    </xf>
    <xf numFmtId="0" fontId="96" fillId="0" borderId="0" xfId="0" applyFont="1" applyFill="1" applyBorder="1" applyAlignment="1">
      <alignment horizontal="left" vertical="center"/>
    </xf>
    <xf numFmtId="0" fontId="88"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97" fillId="0" borderId="0" xfId="0" applyFont="1" applyFill="1" applyBorder="1" applyAlignment="1">
      <alignment horizontal="left" vertical="center"/>
    </xf>
    <xf numFmtId="0" fontId="19"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left" vertical="center" wrapText="1"/>
    </xf>
    <xf numFmtId="0" fontId="30" fillId="0" borderId="5" xfId="0" applyNumberFormat="1" applyFont="1" applyFill="1" applyBorder="1" applyAlignment="1" applyProtection="1">
      <alignment horizontal="center" vertical="center" wrapText="1"/>
    </xf>
    <xf numFmtId="0" fontId="30" fillId="0" borderId="74"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168" fontId="35" fillId="0" borderId="43" xfId="0" applyNumberFormat="1" applyFont="1" applyFill="1" applyBorder="1" applyAlignment="1" applyProtection="1">
      <alignment horizontal="center" vertical="center" wrapText="1"/>
    </xf>
    <xf numFmtId="168" fontId="35" fillId="0" borderId="5" xfId="0" applyNumberFormat="1" applyFont="1" applyFill="1" applyBorder="1" applyAlignment="1" applyProtection="1">
      <alignment horizontal="center" vertical="center" wrapText="1"/>
    </xf>
    <xf numFmtId="168" fontId="35" fillId="0" borderId="47" xfId="0" applyNumberFormat="1" applyFont="1" applyFill="1" applyBorder="1" applyAlignment="1" applyProtection="1">
      <alignment horizontal="center" vertical="center" wrapText="1"/>
    </xf>
    <xf numFmtId="168" fontId="17" fillId="0" borderId="5" xfId="0" applyNumberFormat="1" applyFont="1" applyBorder="1" applyAlignment="1" applyProtection="1">
      <alignment horizontal="center" vertical="center" wrapText="1"/>
    </xf>
    <xf numFmtId="168" fontId="17" fillId="0" borderId="5" xfId="0" applyNumberFormat="1" applyFont="1" applyFill="1" applyBorder="1" applyAlignment="1" applyProtection="1">
      <alignment horizontal="center" vertical="center" wrapText="1"/>
    </xf>
    <xf numFmtId="168" fontId="29" fillId="8" borderId="9" xfId="0" applyNumberFormat="1" applyFont="1" applyFill="1" applyBorder="1" applyAlignment="1" applyProtection="1">
      <alignment horizontal="center" vertical="center"/>
    </xf>
    <xf numFmtId="168" fontId="29" fillId="8" borderId="123" xfId="0" applyNumberFormat="1" applyFont="1" applyFill="1" applyBorder="1" applyAlignment="1" applyProtection="1">
      <alignment horizontal="center" vertical="center"/>
    </xf>
    <xf numFmtId="0" fontId="129" fillId="0" borderId="9" xfId="0" applyFont="1" applyBorder="1" applyAlignment="1">
      <alignment vertical="center" wrapText="1"/>
    </xf>
    <xf numFmtId="0" fontId="92" fillId="7" borderId="9" xfId="0" applyFont="1" applyFill="1" applyBorder="1" applyAlignment="1">
      <alignment horizontal="center" vertical="center" wrapText="1"/>
    </xf>
    <xf numFmtId="0" fontId="121" fillId="0" borderId="9" xfId="0" applyFont="1" applyBorder="1" applyAlignment="1">
      <alignment vertical="center" wrapText="1"/>
    </xf>
    <xf numFmtId="0" fontId="137" fillId="7" borderId="13" xfId="0" applyFont="1" applyFill="1" applyBorder="1" applyAlignment="1">
      <alignment horizontal="center" vertical="center" wrapText="1"/>
    </xf>
    <xf numFmtId="0" fontId="137" fillId="7" borderId="15" xfId="0" applyFont="1" applyFill="1" applyBorder="1" applyAlignment="1">
      <alignment horizontal="center" vertical="center" wrapText="1"/>
    </xf>
    <xf numFmtId="0" fontId="137" fillId="7" borderId="14" xfId="0" applyFont="1" applyFill="1" applyBorder="1" applyAlignment="1">
      <alignment horizontal="center" vertical="center" wrapText="1"/>
    </xf>
    <xf numFmtId="0" fontId="138" fillId="0" borderId="21" xfId="0" applyFont="1" applyBorder="1" applyAlignment="1">
      <alignment horizontal="left" vertical="center" wrapText="1"/>
    </xf>
    <xf numFmtId="0" fontId="138" fillId="0" borderId="101" xfId="0" applyFont="1" applyBorder="1" applyAlignment="1">
      <alignment horizontal="left" vertical="center" wrapText="1"/>
    </xf>
    <xf numFmtId="0" fontId="138" fillId="0" borderId="172" xfId="0" applyFont="1" applyBorder="1" applyAlignment="1">
      <alignment horizontal="left" vertical="center" wrapText="1"/>
    </xf>
    <xf numFmtId="0" fontId="138" fillId="0" borderId="18" xfId="0" applyFont="1" applyBorder="1" applyAlignment="1">
      <alignment horizontal="left" vertical="center" wrapText="1"/>
    </xf>
    <xf numFmtId="0" fontId="138" fillId="0" borderId="23" xfId="0" applyFont="1" applyBorder="1" applyAlignment="1">
      <alignment horizontal="left" vertical="center" wrapText="1"/>
    </xf>
    <xf numFmtId="0" fontId="138" fillId="0" borderId="22" xfId="0" applyFont="1" applyBorder="1" applyAlignment="1">
      <alignment horizontal="left" vertical="center" wrapText="1"/>
    </xf>
    <xf numFmtId="0" fontId="138" fillId="0" borderId="9" xfId="0" applyFont="1" applyBorder="1" applyAlignment="1">
      <alignment vertical="center" wrapText="1"/>
    </xf>
    <xf numFmtId="0" fontId="133" fillId="7" borderId="13" xfId="0" applyFont="1" applyFill="1" applyBorder="1" applyAlignment="1">
      <alignment horizontal="center" vertical="center" wrapText="1"/>
    </xf>
    <xf numFmtId="0" fontId="133" fillId="7" borderId="15" xfId="0" applyFont="1" applyFill="1" applyBorder="1" applyAlignment="1">
      <alignment horizontal="center" vertical="center" wrapText="1"/>
    </xf>
    <xf numFmtId="0" fontId="133" fillId="7" borderId="14" xfId="0" applyFont="1" applyFill="1" applyBorder="1" applyAlignment="1">
      <alignment horizontal="center" vertical="center" wrapText="1"/>
    </xf>
    <xf numFmtId="0" fontId="130" fillId="0" borderId="9" xfId="0" applyFont="1" applyBorder="1" applyAlignment="1">
      <alignment vertical="center" wrapText="1"/>
    </xf>
    <xf numFmtId="0" fontId="130" fillId="0" borderId="21" xfId="0" applyFont="1" applyBorder="1" applyAlignment="1">
      <alignment horizontal="left" vertical="center" wrapText="1"/>
    </xf>
    <xf numFmtId="0" fontId="130" fillId="0" borderId="101" xfId="0" applyFont="1" applyBorder="1" applyAlignment="1">
      <alignment horizontal="left" vertical="center" wrapText="1"/>
    </xf>
    <xf numFmtId="0" fontId="130" fillId="0" borderId="172" xfId="0" applyFont="1" applyBorder="1" applyAlignment="1">
      <alignment horizontal="left" vertical="center" wrapText="1"/>
    </xf>
    <xf numFmtId="0" fontId="130" fillId="0" borderId="18" xfId="0" applyFont="1" applyBorder="1" applyAlignment="1">
      <alignment horizontal="left" vertical="center" wrapText="1"/>
    </xf>
    <xf numFmtId="0" fontId="130" fillId="0" borderId="23" xfId="0" applyFont="1" applyBorder="1" applyAlignment="1">
      <alignment horizontal="left" vertical="center" wrapText="1"/>
    </xf>
    <xf numFmtId="0" fontId="130" fillId="0" borderId="22" xfId="0" applyFont="1" applyBorder="1" applyAlignment="1">
      <alignment horizontal="left" vertical="center" wrapText="1"/>
    </xf>
    <xf numFmtId="0" fontId="140" fillId="0" borderId="9" xfId="0" applyFont="1" applyBorder="1" applyAlignment="1">
      <alignment vertical="center" wrapText="1"/>
    </xf>
    <xf numFmtId="0" fontId="141" fillId="0" borderId="9" xfId="0" applyFont="1" applyBorder="1" applyAlignment="1">
      <alignment vertical="center" wrapText="1"/>
    </xf>
    <xf numFmtId="0" fontId="110" fillId="2" borderId="21" xfId="0" applyFont="1" applyFill="1" applyBorder="1" applyAlignment="1">
      <alignment horizontal="center" vertical="center" wrapText="1"/>
    </xf>
    <xf numFmtId="0" fontId="110" fillId="2" borderId="101" xfId="0" applyFont="1" applyFill="1" applyBorder="1" applyAlignment="1">
      <alignment horizontal="center" vertical="center" wrapText="1"/>
    </xf>
    <xf numFmtId="0" fontId="110" fillId="2" borderId="172" xfId="0" applyFont="1" applyFill="1" applyBorder="1" applyAlignment="1">
      <alignment horizontal="center" vertical="center" wrapText="1"/>
    </xf>
    <xf numFmtId="0" fontId="110" fillId="2" borderId="18" xfId="0" applyFont="1" applyFill="1" applyBorder="1" applyAlignment="1">
      <alignment horizontal="center" vertical="center" wrapText="1"/>
    </xf>
    <xf numFmtId="0" fontId="110" fillId="2" borderId="23" xfId="0" applyFont="1" applyFill="1" applyBorder="1" applyAlignment="1">
      <alignment horizontal="center" vertical="center" wrapText="1"/>
    </xf>
    <xf numFmtId="0" fontId="110" fillId="2" borderId="22" xfId="0" applyFont="1" applyFill="1" applyBorder="1" applyAlignment="1">
      <alignment horizontal="center" vertical="center" wrapText="1"/>
    </xf>
    <xf numFmtId="0" fontId="111" fillId="0" borderId="21" xfId="0" applyFont="1" applyFill="1" applyBorder="1" applyAlignment="1" applyProtection="1">
      <alignment horizontal="left" vertical="center" wrapText="1"/>
    </xf>
    <xf numFmtId="0" fontId="111" fillId="0" borderId="101" xfId="0" applyFont="1" applyFill="1" applyBorder="1" applyAlignment="1" applyProtection="1">
      <alignment horizontal="left" vertical="center" wrapText="1"/>
    </xf>
    <xf numFmtId="0" fontId="111" fillId="0" borderId="172" xfId="0" applyFont="1" applyFill="1" applyBorder="1" applyAlignment="1" applyProtection="1">
      <alignment horizontal="left" vertical="center" wrapText="1"/>
    </xf>
    <xf numFmtId="0" fontId="111" fillId="0" borderId="173" xfId="0" applyFont="1" applyFill="1" applyBorder="1" applyAlignment="1" applyProtection="1">
      <alignment horizontal="left" vertical="center" wrapText="1"/>
    </xf>
    <xf numFmtId="0" fontId="111" fillId="0" borderId="0" xfId="0" applyFont="1" applyFill="1" applyBorder="1" applyAlignment="1" applyProtection="1">
      <alignment horizontal="left" vertical="center" wrapText="1"/>
    </xf>
    <xf numFmtId="0" fontId="111" fillId="0" borderId="174" xfId="0" applyFont="1" applyFill="1" applyBorder="1" applyAlignment="1" applyProtection="1">
      <alignment horizontal="left" vertical="center" wrapText="1"/>
    </xf>
    <xf numFmtId="0" fontId="111" fillId="0" borderId="18" xfId="0" applyFont="1" applyFill="1" applyBorder="1" applyAlignment="1" applyProtection="1">
      <alignment horizontal="left" vertical="center" wrapText="1"/>
    </xf>
    <xf numFmtId="0" fontId="111" fillId="0" borderId="23" xfId="0" applyFont="1" applyFill="1" applyBorder="1" applyAlignment="1" applyProtection="1">
      <alignment horizontal="left" vertical="center" wrapText="1"/>
    </xf>
    <xf numFmtId="0" fontId="111" fillId="0" borderId="22" xfId="0" applyFont="1" applyFill="1" applyBorder="1" applyAlignment="1" applyProtection="1">
      <alignment horizontal="left" vertical="center" wrapText="1"/>
    </xf>
    <xf numFmtId="0" fontId="121" fillId="0" borderId="21" xfId="0" applyFont="1" applyBorder="1" applyAlignment="1">
      <alignment horizontal="left" vertical="center" wrapText="1"/>
    </xf>
    <xf numFmtId="0" fontId="121" fillId="0" borderId="101" xfId="0" applyFont="1" applyBorder="1" applyAlignment="1">
      <alignment horizontal="left" vertical="center" wrapText="1"/>
    </xf>
    <xf numFmtId="0" fontId="121" fillId="0" borderId="172" xfId="0" applyFont="1" applyBorder="1" applyAlignment="1">
      <alignment horizontal="left" vertical="center" wrapText="1"/>
    </xf>
    <xf numFmtId="0" fontId="121" fillId="0" borderId="18" xfId="0" applyFont="1" applyBorder="1" applyAlignment="1">
      <alignment horizontal="left" vertical="center" wrapText="1"/>
    </xf>
    <xf numFmtId="0" fontId="121" fillId="0" borderId="23" xfId="0" applyFont="1" applyBorder="1" applyAlignment="1">
      <alignment horizontal="left" vertical="center" wrapText="1"/>
    </xf>
    <xf numFmtId="0" fontId="121" fillId="0" borderId="22" xfId="0" applyFont="1" applyBorder="1" applyAlignment="1">
      <alignment horizontal="left" vertical="center" wrapText="1"/>
    </xf>
    <xf numFmtId="0" fontId="122" fillId="0" borderId="21" xfId="0" applyFont="1" applyBorder="1" applyAlignment="1">
      <alignment horizontal="left" vertical="center" wrapText="1"/>
    </xf>
    <xf numFmtId="0" fontId="122" fillId="0" borderId="101" xfId="0" applyFont="1" applyBorder="1" applyAlignment="1">
      <alignment horizontal="left" vertical="center" wrapText="1"/>
    </xf>
    <xf numFmtId="0" fontId="122" fillId="0" borderId="172" xfId="0" applyFont="1" applyBorder="1" applyAlignment="1">
      <alignment horizontal="left" vertical="center" wrapText="1"/>
    </xf>
    <xf numFmtId="0" fontId="122" fillId="0" borderId="18" xfId="0" applyFont="1" applyBorder="1" applyAlignment="1">
      <alignment horizontal="left" vertical="center" wrapText="1"/>
    </xf>
    <xf numFmtId="0" fontId="122" fillId="0" borderId="23" xfId="0" applyFont="1" applyBorder="1" applyAlignment="1">
      <alignment horizontal="left" vertical="center" wrapText="1"/>
    </xf>
    <xf numFmtId="0" fontId="122" fillId="0" borderId="22" xfId="0" applyFont="1" applyBorder="1" applyAlignment="1">
      <alignment horizontal="left" vertical="center" wrapText="1"/>
    </xf>
    <xf numFmtId="0" fontId="110" fillId="0" borderId="21" xfId="0" applyFont="1" applyBorder="1" applyAlignment="1">
      <alignment horizontal="left" vertical="center" wrapText="1"/>
    </xf>
    <xf numFmtId="0" fontId="110" fillId="0" borderId="101" xfId="0" applyFont="1" applyBorder="1" applyAlignment="1">
      <alignment horizontal="left" vertical="center" wrapText="1"/>
    </xf>
    <xf numFmtId="0" fontId="110" fillId="0" borderId="172" xfId="0" applyFont="1" applyBorder="1" applyAlignment="1">
      <alignment horizontal="left" vertical="center" wrapText="1"/>
    </xf>
    <xf numFmtId="0" fontId="110" fillId="0" borderId="173" xfId="0" applyFont="1" applyBorder="1" applyAlignment="1">
      <alignment horizontal="left" vertical="center" wrapText="1"/>
    </xf>
    <xf numFmtId="0" fontId="110" fillId="0" borderId="0" xfId="0" applyFont="1" applyBorder="1" applyAlignment="1">
      <alignment horizontal="left" vertical="center" wrapText="1"/>
    </xf>
    <xf numFmtId="0" fontId="110" fillId="0" borderId="174" xfId="0" applyFont="1" applyBorder="1" applyAlignment="1">
      <alignment horizontal="left" vertical="center" wrapText="1"/>
    </xf>
    <xf numFmtId="0" fontId="110" fillId="0" borderId="18" xfId="0" applyFont="1" applyBorder="1" applyAlignment="1">
      <alignment horizontal="left" vertical="center" wrapText="1"/>
    </xf>
    <xf numFmtId="0" fontId="110" fillId="0" borderId="23" xfId="0" applyFont="1" applyBorder="1" applyAlignment="1">
      <alignment horizontal="left" vertical="center" wrapText="1"/>
    </xf>
    <xf numFmtId="0" fontId="110" fillId="0" borderId="22" xfId="0" applyFont="1" applyBorder="1" applyAlignment="1">
      <alignment horizontal="left" vertical="center" wrapText="1"/>
    </xf>
    <xf numFmtId="0" fontId="106" fillId="0" borderId="21" xfId="0" applyNumberFormat="1" applyFont="1" applyFill="1" applyBorder="1" applyAlignment="1" applyProtection="1">
      <alignment horizontal="left" vertical="center" wrapText="1"/>
    </xf>
    <xf numFmtId="0" fontId="106" fillId="0" borderId="101" xfId="0" applyNumberFormat="1" applyFont="1" applyFill="1" applyBorder="1" applyAlignment="1" applyProtection="1">
      <alignment horizontal="left" vertical="center" wrapText="1"/>
    </xf>
    <xf numFmtId="0" fontId="106" fillId="0" borderId="172" xfId="0" applyNumberFormat="1" applyFont="1" applyFill="1" applyBorder="1" applyAlignment="1" applyProtection="1">
      <alignment horizontal="left" vertical="center" wrapText="1"/>
    </xf>
    <xf numFmtId="0" fontId="106" fillId="0" borderId="173" xfId="0" applyNumberFormat="1" applyFont="1" applyFill="1" applyBorder="1" applyAlignment="1" applyProtection="1">
      <alignment horizontal="left" vertical="center" wrapText="1"/>
    </xf>
    <xf numFmtId="0" fontId="106" fillId="0" borderId="0" xfId="0" applyNumberFormat="1" applyFont="1" applyFill="1" applyBorder="1" applyAlignment="1" applyProtection="1">
      <alignment horizontal="left" vertical="center" wrapText="1"/>
    </xf>
    <xf numFmtId="0" fontId="106" fillId="0" borderId="174" xfId="0" applyNumberFormat="1" applyFont="1" applyFill="1" applyBorder="1" applyAlignment="1" applyProtection="1">
      <alignment horizontal="left" vertical="center" wrapText="1"/>
    </xf>
    <xf numFmtId="0" fontId="106" fillId="0" borderId="18" xfId="0" applyNumberFormat="1" applyFont="1" applyFill="1" applyBorder="1" applyAlignment="1" applyProtection="1">
      <alignment horizontal="left" vertical="center" wrapText="1"/>
    </xf>
    <xf numFmtId="0" fontId="106" fillId="0" borderId="23" xfId="0" applyNumberFormat="1" applyFont="1" applyFill="1" applyBorder="1" applyAlignment="1" applyProtection="1">
      <alignment horizontal="left" vertical="center" wrapText="1"/>
    </xf>
    <xf numFmtId="0" fontId="106" fillId="0" borderId="22" xfId="0" applyNumberFormat="1" applyFont="1" applyFill="1" applyBorder="1" applyAlignment="1" applyProtection="1">
      <alignment horizontal="left" vertical="center" wrapText="1"/>
    </xf>
    <xf numFmtId="0" fontId="116" fillId="16" borderId="9" xfId="0" applyFont="1" applyFill="1" applyBorder="1" applyAlignment="1">
      <alignment horizontal="center" vertical="center" wrapText="1"/>
    </xf>
    <xf numFmtId="0" fontId="106" fillId="0" borderId="9" xfId="1" applyFont="1" applyFill="1" applyBorder="1" applyAlignment="1" applyProtection="1">
      <alignment horizontal="center" vertical="center" wrapText="1"/>
    </xf>
    <xf numFmtId="0" fontId="111" fillId="7" borderId="13" xfId="1" applyFont="1" applyFill="1" applyBorder="1" applyAlignment="1" applyProtection="1">
      <alignment horizontal="center" vertical="center" wrapText="1"/>
    </xf>
    <xf numFmtId="0" fontId="111" fillId="7" borderId="15" xfId="1" applyFont="1" applyFill="1" applyBorder="1" applyAlignment="1" applyProtection="1">
      <alignment horizontal="center" vertical="center" wrapText="1"/>
    </xf>
    <xf numFmtId="0" fontId="111" fillId="7" borderId="14" xfId="1" applyFont="1" applyFill="1" applyBorder="1" applyAlignment="1" applyProtection="1">
      <alignment horizontal="center" vertical="center" wrapText="1"/>
    </xf>
    <xf numFmtId="0" fontId="109" fillId="0" borderId="21" xfId="1" applyFont="1" applyFill="1" applyBorder="1" applyAlignment="1" applyProtection="1">
      <alignment horizontal="left" vertical="center" wrapText="1"/>
    </xf>
    <xf numFmtId="0" fontId="109" fillId="0" borderId="101" xfId="1" applyFont="1" applyFill="1" applyBorder="1" applyAlignment="1" applyProtection="1">
      <alignment horizontal="left" vertical="center" wrapText="1"/>
    </xf>
    <xf numFmtId="0" fontId="109" fillId="0" borderId="172" xfId="1" applyFont="1" applyFill="1" applyBorder="1" applyAlignment="1" applyProtection="1">
      <alignment horizontal="left" vertical="center" wrapText="1"/>
    </xf>
    <xf numFmtId="0" fontId="109" fillId="0" borderId="18" xfId="1" applyFont="1" applyFill="1" applyBorder="1" applyAlignment="1" applyProtection="1">
      <alignment horizontal="left" vertical="center" wrapText="1"/>
    </xf>
    <xf numFmtId="0" fontId="109" fillId="0" borderId="23" xfId="1" applyFont="1" applyFill="1" applyBorder="1" applyAlignment="1" applyProtection="1">
      <alignment horizontal="left" vertical="center" wrapText="1"/>
    </xf>
    <xf numFmtId="0" fontId="109" fillId="0" borderId="22" xfId="1" applyFont="1" applyFill="1" applyBorder="1" applyAlignment="1" applyProtection="1">
      <alignment horizontal="left" vertical="center" wrapText="1"/>
    </xf>
    <xf numFmtId="0" fontId="117" fillId="0" borderId="21" xfId="1" applyFont="1" applyFill="1" applyBorder="1" applyAlignment="1" applyProtection="1">
      <alignment horizontal="left" vertical="center" wrapText="1"/>
    </xf>
    <xf numFmtId="0" fontId="117" fillId="0" borderId="101" xfId="1" applyFont="1" applyFill="1" applyBorder="1" applyAlignment="1" applyProtection="1">
      <alignment horizontal="left" vertical="center" wrapText="1"/>
    </xf>
    <xf numFmtId="0" fontId="117" fillId="0" borderId="172" xfId="1" applyFont="1" applyFill="1" applyBorder="1" applyAlignment="1" applyProtection="1">
      <alignment horizontal="left" vertical="center" wrapText="1"/>
    </xf>
    <xf numFmtId="0" fontId="117" fillId="0" borderId="18" xfId="1" applyFont="1" applyFill="1" applyBorder="1" applyAlignment="1" applyProtection="1">
      <alignment horizontal="left" vertical="center" wrapText="1"/>
    </xf>
    <xf numFmtId="0" fontId="117" fillId="0" borderId="23" xfId="1" applyFont="1" applyFill="1" applyBorder="1" applyAlignment="1" applyProtection="1">
      <alignment horizontal="left" vertical="center" wrapText="1"/>
    </xf>
    <xf numFmtId="0" fontId="117" fillId="0" borderId="22" xfId="1" applyFont="1" applyFill="1" applyBorder="1" applyAlignment="1" applyProtection="1">
      <alignment horizontal="left" vertical="center" wrapText="1"/>
    </xf>
    <xf numFmtId="0" fontId="117" fillId="0" borderId="9" xfId="1" applyFont="1" applyFill="1" applyBorder="1" applyAlignment="1" applyProtection="1">
      <alignment vertical="center" wrapText="1"/>
    </xf>
    <xf numFmtId="0" fontId="118" fillId="0" borderId="9" xfId="0" applyFont="1" applyFill="1" applyBorder="1" applyAlignment="1" applyProtection="1">
      <alignment vertical="center" wrapText="1"/>
    </xf>
    <xf numFmtId="0" fontId="119" fillId="0" borderId="9" xfId="0" applyFont="1" applyFill="1" applyBorder="1" applyAlignment="1" applyProtection="1">
      <alignment vertical="center" wrapText="1"/>
    </xf>
    <xf numFmtId="0" fontId="120" fillId="7" borderId="13" xfId="0" applyFont="1" applyFill="1" applyBorder="1" applyAlignment="1">
      <alignment horizontal="center" vertical="center" wrapText="1"/>
    </xf>
    <xf numFmtId="0" fontId="120" fillId="7" borderId="15" xfId="0" applyFont="1" applyFill="1" applyBorder="1" applyAlignment="1">
      <alignment horizontal="center" vertical="center" wrapText="1"/>
    </xf>
    <xf numFmtId="0" fontId="120" fillId="7" borderId="14" xfId="0" applyFont="1" applyFill="1" applyBorder="1" applyAlignment="1">
      <alignment horizontal="center" vertical="center" wrapText="1"/>
    </xf>
    <xf numFmtId="0" fontId="106" fillId="2" borderId="21" xfId="0" applyFont="1" applyFill="1" applyBorder="1" applyAlignment="1" applyProtection="1">
      <alignment horizontal="center" vertical="center" wrapText="1"/>
    </xf>
    <xf numFmtId="0" fontId="106" fillId="2" borderId="101" xfId="0" applyFont="1" applyFill="1" applyBorder="1" applyAlignment="1" applyProtection="1">
      <alignment horizontal="center" vertical="center" wrapText="1"/>
    </xf>
    <xf numFmtId="0" fontId="106" fillId="2" borderId="172" xfId="0" applyFont="1" applyFill="1" applyBorder="1" applyAlignment="1" applyProtection="1">
      <alignment horizontal="center" vertical="center" wrapText="1"/>
    </xf>
    <xf numFmtId="0" fontId="106" fillId="2" borderId="18" xfId="0" applyFont="1" applyFill="1" applyBorder="1" applyAlignment="1" applyProtection="1">
      <alignment horizontal="center" vertical="center" wrapText="1"/>
    </xf>
    <xf numFmtId="0" fontId="106" fillId="2" borderId="23" xfId="0" applyFont="1" applyFill="1" applyBorder="1" applyAlignment="1" applyProtection="1">
      <alignment horizontal="center" vertical="center" wrapText="1"/>
    </xf>
    <xf numFmtId="0" fontId="106" fillId="2" borderId="22" xfId="0" applyFont="1" applyFill="1" applyBorder="1" applyAlignment="1" applyProtection="1">
      <alignment horizontal="center" vertical="center" wrapText="1"/>
    </xf>
    <xf numFmtId="0" fontId="107" fillId="2" borderId="21" xfId="0" applyFont="1" applyFill="1" applyBorder="1" applyAlignment="1" applyProtection="1">
      <alignment horizontal="center" vertical="center" wrapText="1"/>
    </xf>
    <xf numFmtId="0" fontId="107" fillId="2" borderId="101" xfId="0" applyFont="1" applyFill="1" applyBorder="1" applyAlignment="1" applyProtection="1">
      <alignment horizontal="center" vertical="center" wrapText="1"/>
    </xf>
    <xf numFmtId="0" fontId="107" fillId="2" borderId="172" xfId="0" applyFont="1" applyFill="1" applyBorder="1" applyAlignment="1" applyProtection="1">
      <alignment horizontal="center" vertical="center" wrapText="1"/>
    </xf>
    <xf numFmtId="0" fontId="107" fillId="2" borderId="173" xfId="0" applyFont="1" applyFill="1" applyBorder="1" applyAlignment="1" applyProtection="1">
      <alignment horizontal="center" vertical="center" wrapText="1"/>
    </xf>
    <xf numFmtId="0" fontId="107" fillId="2" borderId="0" xfId="0" applyFont="1" applyFill="1" applyBorder="1" applyAlignment="1" applyProtection="1">
      <alignment horizontal="center" vertical="center" wrapText="1"/>
    </xf>
    <xf numFmtId="0" fontId="107" fillId="2" borderId="174" xfId="0" applyFont="1" applyFill="1" applyBorder="1" applyAlignment="1" applyProtection="1">
      <alignment horizontal="center" vertical="center" wrapText="1"/>
    </xf>
    <xf numFmtId="0" fontId="107" fillId="2" borderId="18" xfId="0" applyFont="1" applyFill="1" applyBorder="1" applyAlignment="1" applyProtection="1">
      <alignment horizontal="center" vertical="center" wrapText="1"/>
    </xf>
    <xf numFmtId="0" fontId="107" fillId="2" borderId="23" xfId="0" applyFont="1" applyFill="1" applyBorder="1" applyAlignment="1" applyProtection="1">
      <alignment horizontal="center" vertical="center" wrapText="1"/>
    </xf>
    <xf numFmtId="0" fontId="107" fillId="2" borderId="22" xfId="0" applyFont="1" applyFill="1" applyBorder="1" applyAlignment="1" applyProtection="1">
      <alignment horizontal="center" vertical="center" wrapText="1"/>
    </xf>
    <xf numFmtId="0" fontId="108" fillId="4" borderId="9" xfId="0" applyFont="1" applyFill="1" applyBorder="1" applyAlignment="1" applyProtection="1">
      <alignment horizontal="center" vertical="center" wrapText="1"/>
    </xf>
    <xf numFmtId="0" fontId="109" fillId="3" borderId="20" xfId="0" applyFont="1" applyFill="1" applyBorder="1" applyAlignment="1" applyProtection="1">
      <alignment horizontal="center" vertical="center" wrapText="1"/>
    </xf>
    <xf numFmtId="0" fontId="109" fillId="3" borderId="19" xfId="0" applyFont="1" applyFill="1" applyBorder="1" applyAlignment="1" applyProtection="1">
      <alignment horizontal="center" vertical="center" wrapText="1"/>
    </xf>
    <xf numFmtId="0" fontId="109" fillId="3" borderId="17" xfId="0" applyFont="1" applyFill="1" applyBorder="1" applyAlignment="1" applyProtection="1">
      <alignment horizontal="center" vertical="center" wrapText="1"/>
    </xf>
    <xf numFmtId="0" fontId="123" fillId="7" borderId="13" xfId="0" applyFont="1" applyFill="1" applyBorder="1" applyAlignment="1">
      <alignment horizontal="center" vertical="center" wrapText="1"/>
    </xf>
    <xf numFmtId="0" fontId="123" fillId="7" borderId="15" xfId="0" applyFont="1" applyFill="1" applyBorder="1" applyAlignment="1">
      <alignment horizontal="center" vertical="center" wrapText="1"/>
    </xf>
    <xf numFmtId="0" fontId="123" fillId="7" borderId="14" xfId="0" applyFont="1" applyFill="1" applyBorder="1" applyAlignment="1">
      <alignment horizontal="center" vertical="center" wrapText="1"/>
    </xf>
    <xf numFmtId="0" fontId="127" fillId="0" borderId="21" xfId="0" applyFont="1" applyBorder="1" applyAlignment="1">
      <alignment horizontal="left" vertical="center" wrapText="1"/>
    </xf>
    <xf numFmtId="0" fontId="127" fillId="0" borderId="101" xfId="0" applyFont="1" applyBorder="1" applyAlignment="1">
      <alignment horizontal="left" vertical="center" wrapText="1"/>
    </xf>
    <xf numFmtId="0" fontId="127" fillId="0" borderId="172" xfId="0" applyFont="1" applyBorder="1" applyAlignment="1">
      <alignment horizontal="left" vertical="center" wrapText="1"/>
    </xf>
    <xf numFmtId="0" fontId="127" fillId="0" borderId="18" xfId="0" applyFont="1" applyBorder="1" applyAlignment="1">
      <alignment horizontal="left" vertical="center" wrapText="1"/>
    </xf>
    <xf numFmtId="0" fontId="127" fillId="0" borderId="23" xfId="0" applyFont="1" applyBorder="1" applyAlignment="1">
      <alignment horizontal="left" vertical="center" wrapText="1"/>
    </xf>
    <xf numFmtId="0" fontId="127" fillId="0" borderId="22" xfId="0" applyFont="1" applyBorder="1" applyAlignment="1">
      <alignment horizontal="left" vertical="center" wrapText="1"/>
    </xf>
    <xf numFmtId="0" fontId="108" fillId="0" borderId="21" xfId="1" applyFont="1" applyFill="1" applyBorder="1" applyAlignment="1" applyProtection="1">
      <alignment horizontal="center" vertical="center" wrapText="1"/>
    </xf>
    <xf numFmtId="0" fontId="108" fillId="0" borderId="101" xfId="1" applyFont="1" applyFill="1" applyBorder="1" applyAlignment="1" applyProtection="1">
      <alignment horizontal="center" vertical="center" wrapText="1"/>
    </xf>
    <xf numFmtId="0" fontId="108" fillId="0" borderId="172" xfId="1" applyFont="1" applyFill="1" applyBorder="1" applyAlignment="1" applyProtection="1">
      <alignment horizontal="center" vertical="center" wrapText="1"/>
    </xf>
    <xf numFmtId="0" fontId="108" fillId="0" borderId="18" xfId="1" applyFont="1" applyFill="1" applyBorder="1" applyAlignment="1" applyProtection="1">
      <alignment horizontal="center" vertical="center" wrapText="1"/>
    </xf>
    <xf numFmtId="0" fontId="108" fillId="0" borderId="23" xfId="1" applyFont="1" applyFill="1" applyBorder="1" applyAlignment="1" applyProtection="1">
      <alignment horizontal="center" vertical="center" wrapText="1"/>
    </xf>
    <xf numFmtId="0" fontId="108" fillId="0" borderId="22" xfId="1" applyFont="1" applyFill="1" applyBorder="1" applyAlignment="1" applyProtection="1">
      <alignment horizontal="center" vertical="center" wrapText="1"/>
    </xf>
    <xf numFmtId="0" fontId="126" fillId="0" borderId="21" xfId="0" applyFont="1" applyBorder="1" applyAlignment="1">
      <alignment horizontal="left" vertical="center" wrapText="1"/>
    </xf>
    <xf numFmtId="0" fontId="126" fillId="0" borderId="101" xfId="0" applyFont="1" applyBorder="1" applyAlignment="1">
      <alignment horizontal="left" vertical="center" wrapText="1"/>
    </xf>
    <xf numFmtId="0" fontId="126" fillId="0" borderId="172" xfId="0" applyFont="1" applyBorder="1" applyAlignment="1">
      <alignment horizontal="left" vertical="center" wrapText="1"/>
    </xf>
    <xf numFmtId="0" fontId="126" fillId="0" borderId="18" xfId="0" applyFont="1" applyBorder="1" applyAlignment="1">
      <alignment horizontal="left" vertical="center" wrapText="1"/>
    </xf>
    <xf numFmtId="0" fontId="126" fillId="0" borderId="23" xfId="0" applyFont="1" applyBorder="1" applyAlignment="1">
      <alignment horizontal="left" vertical="center" wrapText="1"/>
    </xf>
    <xf numFmtId="0" fontId="126" fillId="0" borderId="22" xfId="0" applyFont="1" applyBorder="1" applyAlignment="1">
      <alignment horizontal="left" vertical="center" wrapText="1"/>
    </xf>
    <xf numFmtId="0" fontId="111" fillId="7" borderId="13" xfId="0" applyFont="1" applyFill="1" applyBorder="1" applyAlignment="1">
      <alignment horizontal="center" vertical="center" wrapText="1"/>
    </xf>
    <xf numFmtId="0" fontId="111" fillId="7" borderId="15" xfId="0" applyFont="1" applyFill="1" applyBorder="1" applyAlignment="1">
      <alignment horizontal="center" vertical="center" wrapText="1"/>
    </xf>
    <xf numFmtId="0" fontId="111" fillId="7" borderId="14" xfId="0" applyFont="1" applyFill="1" applyBorder="1" applyAlignment="1">
      <alignment horizontal="center" vertical="center" wrapText="1"/>
    </xf>
    <xf numFmtId="0" fontId="126" fillId="0" borderId="9" xfId="0" applyFont="1" applyBorder="1" applyAlignment="1">
      <alignment vertical="center" wrapText="1"/>
    </xf>
    <xf numFmtId="0" fontId="134" fillId="0" borderId="21" xfId="0" applyFont="1" applyBorder="1" applyAlignment="1">
      <alignment horizontal="left" vertical="center" wrapText="1"/>
    </xf>
    <xf numFmtId="0" fontId="134" fillId="0" borderId="101" xfId="0" applyFont="1" applyBorder="1" applyAlignment="1">
      <alignment horizontal="left" vertical="center" wrapText="1"/>
    </xf>
    <xf numFmtId="0" fontId="134" fillId="0" borderId="172" xfId="0" applyFont="1" applyBorder="1" applyAlignment="1">
      <alignment horizontal="left" vertical="center" wrapText="1"/>
    </xf>
    <xf numFmtId="0" fontId="134" fillId="0" borderId="18" xfId="0" applyFont="1" applyBorder="1" applyAlignment="1">
      <alignment horizontal="left" vertical="center" wrapText="1"/>
    </xf>
    <xf numFmtId="0" fontId="134" fillId="0" borderId="23" xfId="0" applyFont="1" applyBorder="1" applyAlignment="1">
      <alignment horizontal="left" vertical="center" wrapText="1"/>
    </xf>
    <xf numFmtId="0" fontId="134" fillId="0" borderId="22" xfId="0" applyFont="1" applyBorder="1" applyAlignment="1">
      <alignment horizontal="left" vertical="center" wrapText="1"/>
    </xf>
    <xf numFmtId="0" fontId="121" fillId="0" borderId="173" xfId="0" applyFont="1" applyBorder="1" applyAlignment="1">
      <alignment horizontal="left" vertical="center" wrapText="1"/>
    </xf>
    <xf numFmtId="0" fontId="121" fillId="0" borderId="0" xfId="0" applyFont="1" applyBorder="1" applyAlignment="1">
      <alignment horizontal="left" vertical="center" wrapText="1"/>
    </xf>
    <xf numFmtId="0" fontId="121" fillId="0" borderId="174" xfId="0" applyFont="1" applyBorder="1" applyAlignment="1">
      <alignment horizontal="left" vertical="center" wrapText="1"/>
    </xf>
    <xf numFmtId="0" fontId="16" fillId="3" borderId="94" xfId="0" applyFont="1" applyFill="1" applyBorder="1" applyAlignment="1" applyProtection="1">
      <alignment horizontal="center" vertical="center" textRotation="90" wrapText="1"/>
    </xf>
    <xf numFmtId="0" fontId="16" fillId="3" borderId="92" xfId="0" applyFont="1" applyFill="1" applyBorder="1" applyAlignment="1" applyProtection="1">
      <alignment horizontal="center" vertical="center" textRotation="90" wrapText="1"/>
    </xf>
    <xf numFmtId="0" fontId="18" fillId="6" borderId="136" xfId="0" applyFont="1" applyFill="1" applyBorder="1" applyAlignment="1" applyProtection="1">
      <alignment horizontal="center" vertical="center"/>
    </xf>
    <xf numFmtId="0" fontId="18" fillId="6" borderId="102" xfId="0" applyFont="1" applyFill="1" applyBorder="1" applyAlignment="1" applyProtection="1">
      <alignment horizontal="center" vertical="center"/>
    </xf>
    <xf numFmtId="0" fontId="18" fillId="6" borderId="137" xfId="0" applyFont="1" applyFill="1" applyBorder="1" applyAlignment="1" applyProtection="1">
      <alignment horizontal="center" vertical="center"/>
    </xf>
    <xf numFmtId="0" fontId="27" fillId="2" borderId="35" xfId="0" applyFont="1" applyFill="1" applyBorder="1" applyAlignment="1" applyProtection="1">
      <alignment horizontal="center" vertical="center" textRotation="90" wrapText="1"/>
    </xf>
    <xf numFmtId="0" fontId="27" fillId="2" borderId="37" xfId="0" applyFont="1" applyFill="1" applyBorder="1" applyAlignment="1" applyProtection="1">
      <alignment horizontal="center" vertical="center" textRotation="90" wrapText="1"/>
    </xf>
    <xf numFmtId="0" fontId="27" fillId="2" borderId="5" xfId="0" applyFont="1" applyFill="1" applyBorder="1" applyAlignment="1" applyProtection="1">
      <alignment horizontal="center" vertical="center" textRotation="90" wrapText="1"/>
    </xf>
    <xf numFmtId="0" fontId="27" fillId="2" borderId="5" xfId="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textRotation="90" wrapText="1"/>
    </xf>
    <xf numFmtId="0" fontId="16" fillId="3" borderId="21" xfId="0" applyFont="1" applyFill="1" applyBorder="1" applyAlignment="1" applyProtection="1">
      <alignment horizontal="center" vertical="center" textRotation="90" wrapText="1"/>
    </xf>
    <xf numFmtId="0" fontId="16" fillId="3" borderId="18" xfId="0" applyFont="1" applyFill="1" applyBorder="1" applyAlignment="1" applyProtection="1">
      <alignment horizontal="center" vertical="center" textRotation="90" wrapText="1"/>
    </xf>
    <xf numFmtId="0" fontId="16" fillId="3" borderId="9" xfId="0" applyFont="1" applyFill="1" applyBorder="1" applyAlignment="1" applyProtection="1">
      <alignment horizontal="center" vertical="center" wrapText="1"/>
    </xf>
    <xf numFmtId="0" fontId="30" fillId="6" borderId="9" xfId="0" applyFont="1" applyFill="1" applyBorder="1" applyAlignment="1" applyProtection="1">
      <alignment horizontal="center" vertical="center" textRotation="90" wrapText="1"/>
    </xf>
    <xf numFmtId="0" fontId="16" fillId="2" borderId="9"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textRotation="90" wrapText="1"/>
    </xf>
    <xf numFmtId="0" fontId="16" fillId="2" borderId="18" xfId="0" applyFont="1" applyFill="1" applyBorder="1" applyAlignment="1" applyProtection="1">
      <alignment horizontal="center" vertical="center" textRotation="90" wrapText="1"/>
    </xf>
    <xf numFmtId="0" fontId="16" fillId="2" borderId="13"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textRotation="90" wrapText="1"/>
    </xf>
    <xf numFmtId="0" fontId="27" fillId="2" borderId="13"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7" fillId="3" borderId="5" xfId="0" applyFont="1" applyFill="1" applyBorder="1" applyAlignment="1" applyProtection="1">
      <alignment horizontal="center" vertical="center" textRotation="90" wrapText="1"/>
    </xf>
    <xf numFmtId="0" fontId="27" fillId="3" borderId="13"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0" fontId="16" fillId="8" borderId="86" xfId="0" applyFont="1" applyFill="1" applyBorder="1" applyAlignment="1" applyProtection="1">
      <alignment horizontal="center" vertical="center"/>
    </xf>
    <xf numFmtId="0" fontId="16" fillId="8" borderId="87" xfId="0" applyFont="1" applyFill="1" applyBorder="1" applyAlignment="1" applyProtection="1">
      <alignment horizontal="center" vertical="center"/>
    </xf>
    <xf numFmtId="0" fontId="16" fillId="8" borderId="121" xfId="0" applyFont="1" applyFill="1" applyBorder="1" applyAlignment="1" applyProtection="1">
      <alignment horizontal="center" vertical="center"/>
    </xf>
    <xf numFmtId="0" fontId="16" fillId="8" borderId="40" xfId="0" applyFont="1" applyFill="1" applyBorder="1" applyAlignment="1" applyProtection="1">
      <alignment horizontal="center" vertical="center"/>
    </xf>
    <xf numFmtId="0" fontId="16" fillId="8" borderId="34" xfId="0" applyFont="1" applyFill="1" applyBorder="1" applyAlignment="1" applyProtection="1">
      <alignment horizontal="center" vertical="center"/>
    </xf>
    <xf numFmtId="0" fontId="16" fillId="8" borderId="122" xfId="0" applyFont="1" applyFill="1" applyBorder="1" applyAlignment="1" applyProtection="1">
      <alignment horizontal="center" vertical="center"/>
    </xf>
    <xf numFmtId="0" fontId="27" fillId="3" borderId="4" xfId="0" applyFont="1" applyFill="1" applyBorder="1" applyAlignment="1" applyProtection="1">
      <alignment horizontal="center" vertical="center" textRotation="90" wrapText="1"/>
    </xf>
    <xf numFmtId="0" fontId="26" fillId="7" borderId="8" xfId="0" applyFont="1" applyFill="1" applyBorder="1" applyAlignment="1" applyProtection="1">
      <alignment horizontal="center" vertical="center" textRotation="90" wrapText="1"/>
    </xf>
    <xf numFmtId="0" fontId="27" fillId="2" borderId="8"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textRotation="90" wrapText="1"/>
    </xf>
    <xf numFmtId="0" fontId="16" fillId="8" borderId="20" xfId="0" applyFont="1" applyFill="1" applyBorder="1" applyAlignment="1" applyProtection="1">
      <alignment horizontal="center" vertical="center" textRotation="90" wrapText="1"/>
    </xf>
    <xf numFmtId="0" fontId="16" fillId="8" borderId="19" xfId="0" applyFont="1" applyFill="1" applyBorder="1" applyAlignment="1" applyProtection="1">
      <alignment horizontal="center" vertical="center" textRotation="90" wrapText="1"/>
    </xf>
    <xf numFmtId="0" fontId="16" fillId="8" borderId="17" xfId="0" applyFont="1" applyFill="1" applyBorder="1" applyAlignment="1" applyProtection="1">
      <alignment horizontal="center" vertical="center" textRotation="90" wrapText="1"/>
    </xf>
    <xf numFmtId="0" fontId="16" fillId="2" borderId="20" xfId="0" applyFont="1" applyFill="1" applyBorder="1" applyAlignment="1" applyProtection="1">
      <alignment horizontal="center" vertical="center" textRotation="90" wrapText="1"/>
    </xf>
    <xf numFmtId="0" fontId="16" fillId="2" borderId="19" xfId="0" applyFont="1" applyFill="1" applyBorder="1" applyAlignment="1" applyProtection="1">
      <alignment horizontal="center" vertical="center" textRotation="90" wrapText="1"/>
    </xf>
    <xf numFmtId="0" fontId="16" fillId="2" borderId="17" xfId="0" applyFont="1" applyFill="1" applyBorder="1" applyAlignment="1" applyProtection="1">
      <alignment horizontal="center" vertical="center" textRotation="90" wrapText="1"/>
    </xf>
    <xf numFmtId="0" fontId="24" fillId="6" borderId="9" xfId="0" applyFont="1" applyFill="1" applyBorder="1" applyAlignment="1" applyProtection="1">
      <alignment horizontal="center" vertical="center" textRotation="90" wrapText="1"/>
    </xf>
    <xf numFmtId="0" fontId="16" fillId="2" borderId="9" xfId="0" applyFont="1" applyFill="1" applyBorder="1" applyAlignment="1" applyProtection="1">
      <alignment horizontal="center" vertical="center" textRotation="90" wrapText="1"/>
    </xf>
    <xf numFmtId="0" fontId="25" fillId="3" borderId="35" xfId="1" applyFont="1" applyFill="1" applyBorder="1" applyAlignment="1" applyProtection="1">
      <alignment horizontal="center" vertical="center" wrapText="1"/>
    </xf>
    <xf numFmtId="0" fontId="25" fillId="3" borderId="37" xfId="1" applyFont="1" applyFill="1" applyBorder="1" applyAlignment="1" applyProtection="1">
      <alignment horizontal="center" vertical="center" wrapText="1"/>
    </xf>
    <xf numFmtId="0" fontId="16" fillId="6" borderId="20" xfId="0" applyFont="1" applyFill="1" applyBorder="1" applyAlignment="1" applyProtection="1">
      <alignment horizontal="center" vertical="center" textRotation="90" wrapText="1"/>
    </xf>
    <xf numFmtId="0" fontId="16" fillId="6" borderId="19" xfId="0" applyFont="1" applyFill="1" applyBorder="1" applyAlignment="1" applyProtection="1">
      <alignment horizontal="center" vertical="center" textRotation="90" wrapText="1"/>
    </xf>
    <xf numFmtId="0" fontId="27" fillId="2" borderId="9" xfId="0" applyFont="1" applyFill="1" applyBorder="1" applyAlignment="1" applyProtection="1">
      <alignment horizontal="center" vertical="center" textRotation="90" wrapText="1"/>
    </xf>
    <xf numFmtId="0" fontId="16" fillId="3" borderId="13"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textRotation="90" wrapText="1"/>
    </xf>
    <xf numFmtId="0" fontId="16" fillId="3" borderId="101"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27" fillId="15" borderId="35" xfId="0" applyFont="1" applyFill="1" applyBorder="1" applyAlignment="1" applyProtection="1">
      <alignment horizontal="center" vertical="center" textRotation="90" wrapText="1"/>
    </xf>
    <xf numFmtId="0" fontId="27" fillId="15" borderId="37" xfId="0" applyFont="1" applyFill="1" applyBorder="1" applyAlignment="1" applyProtection="1">
      <alignment horizontal="center" vertical="center" textRotation="90" wrapText="1"/>
    </xf>
    <xf numFmtId="0" fontId="27" fillId="15" borderId="5" xfId="0" applyFont="1" applyFill="1" applyBorder="1" applyAlignment="1" applyProtection="1">
      <alignment horizontal="center" vertical="center" textRotation="90" wrapText="1"/>
    </xf>
    <xf numFmtId="0" fontId="16" fillId="3" borderId="3" xfId="0" applyFont="1" applyFill="1" applyBorder="1" applyAlignment="1" applyProtection="1">
      <alignment horizontal="center" vertical="center" wrapText="1"/>
    </xf>
    <xf numFmtId="0" fontId="16" fillId="3" borderId="150" xfId="0" applyFont="1" applyFill="1" applyBorder="1" applyAlignment="1" applyProtection="1">
      <alignment horizontal="center" vertical="center" wrapText="1"/>
    </xf>
    <xf numFmtId="0" fontId="16" fillId="3" borderId="27" xfId="0" applyFont="1" applyFill="1" applyBorder="1" applyAlignment="1" applyProtection="1">
      <alignment horizontal="center" vertical="center"/>
    </xf>
    <xf numFmtId="0" fontId="16" fillId="3" borderId="91" xfId="0" applyFont="1" applyFill="1" applyBorder="1" applyAlignment="1" applyProtection="1">
      <alignment horizontal="center" vertical="center"/>
    </xf>
    <xf numFmtId="0" fontId="16" fillId="3" borderId="93"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xf>
    <xf numFmtId="0" fontId="16" fillId="6" borderId="27"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1" fontId="24" fillId="4" borderId="12" xfId="0" applyNumberFormat="1" applyFont="1" applyFill="1" applyBorder="1" applyAlignment="1" applyProtection="1">
      <alignment horizontal="center" vertical="center" wrapText="1"/>
    </xf>
    <xf numFmtId="1" fontId="24" fillId="4" borderId="88" xfId="0" applyNumberFormat="1"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xf>
    <xf numFmtId="0" fontId="16" fillId="3" borderId="16" xfId="0" applyFont="1" applyFill="1" applyBorder="1" applyAlignment="1" applyProtection="1">
      <alignment horizontal="center" vertical="center" wrapText="1"/>
    </xf>
    <xf numFmtId="0" fontId="17" fillId="0" borderId="129" xfId="0" applyFont="1" applyFill="1" applyBorder="1" applyAlignment="1" applyProtection="1">
      <alignment horizontal="center" vertical="center" wrapText="1"/>
    </xf>
    <xf numFmtId="0" fontId="17" fillId="0" borderId="127" xfId="0" applyFont="1" applyFill="1" applyBorder="1" applyAlignment="1" applyProtection="1">
      <alignment horizontal="center" vertical="center" wrapText="1"/>
    </xf>
    <xf numFmtId="0" fontId="17" fillId="0" borderId="130" xfId="0" applyFont="1" applyFill="1" applyBorder="1" applyAlignment="1" applyProtection="1">
      <alignment horizontal="center" vertical="center" wrapText="1"/>
    </xf>
    <xf numFmtId="0" fontId="45" fillId="0" borderId="35" xfId="0" applyFont="1" applyFill="1" applyBorder="1" applyAlignment="1" applyProtection="1">
      <alignment horizontal="center" vertical="center" textRotation="90" wrapText="1"/>
    </xf>
    <xf numFmtId="0" fontId="45" fillId="0" borderId="37" xfId="0" applyFont="1" applyFill="1" applyBorder="1" applyAlignment="1" applyProtection="1">
      <alignment horizontal="center" vertical="center" textRotation="90" wrapText="1"/>
    </xf>
    <xf numFmtId="0" fontId="17" fillId="9" borderId="127" xfId="0" applyFont="1" applyFill="1" applyBorder="1" applyAlignment="1" applyProtection="1">
      <alignment horizontal="center" vertical="center" wrapText="1"/>
    </xf>
    <xf numFmtId="0" fontId="17" fillId="9" borderId="130"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0" fontId="19" fillId="0" borderId="124" xfId="0" applyFont="1" applyFill="1" applyBorder="1" applyAlignment="1" applyProtection="1">
      <alignment horizontal="center" vertical="center" wrapText="1"/>
    </xf>
    <xf numFmtId="0" fontId="19" fillId="0" borderId="65"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43" fillId="0" borderId="38" xfId="0" applyFont="1" applyFill="1" applyBorder="1" applyAlignment="1" applyProtection="1">
      <alignment horizontal="center" vertical="center" wrapText="1"/>
    </xf>
    <xf numFmtId="0" fontId="43" fillId="0" borderId="124" xfId="0" applyFont="1" applyFill="1" applyBorder="1" applyAlignment="1" applyProtection="1">
      <alignment horizontal="center" vertical="center" wrapText="1"/>
    </xf>
    <xf numFmtId="0" fontId="43" fillId="0" borderId="65" xfId="0" applyFont="1" applyFill="1" applyBorder="1" applyAlignment="1" applyProtection="1">
      <alignment horizontal="center" vertical="center" wrapText="1"/>
    </xf>
    <xf numFmtId="0" fontId="43" fillId="0" borderId="33" xfId="0" applyFont="1" applyFill="1" applyBorder="1" applyAlignment="1" applyProtection="1">
      <alignment horizontal="center" vertical="center" wrapText="1"/>
    </xf>
    <xf numFmtId="0" fontId="43" fillId="0" borderId="34" xfId="0" applyFont="1" applyFill="1" applyBorder="1" applyAlignment="1" applyProtection="1">
      <alignment horizontal="center" vertical="center" wrapText="1"/>
    </xf>
    <xf numFmtId="0" fontId="43" fillId="0" borderId="50"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124" xfId="0" applyFont="1" applyFill="1" applyBorder="1" applyAlignment="1" applyProtection="1">
      <alignment horizontal="center" vertical="center" wrapText="1"/>
    </xf>
    <xf numFmtId="0" fontId="31" fillId="0" borderId="65" xfId="0" applyFont="1" applyFill="1" applyBorder="1" applyAlignment="1" applyProtection="1">
      <alignment horizontal="center" vertical="center" wrapText="1"/>
    </xf>
    <xf numFmtId="0" fontId="31" fillId="0" borderId="33"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textRotation="90" wrapText="1"/>
    </xf>
    <xf numFmtId="0" fontId="19" fillId="0" borderId="5" xfId="0" applyFont="1" applyFill="1" applyBorder="1" applyAlignment="1" applyProtection="1">
      <alignment horizontal="center" vertical="center" wrapText="1"/>
    </xf>
    <xf numFmtId="0" fontId="57" fillId="0" borderId="35" xfId="0" applyFont="1" applyFill="1" applyBorder="1" applyAlignment="1" applyProtection="1">
      <alignment horizontal="center" vertical="center" textRotation="90" wrapText="1"/>
    </xf>
    <xf numFmtId="0" fontId="57" fillId="0" borderId="37" xfId="0" applyFont="1" applyFill="1" applyBorder="1" applyAlignment="1" applyProtection="1">
      <alignment horizontal="center" vertical="center" textRotation="90" wrapText="1"/>
    </xf>
    <xf numFmtId="0" fontId="31" fillId="7" borderId="5" xfId="0" applyFont="1" applyFill="1" applyBorder="1" applyAlignment="1" applyProtection="1">
      <alignment horizontal="center" vertical="center" textRotation="90" wrapText="1"/>
    </xf>
    <xf numFmtId="14" fontId="17" fillId="0" borderId="32" xfId="0" applyNumberFormat="1" applyFont="1" applyFill="1" applyBorder="1" applyAlignment="1" applyProtection="1">
      <alignment horizontal="center" vertical="center" wrapText="1"/>
    </xf>
    <xf numFmtId="14" fontId="17" fillId="0" borderId="11" xfId="0" applyNumberFormat="1" applyFont="1" applyFill="1" applyBorder="1" applyAlignment="1" applyProtection="1">
      <alignment horizontal="center" vertical="center" wrapText="1"/>
    </xf>
    <xf numFmtId="14" fontId="17" fillId="0" borderId="38" xfId="0" applyNumberFormat="1" applyFont="1" applyFill="1" applyBorder="1" applyAlignment="1" applyProtection="1">
      <alignment horizontal="center" vertical="center" wrapText="1"/>
    </xf>
    <xf numFmtId="14" fontId="17" fillId="0" borderId="124" xfId="0" applyNumberFormat="1" applyFont="1" applyFill="1" applyBorder="1" applyAlignment="1" applyProtection="1">
      <alignment horizontal="center" vertical="center" wrapText="1"/>
    </xf>
    <xf numFmtId="14" fontId="17" fillId="0" borderId="65" xfId="0" applyNumberFormat="1" applyFont="1" applyFill="1" applyBorder="1" applyAlignment="1" applyProtection="1">
      <alignment horizontal="center" vertical="center" wrapText="1"/>
    </xf>
    <xf numFmtId="14" fontId="17" fillId="0" borderId="33" xfId="0" applyNumberFormat="1" applyFont="1" applyFill="1" applyBorder="1" applyAlignment="1" applyProtection="1">
      <alignment horizontal="center" vertical="center" wrapText="1"/>
    </xf>
    <xf numFmtId="14" fontId="17" fillId="0" borderId="34" xfId="0" applyNumberFormat="1" applyFont="1" applyFill="1" applyBorder="1" applyAlignment="1" applyProtection="1">
      <alignment horizontal="center" vertical="center" wrapText="1"/>
    </xf>
    <xf numFmtId="14" fontId="17" fillId="0" borderId="50" xfId="0" applyNumberFormat="1" applyFont="1" applyFill="1" applyBorder="1" applyAlignment="1" applyProtection="1">
      <alignment horizontal="center" vertical="center" wrapText="1"/>
    </xf>
    <xf numFmtId="14" fontId="17" fillId="0" borderId="105" xfId="0" applyNumberFormat="1" applyFont="1" applyFill="1" applyBorder="1" applyAlignment="1" applyProtection="1">
      <alignment horizontal="center" vertical="center" wrapText="1"/>
    </xf>
    <xf numFmtId="14" fontId="17" fillId="0" borderId="106" xfId="0" applyNumberFormat="1" applyFont="1" applyFill="1" applyBorder="1" applyAlignment="1" applyProtection="1">
      <alignment horizontal="center" vertical="center" wrapText="1"/>
    </xf>
    <xf numFmtId="14" fontId="17" fillId="0" borderId="107" xfId="0" applyNumberFormat="1" applyFont="1" applyFill="1" applyBorder="1" applyAlignment="1" applyProtection="1">
      <alignment horizontal="center" vertical="center" wrapText="1"/>
    </xf>
    <xf numFmtId="0" fontId="17" fillId="9" borderId="5" xfId="0" applyFont="1" applyFill="1" applyBorder="1" applyAlignment="1" applyProtection="1">
      <alignment horizontal="center" textRotation="90" wrapText="1"/>
    </xf>
    <xf numFmtId="0" fontId="32" fillId="0" borderId="31" xfId="0" applyFont="1" applyBorder="1" applyAlignment="1" applyProtection="1">
      <alignment horizontal="center" vertical="center"/>
    </xf>
    <xf numFmtId="0" fontId="32" fillId="0" borderId="32" xfId="0" applyFont="1" applyBorder="1" applyAlignment="1" applyProtection="1">
      <alignment horizontal="center" vertical="center"/>
    </xf>
    <xf numFmtId="0" fontId="32" fillId="0" borderId="11" xfId="0" applyFont="1" applyBorder="1" applyAlignment="1" applyProtection="1">
      <alignment horizontal="center" vertical="center"/>
    </xf>
    <xf numFmtId="0" fontId="16" fillId="0" borderId="42"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17" fillId="0" borderId="45"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textRotation="90" wrapText="1"/>
    </xf>
    <xf numFmtId="0" fontId="31" fillId="0" borderId="5" xfId="0" applyFont="1" applyFill="1" applyBorder="1" applyAlignment="1" applyProtection="1">
      <alignment horizontal="center" vertical="center" textRotation="90" wrapText="1"/>
    </xf>
    <xf numFmtId="0" fontId="55" fillId="0" borderId="5" xfId="0" applyFont="1" applyFill="1" applyBorder="1" applyAlignment="1" applyProtection="1">
      <alignment horizontal="center" vertical="center" textRotation="90" wrapText="1"/>
    </xf>
    <xf numFmtId="0" fontId="40" fillId="5" borderId="113" xfId="0" applyFont="1" applyFill="1" applyBorder="1" applyAlignment="1" applyProtection="1">
      <alignment horizontal="center" vertical="center" wrapText="1"/>
    </xf>
    <xf numFmtId="0" fontId="40" fillId="5" borderId="114" xfId="0" applyFont="1" applyFill="1" applyBorder="1" applyAlignment="1" applyProtection="1">
      <alignment horizontal="center" vertical="center" wrapText="1"/>
    </xf>
    <xf numFmtId="0" fontId="40" fillId="5" borderId="115" xfId="0" applyFont="1" applyFill="1" applyBorder="1" applyAlignment="1" applyProtection="1">
      <alignment horizontal="center" vertical="center" wrapText="1"/>
    </xf>
    <xf numFmtId="0" fontId="40" fillId="5" borderId="116" xfId="0" applyFont="1" applyFill="1" applyBorder="1" applyAlignment="1" applyProtection="1">
      <alignment horizontal="center" vertical="center" wrapText="1"/>
    </xf>
    <xf numFmtId="0" fontId="40" fillId="5" borderId="5" xfId="0" applyFont="1" applyFill="1" applyBorder="1" applyAlignment="1" applyProtection="1">
      <alignment horizontal="center" vertical="center" wrapText="1"/>
    </xf>
    <xf numFmtId="0" fontId="40" fillId="5" borderId="117"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17" fillId="0" borderId="5" xfId="0" applyFont="1" applyBorder="1" applyAlignment="1" applyProtection="1">
      <alignment horizontal="center" vertical="center" textRotation="90" wrapText="1"/>
    </xf>
    <xf numFmtId="0" fontId="38" fillId="5" borderId="5" xfId="0" applyFont="1" applyFill="1" applyBorder="1" applyAlignment="1" applyProtection="1">
      <alignment horizontal="center" vertical="center" wrapText="1"/>
    </xf>
    <xf numFmtId="0" fontId="38" fillId="5" borderId="119"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41" fillId="0" borderId="4"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17" fillId="0" borderId="117" xfId="0" applyFont="1" applyBorder="1" applyAlignment="1" applyProtection="1">
      <alignment horizontal="center" vertical="center" textRotation="90" wrapText="1"/>
    </xf>
    <xf numFmtId="0" fontId="41" fillId="0" borderId="117" xfId="0" applyFont="1" applyFill="1" applyBorder="1" applyAlignment="1" applyProtection="1">
      <alignment horizontal="center" vertical="center" wrapText="1"/>
    </xf>
    <xf numFmtId="0" fontId="37" fillId="0" borderId="5" xfId="0" applyFont="1" applyBorder="1" applyAlignment="1" applyProtection="1">
      <alignment horizontal="center" vertical="center"/>
    </xf>
    <xf numFmtId="0" fontId="38" fillId="5" borderId="117" xfId="0" applyFont="1" applyFill="1" applyBorder="1" applyAlignment="1" applyProtection="1">
      <alignment horizontal="center" vertical="center" wrapText="1"/>
    </xf>
    <xf numFmtId="0" fontId="38" fillId="5" borderId="120"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50"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2" fontId="39" fillId="0" borderId="5" xfId="0" applyNumberFormat="1" applyFont="1" applyFill="1" applyBorder="1" applyAlignment="1" applyProtection="1">
      <alignment horizontal="center" vertical="center" wrapText="1"/>
    </xf>
    <xf numFmtId="0" fontId="51" fillId="0" borderId="5" xfId="2" applyFont="1" applyFill="1" applyBorder="1" applyAlignment="1" applyProtection="1">
      <alignment horizontal="center" textRotation="90" wrapText="1"/>
    </xf>
    <xf numFmtId="0" fontId="50" fillId="0" borderId="5" xfId="2" applyFont="1" applyFill="1" applyBorder="1" applyAlignment="1" applyProtection="1">
      <alignment horizontal="center" textRotation="90" wrapText="1"/>
    </xf>
    <xf numFmtId="0" fontId="19" fillId="0" borderId="31"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textRotation="90" wrapText="1"/>
    </xf>
    <xf numFmtId="0" fontId="17" fillId="0" borderId="5"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17" fillId="0" borderId="38" xfId="0" applyFont="1" applyFill="1" applyBorder="1" applyAlignment="1" applyProtection="1">
      <alignment horizontal="center" vertical="center" wrapText="1"/>
    </xf>
    <xf numFmtId="0" fontId="17" fillId="0" borderId="65" xfId="0" applyFont="1" applyFill="1" applyBorder="1" applyAlignment="1" applyProtection="1">
      <alignment horizontal="center" vertical="center" wrapText="1"/>
    </xf>
    <xf numFmtId="0" fontId="17" fillId="7" borderId="45" xfId="0" applyFont="1" applyFill="1" applyBorder="1" applyAlignment="1" applyProtection="1">
      <alignment horizontal="center" vertical="center" textRotation="90" wrapText="1"/>
    </xf>
    <xf numFmtId="0" fontId="79" fillId="10" borderId="5" xfId="1"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wrapText="1"/>
    </xf>
    <xf numFmtId="0" fontId="32" fillId="0" borderId="97" xfId="0" applyFont="1" applyBorder="1" applyAlignment="1" applyProtection="1">
      <alignment horizontal="center" vertical="center"/>
    </xf>
    <xf numFmtId="0" fontId="32" fillId="0" borderId="41" xfId="0" applyFont="1" applyBorder="1" applyAlignment="1" applyProtection="1">
      <alignment horizontal="center" vertical="center"/>
    </xf>
    <xf numFmtId="0" fontId="33" fillId="0" borderId="98" xfId="0" applyFont="1" applyBorder="1" applyAlignment="1" applyProtection="1">
      <alignment horizontal="center" vertical="center"/>
    </xf>
    <xf numFmtId="0" fontId="33" fillId="0" borderId="50" xfId="0" applyFont="1" applyBorder="1" applyAlignment="1" applyProtection="1">
      <alignment horizontal="center" vertical="center"/>
    </xf>
    <xf numFmtId="1" fontId="39" fillId="0" borderId="5" xfId="0" applyNumberFormat="1" applyFont="1" applyFill="1" applyBorder="1" applyAlignment="1" applyProtection="1">
      <alignment horizontal="center" vertical="center" wrapText="1"/>
    </xf>
    <xf numFmtId="0" fontId="39" fillId="0" borderId="131" xfId="0" applyFont="1" applyFill="1" applyBorder="1" applyAlignment="1" applyProtection="1">
      <alignment horizontal="center" vertical="center" wrapText="1"/>
    </xf>
    <xf numFmtId="0" fontId="39" fillId="0" borderId="41"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1" fillId="0" borderId="131" xfId="0" applyFont="1" applyFill="1" applyBorder="1" applyAlignment="1" applyProtection="1">
      <alignment horizontal="center" vertical="center" wrapText="1"/>
    </xf>
    <xf numFmtId="0" fontId="31" fillId="0" borderId="41" xfId="0" applyFont="1" applyFill="1" applyBorder="1" applyAlignment="1" applyProtection="1">
      <alignment horizontal="center" vertical="center" wrapText="1"/>
    </xf>
    <xf numFmtId="0" fontId="17" fillId="0" borderId="124" xfId="0"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39" fillId="0" borderId="38" xfId="0" applyFont="1" applyFill="1" applyBorder="1" applyAlignment="1" applyProtection="1">
      <alignment horizontal="center" vertical="center" wrapText="1"/>
    </xf>
    <xf numFmtId="0" fontId="39" fillId="0" borderId="124" xfId="0" applyFont="1" applyFill="1" applyBorder="1" applyAlignment="1" applyProtection="1">
      <alignment horizontal="center" vertical="center" wrapText="1"/>
    </xf>
    <xf numFmtId="0" fontId="39" fillId="0" borderId="65" xfId="0" applyFont="1" applyFill="1" applyBorder="1" applyAlignment="1" applyProtection="1">
      <alignment horizontal="center" vertical="center" wrapText="1"/>
    </xf>
    <xf numFmtId="0" fontId="39" fillId="0" borderId="105" xfId="0" applyFont="1" applyFill="1" applyBorder="1" applyAlignment="1" applyProtection="1">
      <alignment horizontal="center" vertical="center" wrapText="1"/>
    </xf>
    <xf numFmtId="0" fontId="39" fillId="0" borderId="106" xfId="0" applyFont="1" applyFill="1" applyBorder="1" applyAlignment="1" applyProtection="1">
      <alignment horizontal="center" vertical="center" wrapText="1"/>
    </xf>
    <xf numFmtId="0" fontId="39" fillId="0" borderId="107" xfId="0" applyFont="1" applyFill="1" applyBorder="1" applyAlignment="1" applyProtection="1">
      <alignment horizontal="center" vertical="center" wrapText="1"/>
    </xf>
    <xf numFmtId="1" fontId="39" fillId="0" borderId="31" xfId="0" applyNumberFormat="1" applyFont="1" applyFill="1" applyBorder="1" applyAlignment="1" applyProtection="1">
      <alignment horizontal="center" vertical="center" wrapText="1"/>
    </xf>
    <xf numFmtId="1" fontId="39" fillId="0" borderId="11" xfId="0" applyNumberFormat="1" applyFont="1" applyFill="1" applyBorder="1" applyAlignment="1" applyProtection="1">
      <alignment horizontal="center" vertical="center" wrapText="1"/>
    </xf>
    <xf numFmtId="2" fontId="39" fillId="0" borderId="31" xfId="0" applyNumberFormat="1" applyFont="1" applyFill="1" applyBorder="1" applyAlignment="1" applyProtection="1">
      <alignment horizontal="center" vertical="center" wrapText="1"/>
    </xf>
    <xf numFmtId="2" fontId="39" fillId="0" borderId="32" xfId="0" applyNumberFormat="1" applyFont="1" applyFill="1" applyBorder="1" applyAlignment="1" applyProtection="1">
      <alignment horizontal="center" vertical="center" wrapText="1"/>
    </xf>
    <xf numFmtId="2" fontId="39" fillId="0" borderId="11" xfId="0" applyNumberFormat="1" applyFont="1" applyFill="1" applyBorder="1" applyAlignment="1" applyProtection="1">
      <alignment horizontal="center" vertical="center" wrapText="1"/>
    </xf>
    <xf numFmtId="0" fontId="33" fillId="0" borderId="5" xfId="0" applyFont="1" applyFill="1" applyBorder="1" applyAlignment="1" applyProtection="1">
      <alignment horizontal="left" vertical="center" wrapText="1"/>
    </xf>
    <xf numFmtId="0" fontId="44" fillId="0" borderId="5" xfId="0" applyFont="1" applyFill="1" applyBorder="1" applyAlignment="1" applyProtection="1">
      <alignment horizontal="left" vertical="center" wrapText="1"/>
    </xf>
    <xf numFmtId="0" fontId="38" fillId="0" borderId="5" xfId="0" applyFont="1" applyFill="1" applyBorder="1" applyAlignment="1" applyProtection="1">
      <alignment horizontal="left" vertical="center" wrapText="1"/>
    </xf>
    <xf numFmtId="0" fontId="31" fillId="0" borderId="5" xfId="0" applyFont="1" applyFill="1" applyBorder="1" applyAlignment="1" applyProtection="1">
      <alignment horizontal="right" vertical="center" wrapText="1"/>
    </xf>
    <xf numFmtId="0" fontId="31" fillId="0" borderId="132" xfId="0" applyFont="1" applyFill="1" applyBorder="1" applyAlignment="1" applyProtection="1">
      <alignment horizontal="center" vertical="center" wrapText="1"/>
    </xf>
    <xf numFmtId="0" fontId="31" fillId="0" borderId="133" xfId="0" applyFont="1" applyFill="1" applyBorder="1" applyAlignment="1" applyProtection="1">
      <alignment horizontal="center" vertical="center" wrapText="1"/>
    </xf>
    <xf numFmtId="0" fontId="33" fillId="0" borderId="5" xfId="0" applyFont="1" applyFill="1" applyBorder="1" applyAlignment="1" applyProtection="1">
      <alignment horizontal="right" vertical="center" wrapText="1"/>
    </xf>
    <xf numFmtId="0" fontId="49" fillId="0" borderId="5" xfId="0" applyFont="1" applyFill="1" applyBorder="1" applyAlignment="1" applyProtection="1">
      <alignment horizontal="right" vertical="center" wrapText="1"/>
    </xf>
    <xf numFmtId="0" fontId="44" fillId="0" borderId="5" xfId="0" applyFont="1" applyFill="1" applyBorder="1" applyAlignment="1" applyProtection="1">
      <alignment horizontal="right" vertical="center" wrapText="1"/>
    </xf>
    <xf numFmtId="1" fontId="43" fillId="0" borderId="131" xfId="0" applyNumberFormat="1" applyFont="1" applyFill="1" applyBorder="1" applyAlignment="1" applyProtection="1">
      <alignment horizontal="center" vertical="center" wrapText="1"/>
    </xf>
    <xf numFmtId="1" fontId="43" fillId="0" borderId="41" xfId="0" applyNumberFormat="1"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31" fillId="0" borderId="47" xfId="0" applyFont="1" applyFill="1" applyBorder="1" applyAlignment="1" applyProtection="1">
      <alignment horizontal="right" vertical="center" wrapText="1"/>
    </xf>
    <xf numFmtId="1" fontId="43" fillId="0" borderId="5" xfId="0" applyNumberFormat="1" applyFont="1" applyFill="1" applyBorder="1" applyAlignment="1" applyProtection="1">
      <alignment horizontal="center" vertical="center" wrapText="1"/>
    </xf>
    <xf numFmtId="0" fontId="38" fillId="0" borderId="47" xfId="0" applyFont="1" applyFill="1" applyBorder="1" applyAlignment="1" applyProtection="1">
      <alignment horizontal="left" vertical="center" wrapText="1"/>
    </xf>
    <xf numFmtId="0" fontId="31" fillId="0" borderId="61"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71" fillId="0" borderId="86" xfId="0" applyFont="1" applyFill="1" applyBorder="1" applyAlignment="1" applyProtection="1">
      <alignment horizontal="center" vertical="center" wrapText="1"/>
    </xf>
    <xf numFmtId="0" fontId="71" fillId="0" borderId="87" xfId="0" applyFont="1" applyFill="1" applyBorder="1" applyAlignment="1" applyProtection="1">
      <alignment horizontal="center" vertical="center" wrapText="1"/>
    </xf>
    <xf numFmtId="0" fontId="71" fillId="0" borderId="121" xfId="0" applyFont="1" applyFill="1" applyBorder="1" applyAlignment="1" applyProtection="1">
      <alignment horizontal="center" vertical="center" wrapText="1"/>
    </xf>
    <xf numFmtId="0" fontId="71" fillId="0" borderId="40" xfId="0" applyFont="1" applyFill="1" applyBorder="1" applyAlignment="1" applyProtection="1">
      <alignment horizontal="center" vertical="center" wrapText="1"/>
    </xf>
    <xf numFmtId="0" fontId="71" fillId="0" borderId="34" xfId="0" applyFont="1" applyFill="1" applyBorder="1" applyAlignment="1" applyProtection="1">
      <alignment horizontal="center" vertical="center" wrapText="1"/>
    </xf>
    <xf numFmtId="0" fontId="71" fillId="0" borderId="122" xfId="0" applyFont="1" applyFill="1" applyBorder="1" applyAlignment="1" applyProtection="1">
      <alignment horizontal="center" vertical="center" wrapText="1"/>
    </xf>
    <xf numFmtId="0" fontId="38" fillId="5" borderId="116" xfId="0" applyFont="1" applyFill="1" applyBorder="1" applyAlignment="1" applyProtection="1">
      <alignment horizontal="center" vertical="center" wrapText="1"/>
    </xf>
    <xf numFmtId="0" fontId="38" fillId="5" borderId="118" xfId="0" applyFont="1" applyFill="1" applyBorder="1" applyAlignment="1" applyProtection="1">
      <alignment horizontal="center" vertical="center" wrapText="1"/>
    </xf>
    <xf numFmtId="2" fontId="38" fillId="5" borderId="5" xfId="0" applyNumberFormat="1"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37" fillId="0" borderId="0" xfId="0" applyFont="1" applyAlignment="1" applyProtection="1">
      <alignment horizontal="center" vertical="center"/>
    </xf>
    <xf numFmtId="0" fontId="37" fillId="0" borderId="151" xfId="0" applyFont="1" applyBorder="1" applyAlignment="1" applyProtection="1">
      <alignment horizontal="center" vertical="center"/>
    </xf>
    <xf numFmtId="0" fontId="41" fillId="0" borderId="116" xfId="0" applyFont="1" applyFill="1" applyBorder="1" applyAlignment="1" applyProtection="1">
      <alignment horizontal="center" vertical="center" wrapText="1"/>
    </xf>
    <xf numFmtId="165" fontId="17" fillId="0" borderId="5" xfId="0" applyNumberFormat="1" applyFont="1" applyFill="1" applyBorder="1" applyAlignment="1" applyProtection="1">
      <alignment horizontal="center" vertical="center" textRotation="90" wrapText="1"/>
    </xf>
    <xf numFmtId="0" fontId="31" fillId="9" borderId="5" xfId="0" applyFont="1" applyFill="1" applyBorder="1" applyAlignment="1" applyProtection="1">
      <alignment horizontal="center" vertical="center" wrapText="1"/>
    </xf>
    <xf numFmtId="0" fontId="104" fillId="7" borderId="110" xfId="1" applyFont="1" applyFill="1" applyBorder="1" applyAlignment="1" applyProtection="1">
      <alignment horizontal="center" vertical="center" wrapText="1"/>
    </xf>
    <xf numFmtId="0" fontId="104" fillId="7" borderId="32" xfId="1" applyFont="1" applyFill="1" applyBorder="1" applyAlignment="1" applyProtection="1">
      <alignment horizontal="center" vertical="center" wrapText="1"/>
    </xf>
    <xf numFmtId="0" fontId="2" fillId="7" borderId="32" xfId="1" applyFill="1" applyBorder="1" applyAlignment="1" applyProtection="1">
      <alignment horizontal="center" vertical="center" wrapText="1"/>
    </xf>
    <xf numFmtId="0" fontId="2" fillId="7" borderId="11" xfId="1" applyFill="1" applyBorder="1" applyAlignment="1" applyProtection="1">
      <alignment horizontal="center" vertical="center" wrapText="1"/>
    </xf>
    <xf numFmtId="0" fontId="63"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textRotation="90" wrapText="1"/>
    </xf>
    <xf numFmtId="0" fontId="17" fillId="0" borderId="5" xfId="0" applyFont="1" applyFill="1" applyBorder="1" applyAlignment="1" applyProtection="1">
      <alignment horizontal="right" vertical="center" wrapText="1"/>
    </xf>
    <xf numFmtId="0" fontId="17" fillId="0" borderId="76" xfId="0" applyFont="1" applyFill="1" applyBorder="1" applyAlignment="1" applyProtection="1">
      <alignment horizontal="center" vertical="center" wrapText="1"/>
    </xf>
    <xf numFmtId="0" fontId="17" fillId="0" borderId="74" xfId="0" applyFont="1" applyFill="1" applyBorder="1" applyAlignment="1" applyProtection="1">
      <alignment horizontal="center" vertical="center" wrapText="1"/>
    </xf>
    <xf numFmtId="0" fontId="17" fillId="0" borderId="77" xfId="0" applyFont="1" applyFill="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7" fillId="0" borderId="68" xfId="0" applyFont="1" applyBorder="1" applyAlignment="1" applyProtection="1">
      <alignment horizontal="center" vertical="center" wrapText="1"/>
    </xf>
    <xf numFmtId="0" fontId="17" fillId="0" borderId="85" xfId="0" applyFont="1" applyFill="1" applyBorder="1" applyAlignment="1" applyProtection="1">
      <alignment horizontal="center" vertical="center" wrapText="1"/>
    </xf>
    <xf numFmtId="0" fontId="17" fillId="0" borderId="78" xfId="0" applyFont="1" applyFill="1" applyBorder="1" applyAlignment="1" applyProtection="1">
      <alignment horizontal="center" vertical="center" wrapText="1"/>
    </xf>
    <xf numFmtId="0" fontId="17" fillId="0" borderId="79" xfId="0" applyFont="1" applyFill="1" applyBorder="1" applyAlignment="1" applyProtection="1">
      <alignment horizontal="center" vertical="center" wrapText="1"/>
    </xf>
    <xf numFmtId="0" fontId="17" fillId="0" borderId="80" xfId="0" applyFont="1" applyFill="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42" fillId="0" borderId="84" xfId="0" applyFont="1" applyBorder="1" applyAlignment="1" applyProtection="1">
      <alignment horizontal="center" vertical="center" wrapText="1"/>
    </xf>
    <xf numFmtId="0" fontId="42" fillId="0" borderId="33" xfId="0" applyFont="1" applyBorder="1" applyAlignment="1" applyProtection="1">
      <alignment horizontal="center" vertical="center" wrapText="1"/>
    </xf>
    <xf numFmtId="0" fontId="17" fillId="0" borderId="31" xfId="0" applyFont="1" applyFill="1" applyBorder="1" applyAlignment="1" applyProtection="1">
      <alignment horizontal="right" vertical="center" wrapText="1"/>
    </xf>
    <xf numFmtId="0" fontId="17" fillId="0" borderId="32" xfId="0" applyFont="1" applyFill="1" applyBorder="1" applyAlignment="1" applyProtection="1">
      <alignment horizontal="right" vertical="center" wrapText="1"/>
    </xf>
    <xf numFmtId="0" fontId="17" fillId="0" borderId="11" xfId="0" applyFont="1" applyFill="1" applyBorder="1" applyAlignment="1" applyProtection="1">
      <alignment horizontal="right" vertical="center" wrapText="1"/>
    </xf>
    <xf numFmtId="0" fontId="17" fillId="0" borderId="73" xfId="0" applyFont="1" applyBorder="1" applyAlignment="1" applyProtection="1">
      <alignment horizontal="center" vertical="center" wrapText="1"/>
    </xf>
    <xf numFmtId="0" fontId="17" fillId="0" borderId="74" xfId="0" applyFont="1" applyBorder="1" applyAlignment="1" applyProtection="1">
      <alignment horizontal="center" vertical="center" wrapText="1"/>
    </xf>
    <xf numFmtId="0" fontId="17" fillId="0" borderId="76" xfId="0" applyFont="1" applyFill="1" applyBorder="1" applyAlignment="1" applyProtection="1">
      <alignment horizontal="right" vertical="center" wrapText="1"/>
    </xf>
    <xf numFmtId="0" fontId="17" fillId="0" borderId="82"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83" xfId="0" applyFont="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67" fillId="0" borderId="52" xfId="0" applyFont="1" applyFill="1" applyBorder="1" applyAlignment="1" applyProtection="1">
      <alignment horizontal="center" vertical="center" wrapText="1"/>
    </xf>
    <xf numFmtId="0" fontId="67" fillId="0" borderId="53" xfId="0" applyFont="1" applyFill="1" applyBorder="1" applyAlignment="1" applyProtection="1">
      <alignment horizontal="center" vertical="center" wrapText="1"/>
    </xf>
    <xf numFmtId="0" fontId="67" fillId="0" borderId="54" xfId="0" applyFont="1" applyFill="1" applyBorder="1" applyAlignment="1" applyProtection="1">
      <alignment horizontal="center" vertical="center" wrapText="1"/>
    </xf>
    <xf numFmtId="0" fontId="67" fillId="0" borderId="55" xfId="0" applyFont="1" applyFill="1" applyBorder="1" applyAlignment="1" applyProtection="1">
      <alignment horizontal="center" vertical="center" wrapText="1"/>
    </xf>
    <xf numFmtId="0" fontId="67" fillId="0" borderId="9" xfId="0" applyFont="1" applyFill="1" applyBorder="1" applyAlignment="1" applyProtection="1">
      <alignment horizontal="center" vertical="center" wrapText="1"/>
    </xf>
    <xf numFmtId="0" fontId="67" fillId="0" borderId="56" xfId="0" applyFont="1" applyFill="1" applyBorder="1" applyAlignment="1" applyProtection="1">
      <alignment horizontal="center" vertical="center" wrapText="1"/>
    </xf>
    <xf numFmtId="0" fontId="17" fillId="0" borderId="66" xfId="0" applyFont="1" applyBorder="1" applyAlignment="1" applyProtection="1">
      <alignment horizontal="center" vertical="center" textRotation="90" wrapText="1"/>
    </xf>
    <xf numFmtId="0" fontId="17" fillId="0" borderId="48" xfId="0" applyFont="1" applyBorder="1" applyAlignment="1" applyProtection="1">
      <alignment horizontal="center" vertical="center" textRotation="90" wrapText="1"/>
    </xf>
    <xf numFmtId="0" fontId="17" fillId="0" borderId="37" xfId="0" applyFont="1" applyBorder="1" applyAlignment="1" applyProtection="1">
      <alignment horizontal="center" vertical="center" textRotation="90" wrapText="1"/>
    </xf>
    <xf numFmtId="0" fontId="17" fillId="0" borderId="36" xfId="0" applyFont="1" applyBorder="1" applyAlignment="1" applyProtection="1">
      <alignment horizontal="center" vertical="center" textRotation="90" wrapText="1"/>
    </xf>
    <xf numFmtId="0" fontId="17" fillId="0" borderId="33"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69" xfId="0" applyFont="1" applyBorder="1" applyAlignment="1" applyProtection="1">
      <alignment horizontal="center" vertical="center" wrapText="1"/>
    </xf>
    <xf numFmtId="0" fontId="45" fillId="0" borderId="138" xfId="0" applyFont="1" applyBorder="1" applyAlignment="1" applyProtection="1">
      <alignment horizontal="center" vertical="center" textRotation="90" wrapText="1"/>
    </xf>
    <xf numFmtId="0" fontId="45" fillId="0" borderId="37" xfId="0" applyFont="1" applyBorder="1" applyAlignment="1" applyProtection="1">
      <alignment horizontal="center" vertical="center" textRotation="90" wrapText="1"/>
    </xf>
    <xf numFmtId="0" fontId="35" fillId="0" borderId="126" xfId="0" applyFont="1" applyFill="1" applyBorder="1" applyAlignment="1" applyProtection="1">
      <alignment horizontal="center" vertical="center" wrapText="1"/>
    </xf>
    <xf numFmtId="0" fontId="35" fillId="0" borderId="127" xfId="0" applyFont="1" applyFill="1" applyBorder="1" applyAlignment="1" applyProtection="1">
      <alignment horizontal="center" vertical="center" wrapText="1"/>
    </xf>
    <xf numFmtId="0" fontId="35" fillId="0" borderId="128" xfId="0" applyFont="1" applyFill="1" applyBorder="1" applyAlignment="1" applyProtection="1">
      <alignment horizontal="center" vertical="center" wrapText="1"/>
    </xf>
    <xf numFmtId="0" fontId="35" fillId="0" borderId="99" xfId="0" applyFont="1" applyFill="1" applyBorder="1" applyAlignment="1" applyProtection="1">
      <alignment horizontal="center" wrapText="1"/>
    </xf>
    <xf numFmtId="0" fontId="35" fillId="0" borderId="103" xfId="0" applyFont="1" applyFill="1" applyBorder="1" applyAlignment="1" applyProtection="1">
      <alignment horizontal="center" wrapText="1"/>
    </xf>
    <xf numFmtId="0" fontId="35" fillId="0" borderId="104" xfId="0" applyFont="1" applyFill="1" applyBorder="1" applyAlignment="1" applyProtection="1">
      <alignment horizontal="center" wrapText="1"/>
    </xf>
    <xf numFmtId="0" fontId="35" fillId="0" borderId="31" xfId="0" applyFont="1" applyFill="1" applyBorder="1" applyAlignment="1" applyProtection="1">
      <alignment horizontal="center" vertical="center" textRotation="90" wrapText="1"/>
    </xf>
    <xf numFmtId="0" fontId="35" fillId="0" borderId="32" xfId="0" applyFont="1" applyFill="1" applyBorder="1" applyAlignment="1" applyProtection="1">
      <alignment horizontal="center" vertical="center" textRotation="90" wrapText="1"/>
    </xf>
    <xf numFmtId="0" fontId="35" fillId="0" borderId="109" xfId="0" applyFont="1" applyFill="1" applyBorder="1" applyAlignment="1" applyProtection="1">
      <alignment horizontal="center" vertical="center" textRotation="90" wrapText="1"/>
    </xf>
    <xf numFmtId="0" fontId="35" fillId="9" borderId="99" xfId="0" applyFont="1" applyFill="1" applyBorder="1" applyAlignment="1" applyProtection="1">
      <alignment horizontal="center" vertical="center" wrapText="1"/>
    </xf>
    <xf numFmtId="0" fontId="35" fillId="9" borderId="100" xfId="0" applyFont="1" applyFill="1" applyBorder="1" applyAlignment="1" applyProtection="1">
      <alignment horizontal="center" vertical="center" wrapText="1"/>
    </xf>
    <xf numFmtId="0" fontId="35" fillId="0" borderId="129" xfId="0" applyFont="1" applyFill="1" applyBorder="1" applyAlignment="1" applyProtection="1">
      <alignment horizontal="center" vertical="center" wrapText="1"/>
    </xf>
    <xf numFmtId="0" fontId="35" fillId="0" borderId="130" xfId="0" applyFont="1" applyFill="1" applyBorder="1" applyAlignment="1" applyProtection="1">
      <alignment horizontal="center" vertical="center" wrapText="1"/>
    </xf>
    <xf numFmtId="0" fontId="35" fillId="0" borderId="31"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99" xfId="0" applyFont="1" applyFill="1" applyBorder="1" applyAlignment="1" applyProtection="1">
      <alignment horizontal="left" vertical="center" wrapText="1"/>
    </xf>
    <xf numFmtId="0" fontId="35" fillId="0" borderId="100" xfId="0" applyFont="1" applyFill="1" applyBorder="1" applyAlignment="1" applyProtection="1">
      <alignment horizontal="left" vertical="center" wrapText="1"/>
    </xf>
    <xf numFmtId="0" fontId="35" fillId="0" borderId="129" xfId="0" applyFont="1" applyFill="1" applyBorder="1" applyAlignment="1" applyProtection="1">
      <alignment horizontal="center" vertical="center" textRotation="90" wrapText="1"/>
    </xf>
    <xf numFmtId="0" fontId="35" fillId="0" borderId="127" xfId="0" applyFont="1" applyFill="1" applyBorder="1" applyAlignment="1" applyProtection="1">
      <alignment horizontal="center" vertical="center" textRotation="90" wrapText="1"/>
    </xf>
    <xf numFmtId="0" fontId="35" fillId="0" borderId="128" xfId="0" applyFont="1" applyFill="1" applyBorder="1" applyAlignment="1" applyProtection="1">
      <alignment horizontal="center" vertical="center" textRotation="90" wrapText="1"/>
    </xf>
    <xf numFmtId="0" fontId="35" fillId="0" borderId="163" xfId="0" applyFont="1" applyFill="1" applyBorder="1" applyAlignment="1" applyProtection="1">
      <alignment horizontal="center" vertical="center" wrapText="1"/>
    </xf>
    <xf numFmtId="0" fontId="35" fillId="0" borderId="164" xfId="0" applyFont="1" applyFill="1" applyBorder="1" applyAlignment="1" applyProtection="1">
      <alignment horizontal="center" vertical="center" wrapText="1"/>
    </xf>
    <xf numFmtId="0" fontId="35" fillId="0" borderId="165" xfId="0" applyFont="1" applyFill="1" applyBorder="1" applyAlignment="1" applyProtection="1">
      <alignment horizontal="center" vertical="center" wrapText="1"/>
    </xf>
    <xf numFmtId="0" fontId="35" fillId="0" borderId="16" xfId="0" applyFont="1" applyFill="1" applyBorder="1" applyAlignment="1" applyProtection="1">
      <alignment horizontal="center" wrapText="1"/>
    </xf>
    <xf numFmtId="0" fontId="35" fillId="0" borderId="15" xfId="0" applyFont="1" applyFill="1" applyBorder="1" applyAlignment="1" applyProtection="1">
      <alignment horizontal="center" wrapText="1"/>
    </xf>
    <xf numFmtId="0" fontId="35" fillId="0" borderId="156" xfId="0" applyFont="1" applyFill="1" applyBorder="1" applyAlignment="1" applyProtection="1">
      <alignment horizontal="center" wrapText="1"/>
    </xf>
    <xf numFmtId="0" fontId="35" fillId="0" borderId="106" xfId="0" applyFont="1" applyFill="1" applyBorder="1" applyAlignment="1" applyProtection="1">
      <alignment horizontal="center" wrapText="1"/>
    </xf>
    <xf numFmtId="0" fontId="35" fillId="0" borderId="152" xfId="0" applyFont="1" applyFill="1" applyBorder="1" applyAlignment="1" applyProtection="1">
      <alignment horizontal="right" vertical="center" wrapText="1"/>
    </xf>
    <xf numFmtId="0" fontId="35" fillId="0" borderId="102" xfId="0" applyFont="1" applyFill="1" applyBorder="1" applyAlignment="1" applyProtection="1">
      <alignment horizontal="right" vertical="center" wrapText="1"/>
    </xf>
    <xf numFmtId="0" fontId="35" fillId="0" borderId="153" xfId="0" applyFont="1" applyFill="1" applyBorder="1" applyAlignment="1" applyProtection="1">
      <alignment horizontal="right" vertical="center" wrapText="1"/>
    </xf>
    <xf numFmtId="0" fontId="35" fillId="0" borderId="154" xfId="0" applyFont="1" applyFill="1" applyBorder="1" applyAlignment="1" applyProtection="1">
      <alignment horizontal="right" vertical="center" wrapText="1"/>
    </xf>
    <xf numFmtId="0" fontId="35" fillId="0" borderId="103" xfId="0" applyFont="1" applyFill="1" applyBorder="1" applyAlignment="1" applyProtection="1">
      <alignment horizontal="right" vertical="center" wrapText="1"/>
    </xf>
    <xf numFmtId="0" fontId="35" fillId="0" borderId="100" xfId="0" applyFont="1" applyFill="1" applyBorder="1" applyAlignment="1" applyProtection="1">
      <alignment horizontal="right" vertical="center" wrapText="1"/>
    </xf>
    <xf numFmtId="0" fontId="35" fillId="0" borderId="168" xfId="0" applyFont="1" applyFill="1" applyBorder="1" applyAlignment="1" applyProtection="1">
      <alignment horizontal="center" wrapText="1"/>
    </xf>
    <xf numFmtId="0" fontId="35" fillId="0" borderId="169" xfId="0" applyFont="1" applyFill="1" applyBorder="1" applyAlignment="1" applyProtection="1">
      <alignment horizontal="center" wrapText="1"/>
    </xf>
    <xf numFmtId="0" fontId="35" fillId="0" borderId="30" xfId="0" applyFont="1" applyFill="1" applyBorder="1" applyAlignment="1" applyProtection="1">
      <alignment horizontal="right" vertical="center" wrapText="1"/>
    </xf>
    <xf numFmtId="0" fontId="35" fillId="0" borderId="29" xfId="0" applyFont="1" applyFill="1" applyBorder="1" applyAlignment="1" applyProtection="1">
      <alignment horizontal="right" vertical="center" wrapText="1"/>
    </xf>
    <xf numFmtId="0" fontId="35" fillId="0" borderId="170" xfId="0" applyFont="1" applyFill="1" applyBorder="1" applyAlignment="1" applyProtection="1">
      <alignment horizontal="right" vertical="center" wrapText="1"/>
    </xf>
    <xf numFmtId="0" fontId="30" fillId="0" borderId="75" xfId="0" applyFont="1" applyFill="1" applyBorder="1" applyAlignment="1" applyProtection="1">
      <alignment horizontal="left" vertical="center" wrapText="1"/>
    </xf>
    <xf numFmtId="0" fontId="30" fillId="0" borderId="76"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5" xfId="0" applyNumberFormat="1" applyFont="1" applyFill="1" applyBorder="1" applyAlignment="1" applyProtection="1">
      <alignment horizontal="center" vertical="center" wrapText="1"/>
    </xf>
    <xf numFmtId="0" fontId="30" fillId="0" borderId="74" xfId="0" applyNumberFormat="1" applyFont="1" applyFill="1" applyBorder="1" applyAlignment="1" applyProtection="1">
      <alignment horizontal="center" vertical="center" wrapText="1"/>
    </xf>
    <xf numFmtId="0" fontId="30" fillId="0" borderId="73" xfId="0" applyNumberFormat="1" applyFont="1" applyFill="1" applyBorder="1" applyAlignment="1" applyProtection="1">
      <alignment horizontal="left" vertical="center" wrapText="1"/>
    </xf>
    <xf numFmtId="0" fontId="30" fillId="0" borderId="5" xfId="0" applyNumberFormat="1" applyFont="1" applyFill="1" applyBorder="1" applyAlignment="1" applyProtection="1">
      <alignment horizontal="left" vertical="center" wrapText="1"/>
    </xf>
    <xf numFmtId="1" fontId="16" fillId="0" borderId="5" xfId="0" applyNumberFormat="1" applyFont="1" applyFill="1" applyBorder="1" applyAlignment="1" applyProtection="1">
      <alignment horizontal="center" vertical="center" wrapText="1"/>
    </xf>
    <xf numFmtId="1" fontId="16" fillId="0" borderId="74" xfId="0" applyNumberFormat="1" applyFont="1" applyFill="1" applyBorder="1" applyAlignment="1" applyProtection="1">
      <alignment horizontal="center" vertical="center" wrapText="1"/>
    </xf>
    <xf numFmtId="0" fontId="26" fillId="0" borderId="73"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1" fontId="0" fillId="0" borderId="5" xfId="0" applyNumberFormat="1" applyBorder="1" applyAlignment="1">
      <alignment horizontal="center"/>
    </xf>
    <xf numFmtId="1" fontId="0" fillId="0" borderId="74" xfId="0" applyNumberFormat="1" applyBorder="1" applyAlignment="1">
      <alignment horizontal="center"/>
    </xf>
    <xf numFmtId="0" fontId="26"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16" fillId="0" borderId="73" xfId="0" applyNumberFormat="1" applyFont="1" applyFill="1" applyBorder="1" applyAlignment="1" applyProtection="1">
      <alignment horizontal="right" vertical="center" wrapText="1"/>
    </xf>
    <xf numFmtId="0" fontId="16" fillId="0" borderId="5" xfId="0" applyFont="1" applyFill="1" applyBorder="1" applyAlignment="1" applyProtection="1">
      <alignment horizontal="right" vertical="center" wrapText="1"/>
    </xf>
    <xf numFmtId="0" fontId="26" fillId="0" borderId="73" xfId="0" applyNumberFormat="1"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16" fillId="0" borderId="73" xfId="0" applyFont="1" applyFill="1" applyBorder="1" applyAlignment="1" applyProtection="1">
      <alignment horizontal="right" vertical="center" wrapText="1"/>
    </xf>
    <xf numFmtId="0" fontId="30" fillId="0" borderId="74" xfId="0" applyFont="1" applyFill="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74" xfId="0" applyFont="1" applyBorder="1" applyAlignment="1" applyProtection="1">
      <alignment horizontal="left" vertical="center" wrapText="1"/>
    </xf>
    <xf numFmtId="0" fontId="34" fillId="0" borderId="70" xfId="0" applyFont="1" applyFill="1" applyBorder="1" applyAlignment="1" applyProtection="1">
      <alignment horizontal="center" vertical="center" wrapText="1"/>
    </xf>
    <xf numFmtId="0" fontId="34" fillId="0" borderId="71" xfId="0" applyFont="1" applyFill="1" applyBorder="1" applyAlignment="1" applyProtection="1">
      <alignment horizontal="center" vertical="center" wrapText="1"/>
    </xf>
    <xf numFmtId="0" fontId="34" fillId="0" borderId="72" xfId="0" applyFont="1" applyFill="1" applyBorder="1" applyAlignment="1" applyProtection="1">
      <alignment horizontal="center" vertical="center" wrapText="1"/>
    </xf>
    <xf numFmtId="0" fontId="66" fillId="0" borderId="26" xfId="0" applyFont="1" applyFill="1" applyBorder="1" applyAlignment="1" applyProtection="1">
      <alignment horizontal="center" vertical="center" wrapText="1"/>
    </xf>
    <xf numFmtId="0" fontId="66" fillId="0" borderId="25" xfId="0" applyFont="1" applyFill="1" applyBorder="1" applyAlignment="1" applyProtection="1">
      <alignment horizontal="center" vertical="center" wrapText="1"/>
    </xf>
    <xf numFmtId="0" fontId="66" fillId="0" borderId="125" xfId="0" applyFont="1" applyFill="1" applyBorder="1" applyAlignment="1" applyProtection="1">
      <alignment horizontal="center" vertical="center" wrapText="1"/>
    </xf>
    <xf numFmtId="0" fontId="65" fillId="0" borderId="73" xfId="0" applyFont="1" applyFill="1" applyBorder="1" applyAlignment="1" applyProtection="1">
      <alignment horizontal="center" vertical="center" wrapText="1"/>
    </xf>
    <xf numFmtId="0" fontId="65" fillId="0" borderId="5" xfId="0" applyFont="1" applyFill="1" applyBorder="1" applyAlignment="1" applyProtection="1">
      <alignment horizontal="center" vertical="center" wrapText="1"/>
    </xf>
    <xf numFmtId="0" fontId="65" fillId="0" borderId="74" xfId="0" applyFont="1" applyFill="1" applyBorder="1" applyAlignment="1" applyProtection="1">
      <alignment horizontal="center" vertical="center" wrapText="1"/>
    </xf>
    <xf numFmtId="168" fontId="30" fillId="0" borderId="5" xfId="0" applyNumberFormat="1" applyFont="1" applyFill="1" applyBorder="1" applyAlignment="1" applyProtection="1">
      <alignment horizontal="left" vertical="center" wrapText="1"/>
    </xf>
    <xf numFmtId="168" fontId="30" fillId="0" borderId="74" xfId="0" applyNumberFormat="1" applyFont="1" applyFill="1" applyBorder="1" applyAlignment="1" applyProtection="1">
      <alignment horizontal="left" vertical="center" wrapText="1"/>
    </xf>
  </cellXfs>
  <cellStyles count="89">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Hyperlink" xfId="1" builtinId="8"/>
    <cellStyle name="Normal" xfId="0" builtinId="0"/>
    <cellStyle name="Normal 2 2" xfId="2"/>
    <cellStyle name="Normal 2 3" xfId="4"/>
    <cellStyle name="Normal 3" xfId="3"/>
  </cellStyles>
  <dxfs count="5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fgColor indexed="64"/>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
      <font>
        <color theme="0"/>
      </font>
      <fill>
        <patternFill patternType="none">
          <bgColor indexed="65"/>
        </patternFill>
      </fill>
    </dxf>
    <dxf>
      <font>
        <color rgb="FF009900"/>
      </font>
    </dxf>
    <dxf>
      <font>
        <color rgb="FFFF0000"/>
      </font>
    </dxf>
    <dxf>
      <font>
        <color rgb="FFFF0000"/>
      </font>
    </dxf>
    <dxf>
      <font>
        <color rgb="FFFF3399"/>
      </font>
      <fill>
        <patternFill>
          <bgColor rgb="FFFFFF99"/>
        </patternFill>
      </fill>
    </dxf>
    <dxf>
      <font>
        <color rgb="FFFF0000"/>
      </font>
      <fill>
        <patternFill>
          <bgColor rgb="FFFFFF99"/>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rgb="FF663300"/>
      </font>
      <fill>
        <patternFill>
          <bgColor rgb="FFFFCCFF"/>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rgb="FFFF0000"/>
      </font>
    </dxf>
    <dxf>
      <font>
        <b/>
        <i val="0"/>
        <color rgb="FF008000"/>
      </font>
    </dxf>
    <dxf>
      <font>
        <color theme="0"/>
      </font>
    </dxf>
    <dxf>
      <font>
        <color rgb="FF0000FF"/>
      </font>
    </dxf>
    <dxf>
      <font>
        <color auto="1"/>
      </font>
    </dxf>
    <dxf>
      <font>
        <color rgb="FF0000FF"/>
      </font>
    </dxf>
    <dxf>
      <font>
        <b/>
        <i val="0"/>
        <color rgb="FF008000"/>
      </font>
    </dxf>
    <dxf>
      <font>
        <color rgb="FF0000FF"/>
      </font>
    </dxf>
    <dxf>
      <font>
        <color rgb="FFFF0000"/>
      </font>
    </dxf>
    <dxf>
      <font>
        <color rgb="FFFF0000"/>
      </font>
    </dxf>
    <dxf>
      <font>
        <color rgb="FFFF0000"/>
      </font>
    </dxf>
    <dxf>
      <font>
        <color rgb="FF0000FF"/>
      </font>
    </dxf>
    <dxf>
      <font>
        <b val="0"/>
        <i val="0"/>
        <color rgb="FF008000"/>
      </font>
    </dxf>
    <dxf>
      <font>
        <color rgb="FFFF0000"/>
      </font>
    </dxf>
    <dxf>
      <font>
        <color theme="0"/>
      </font>
    </dxf>
    <dxf>
      <font>
        <color rgb="FF9C0006"/>
      </font>
      <fill>
        <patternFill>
          <bgColor rgb="FFFFC7CE"/>
        </patternFill>
      </fill>
    </dxf>
    <dxf>
      <font>
        <color theme="0"/>
      </font>
    </dxf>
    <dxf>
      <font>
        <color theme="0" tint="-0.14996795556505021"/>
      </font>
    </dxf>
    <dxf>
      <font>
        <color rgb="FF0000FF"/>
      </font>
    </dxf>
    <dxf>
      <font>
        <color rgb="FFFF0000"/>
      </font>
    </dxf>
    <dxf>
      <font>
        <color theme="0"/>
      </font>
    </dxf>
    <dxf>
      <font>
        <condense val="0"/>
        <extend val="0"/>
        <color rgb="FF9C0006"/>
      </font>
      <fill>
        <patternFill>
          <bgColor rgb="FFFFC7CE"/>
        </patternFill>
      </fill>
    </dxf>
    <dxf>
      <fill>
        <patternFill>
          <bgColor theme="6" tint="0.59996337778862885"/>
        </patternFill>
      </fill>
    </dxf>
    <dxf>
      <font>
        <condense val="0"/>
        <extend val="0"/>
        <color rgb="FF9C0006"/>
      </font>
      <fill>
        <patternFill>
          <bgColor rgb="FFFFC7CE"/>
        </patternFill>
      </fill>
    </dxf>
    <dxf>
      <fill>
        <patternFill>
          <bgColor theme="6" tint="0.59996337778862885"/>
        </patternFill>
      </fill>
    </dxf>
    <dxf>
      <font>
        <condense val="0"/>
        <extend val="0"/>
        <color rgb="FF9C0006"/>
      </font>
      <fill>
        <patternFill>
          <bgColor rgb="FFFFC7CE"/>
        </patternFill>
      </fill>
    </dxf>
    <dxf>
      <fill>
        <patternFill>
          <bgColor theme="6" tint="0.59996337778862885"/>
        </patternFill>
      </fill>
    </dxf>
    <dxf>
      <font>
        <condense val="0"/>
        <extend val="0"/>
        <color rgb="FF9C0006"/>
      </font>
      <fill>
        <patternFill>
          <bgColor rgb="FFFFC7CE"/>
        </patternFill>
      </fill>
    </dxf>
    <dxf>
      <font>
        <color theme="0"/>
      </font>
    </dxf>
    <dxf>
      <font>
        <color theme="0" tint="-0.14996795556505021"/>
      </font>
    </dxf>
    <dxf>
      <font>
        <color theme="0"/>
      </font>
    </dxf>
    <dxf>
      <font>
        <color theme="0"/>
      </font>
    </dxf>
    <dxf>
      <fill>
        <patternFill>
          <bgColor rgb="FF66FF33"/>
        </patternFill>
      </fill>
    </dxf>
    <dxf>
      <fill>
        <patternFill>
          <bgColor rgb="FFFFFF99"/>
        </patternFill>
      </fill>
    </dxf>
    <dxf>
      <font>
        <color rgb="FF0000FF"/>
      </font>
      <fill>
        <patternFill>
          <bgColor rgb="FFFFFF99"/>
        </patternFill>
      </fill>
    </dxf>
    <dxf>
      <font>
        <color rgb="FFFF0000"/>
      </font>
      <fill>
        <patternFill>
          <bgColor rgb="FFFFFF99"/>
        </patternFill>
      </fill>
    </dxf>
    <dxf>
      <font>
        <color rgb="FF0000FF"/>
      </font>
    </dxf>
    <dxf>
      <font>
        <color rgb="FFFF0000"/>
      </font>
    </dxf>
    <dxf>
      <font>
        <color rgb="FFFF0000"/>
      </font>
    </dxf>
    <dxf>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33CC"/>
      </font>
      <fill>
        <patternFill>
          <bgColor rgb="FFFFFFCC"/>
        </patternFill>
      </fill>
    </dxf>
    <dxf>
      <font>
        <color rgb="FF0033CC"/>
      </font>
      <fill>
        <patternFill>
          <bgColor rgb="FFCCECFF"/>
        </patternFill>
      </fill>
    </dxf>
    <dxf>
      <fill>
        <patternFill>
          <bgColor indexed="42"/>
        </patternFill>
      </fill>
    </dxf>
    <dxf>
      <font>
        <color rgb="FFFF0000"/>
      </font>
      <fill>
        <patternFill>
          <bgColor rgb="FFFFFFCC"/>
        </patternFill>
      </fill>
    </dxf>
    <dxf>
      <font>
        <color indexed="60"/>
      </font>
      <fill>
        <patternFill>
          <bgColor theme="9"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b/>
        <i val="0"/>
        <color rgb="FF008000"/>
      </font>
    </dxf>
    <dxf>
      <font>
        <color rgb="FF0000FF"/>
      </font>
    </dxf>
    <dxf>
      <font>
        <color rgb="FFFF0000"/>
      </font>
    </dxf>
    <dxf>
      <font>
        <color rgb="FFFF0000"/>
      </font>
    </dxf>
    <dxf>
      <font>
        <color rgb="FFFF0000"/>
      </font>
    </dxf>
    <dxf>
      <font>
        <color rgb="FF0000FF"/>
      </font>
    </dxf>
    <dxf>
      <font>
        <b val="0"/>
        <i val="0"/>
        <color rgb="FF008000"/>
      </font>
    </dxf>
    <dxf>
      <font>
        <color rgb="FFFF0000"/>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rgb="FF9C0006"/>
      </font>
      <fill>
        <patternFill>
          <bgColor rgb="FFFFC7CE"/>
        </patternFill>
      </fill>
    </dxf>
    <dxf>
      <font>
        <condense val="0"/>
        <extend val="0"/>
        <color rgb="FF9C0006"/>
      </font>
      <fill>
        <patternFill>
          <bgColor rgb="FFFFCCFF"/>
        </patternFill>
      </fill>
    </dxf>
    <dxf>
      <font>
        <color rgb="FF0066FF"/>
      </font>
      <fill>
        <patternFill>
          <bgColor theme="6" tint="0.59996337778862885"/>
        </patternFill>
      </fill>
    </dxf>
    <dxf>
      <font>
        <color rgb="FFFF0000"/>
      </font>
      <fill>
        <patternFill>
          <bgColor rgb="FFFFFFCC"/>
        </patternFill>
      </fill>
    </dxf>
    <dxf>
      <font>
        <color rgb="FF0033CC"/>
      </font>
      <fill>
        <patternFill>
          <bgColor theme="4" tint="0.79998168889431442"/>
        </patternFill>
      </fill>
    </dxf>
    <dxf>
      <font>
        <color auto="1"/>
        <name val="Cambria"/>
        <scheme val="none"/>
      </font>
      <fill>
        <patternFill>
          <bgColor theme="9" tint="0.79998168889431442"/>
        </patternFill>
      </fill>
    </dxf>
    <dxf>
      <font>
        <color rgb="FF0033CC"/>
      </font>
      <fill>
        <patternFill>
          <bgColor theme="4" tint="0.79998168889431442"/>
        </patternFill>
      </fill>
    </dxf>
    <dxf>
      <font>
        <color rgb="FFFF0000"/>
      </font>
      <fill>
        <patternFill>
          <bgColor theme="9" tint="0.79998168889431442"/>
        </patternFill>
      </fill>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rgb="FFFFFFCC"/>
      </font>
    </dxf>
    <dxf>
      <font>
        <color theme="6" tint="0.79998168889431442"/>
      </font>
    </dxf>
    <dxf>
      <font>
        <color theme="0"/>
      </font>
    </dxf>
    <dxf>
      <font>
        <color rgb="FFFFFFCC"/>
      </font>
    </dxf>
    <dxf>
      <font>
        <color rgb="FF9C0006"/>
      </font>
      <fill>
        <patternFill>
          <bgColor rgb="FFFFC7CE"/>
        </patternFill>
      </fill>
    </dxf>
    <dxf>
      <font>
        <condense val="0"/>
        <extend val="0"/>
        <color rgb="FF9C0006"/>
      </font>
      <fill>
        <patternFill>
          <bgColor rgb="FFFFCCFF"/>
        </patternFill>
      </fill>
    </dxf>
    <dxf>
      <font>
        <color rgb="FF0066FF"/>
      </font>
      <fill>
        <patternFill>
          <bgColor theme="6" tint="0.59996337778862885"/>
        </patternFill>
      </fill>
    </dxf>
    <dxf>
      <font>
        <color rgb="FFFF0000"/>
      </font>
      <fill>
        <patternFill>
          <bgColor rgb="FFFFFFCC"/>
        </patternFill>
      </fill>
    </dxf>
    <dxf>
      <font>
        <color rgb="FF0033CC"/>
      </font>
      <fill>
        <patternFill>
          <bgColor theme="4" tint="0.79998168889431442"/>
        </patternFill>
      </fill>
    </dxf>
    <dxf>
      <font>
        <color auto="1"/>
        <name val="Cambria"/>
        <scheme val="none"/>
      </font>
      <fill>
        <patternFill>
          <bgColor theme="9" tint="0.79998168889431442"/>
        </patternFill>
      </fill>
    </dxf>
    <dxf>
      <font>
        <color rgb="FF0033CC"/>
      </font>
      <fill>
        <patternFill>
          <bgColor theme="4" tint="0.79998168889431442"/>
        </patternFill>
      </fill>
    </dxf>
    <dxf>
      <font>
        <color rgb="FFFF0000"/>
      </font>
      <fill>
        <patternFill>
          <bgColor theme="9" tint="0.79998168889431442"/>
        </patternFill>
      </fill>
    </dxf>
  </dxfs>
  <tableStyles count="0" defaultTableStyle="TableStyleMedium2" defaultPivotStyle="PivotStyleMedium9"/>
  <colors>
    <mruColors>
      <color rgb="FF008000"/>
      <color rgb="FFFFFFCC"/>
      <color rgb="FF0000FF"/>
      <color rgb="FFCC99FF"/>
      <color rgb="FFFF00FF"/>
      <color rgb="FFFFFF99"/>
      <color rgb="FFFF0066"/>
      <color rgb="FF9933FF"/>
      <color rgb="FF000099"/>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0</xdr:row>
      <xdr:rowOff>66675</xdr:rowOff>
    </xdr:from>
    <xdr:to>
      <xdr:col>6</xdr:col>
      <xdr:colOff>704850</xdr:colOff>
      <xdr:row>2</xdr:row>
      <xdr:rowOff>73358</xdr:rowOff>
    </xdr:to>
    <xdr:pic>
      <xdr:nvPicPr>
        <xdr:cNvPr id="2"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0</xdr:row>
      <xdr:rowOff>66675</xdr:rowOff>
    </xdr:from>
    <xdr:to>
      <xdr:col>15</xdr:col>
      <xdr:colOff>704850</xdr:colOff>
      <xdr:row>2</xdr:row>
      <xdr:rowOff>73358</xdr:rowOff>
    </xdr:to>
    <xdr:pic>
      <xdr:nvPicPr>
        <xdr:cNvPr id="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924675"/>
          <a:ext cx="428625" cy="387683"/>
        </a:xfrm>
        <a:prstGeom prst="rect">
          <a:avLst/>
        </a:prstGeom>
        <a:noFill/>
        <a:ln w="9525">
          <a:noFill/>
          <a:miter lim="800000"/>
          <a:headEnd/>
          <a:tailEnd/>
        </a:ln>
      </xdr:spPr>
    </xdr:pic>
    <xdr:clientData/>
  </xdr:twoCellAnchor>
  <xdr:twoCellAnchor editAs="oneCell">
    <xdr:from>
      <xdr:col>6</xdr:col>
      <xdr:colOff>276225</xdr:colOff>
      <xdr:row>36</xdr:row>
      <xdr:rowOff>66675</xdr:rowOff>
    </xdr:from>
    <xdr:to>
      <xdr:col>6</xdr:col>
      <xdr:colOff>704850</xdr:colOff>
      <xdr:row>38</xdr:row>
      <xdr:rowOff>73358</xdr:rowOff>
    </xdr:to>
    <xdr:pic>
      <xdr:nvPicPr>
        <xdr:cNvPr id="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36</xdr:row>
      <xdr:rowOff>66675</xdr:rowOff>
    </xdr:from>
    <xdr:to>
      <xdr:col>15</xdr:col>
      <xdr:colOff>704850</xdr:colOff>
      <xdr:row>38</xdr:row>
      <xdr:rowOff>73358</xdr:rowOff>
    </xdr:to>
    <xdr:pic>
      <xdr:nvPicPr>
        <xdr:cNvPr id="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72</xdr:row>
      <xdr:rowOff>66675</xdr:rowOff>
    </xdr:from>
    <xdr:to>
      <xdr:col>6</xdr:col>
      <xdr:colOff>704850</xdr:colOff>
      <xdr:row>74</xdr:row>
      <xdr:rowOff>73358</xdr:rowOff>
    </xdr:to>
    <xdr:pic>
      <xdr:nvPicPr>
        <xdr:cNvPr id="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72</xdr:row>
      <xdr:rowOff>66675</xdr:rowOff>
    </xdr:from>
    <xdr:to>
      <xdr:col>15</xdr:col>
      <xdr:colOff>704850</xdr:colOff>
      <xdr:row>74</xdr:row>
      <xdr:rowOff>73358</xdr:rowOff>
    </xdr:to>
    <xdr:pic>
      <xdr:nvPicPr>
        <xdr:cNvPr id="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108</xdr:row>
      <xdr:rowOff>66675</xdr:rowOff>
    </xdr:from>
    <xdr:to>
      <xdr:col>6</xdr:col>
      <xdr:colOff>704850</xdr:colOff>
      <xdr:row>110</xdr:row>
      <xdr:rowOff>73358</xdr:rowOff>
    </xdr:to>
    <xdr:pic>
      <xdr:nvPicPr>
        <xdr:cNvPr id="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924675"/>
          <a:ext cx="428625" cy="387683"/>
        </a:xfrm>
        <a:prstGeom prst="rect">
          <a:avLst/>
        </a:prstGeom>
        <a:noFill/>
        <a:ln w="9525">
          <a:noFill/>
          <a:miter lim="800000"/>
          <a:headEnd/>
          <a:tailEnd/>
        </a:ln>
      </xdr:spPr>
    </xdr:pic>
    <xdr:clientData/>
  </xdr:twoCellAnchor>
  <xdr:twoCellAnchor editAs="oneCell">
    <xdr:from>
      <xdr:col>15</xdr:col>
      <xdr:colOff>276225</xdr:colOff>
      <xdr:row>108</xdr:row>
      <xdr:rowOff>66675</xdr:rowOff>
    </xdr:from>
    <xdr:to>
      <xdr:col>15</xdr:col>
      <xdr:colOff>704850</xdr:colOff>
      <xdr:row>110</xdr:row>
      <xdr:rowOff>73358</xdr:rowOff>
    </xdr:to>
    <xdr:pic>
      <xdr:nvPicPr>
        <xdr:cNvPr id="1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924675"/>
          <a:ext cx="428625" cy="387683"/>
        </a:xfrm>
        <a:prstGeom prst="rect">
          <a:avLst/>
        </a:prstGeom>
        <a:noFill/>
        <a:ln w="9525">
          <a:noFill/>
          <a:miter lim="800000"/>
          <a:headEnd/>
          <a:tailEnd/>
        </a:ln>
      </xdr:spPr>
    </xdr:pic>
    <xdr:clientData/>
  </xdr:twoCellAnchor>
  <xdr:twoCellAnchor editAs="oneCell">
    <xdr:from>
      <xdr:col>6</xdr:col>
      <xdr:colOff>276225</xdr:colOff>
      <xdr:row>144</xdr:row>
      <xdr:rowOff>66675</xdr:rowOff>
    </xdr:from>
    <xdr:to>
      <xdr:col>6</xdr:col>
      <xdr:colOff>704850</xdr:colOff>
      <xdr:row>146</xdr:row>
      <xdr:rowOff>73358</xdr:rowOff>
    </xdr:to>
    <xdr:pic>
      <xdr:nvPicPr>
        <xdr:cNvPr id="1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144</xdr:row>
      <xdr:rowOff>66675</xdr:rowOff>
    </xdr:from>
    <xdr:to>
      <xdr:col>15</xdr:col>
      <xdr:colOff>704850</xdr:colOff>
      <xdr:row>146</xdr:row>
      <xdr:rowOff>73358</xdr:rowOff>
    </xdr:to>
    <xdr:pic>
      <xdr:nvPicPr>
        <xdr:cNvPr id="1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180</xdr:row>
      <xdr:rowOff>66675</xdr:rowOff>
    </xdr:from>
    <xdr:to>
      <xdr:col>6</xdr:col>
      <xdr:colOff>704850</xdr:colOff>
      <xdr:row>182</xdr:row>
      <xdr:rowOff>73358</xdr:rowOff>
    </xdr:to>
    <xdr:pic>
      <xdr:nvPicPr>
        <xdr:cNvPr id="1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924675"/>
          <a:ext cx="428625" cy="387683"/>
        </a:xfrm>
        <a:prstGeom prst="rect">
          <a:avLst/>
        </a:prstGeom>
        <a:noFill/>
        <a:ln w="9525">
          <a:noFill/>
          <a:miter lim="800000"/>
          <a:headEnd/>
          <a:tailEnd/>
        </a:ln>
      </xdr:spPr>
    </xdr:pic>
    <xdr:clientData/>
  </xdr:twoCellAnchor>
  <xdr:twoCellAnchor editAs="oneCell">
    <xdr:from>
      <xdr:col>15</xdr:col>
      <xdr:colOff>276225</xdr:colOff>
      <xdr:row>180</xdr:row>
      <xdr:rowOff>66675</xdr:rowOff>
    </xdr:from>
    <xdr:to>
      <xdr:col>15</xdr:col>
      <xdr:colOff>704850</xdr:colOff>
      <xdr:row>182</xdr:row>
      <xdr:rowOff>73358</xdr:rowOff>
    </xdr:to>
    <xdr:pic>
      <xdr:nvPicPr>
        <xdr:cNvPr id="1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924675"/>
          <a:ext cx="428625" cy="387683"/>
        </a:xfrm>
        <a:prstGeom prst="rect">
          <a:avLst/>
        </a:prstGeom>
        <a:noFill/>
        <a:ln w="9525">
          <a:noFill/>
          <a:miter lim="800000"/>
          <a:headEnd/>
          <a:tailEnd/>
        </a:ln>
      </xdr:spPr>
    </xdr:pic>
    <xdr:clientData/>
  </xdr:twoCellAnchor>
  <xdr:twoCellAnchor editAs="oneCell">
    <xdr:from>
      <xdr:col>6</xdr:col>
      <xdr:colOff>276225</xdr:colOff>
      <xdr:row>216</xdr:row>
      <xdr:rowOff>66675</xdr:rowOff>
    </xdr:from>
    <xdr:to>
      <xdr:col>6</xdr:col>
      <xdr:colOff>704850</xdr:colOff>
      <xdr:row>218</xdr:row>
      <xdr:rowOff>73358</xdr:rowOff>
    </xdr:to>
    <xdr:pic>
      <xdr:nvPicPr>
        <xdr:cNvPr id="1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3782675"/>
          <a:ext cx="428625" cy="387683"/>
        </a:xfrm>
        <a:prstGeom prst="rect">
          <a:avLst/>
        </a:prstGeom>
        <a:noFill/>
        <a:ln w="9525">
          <a:noFill/>
          <a:miter lim="800000"/>
          <a:headEnd/>
          <a:tailEnd/>
        </a:ln>
      </xdr:spPr>
    </xdr:pic>
    <xdr:clientData/>
  </xdr:twoCellAnchor>
  <xdr:twoCellAnchor editAs="oneCell">
    <xdr:from>
      <xdr:col>15</xdr:col>
      <xdr:colOff>276225</xdr:colOff>
      <xdr:row>216</xdr:row>
      <xdr:rowOff>66675</xdr:rowOff>
    </xdr:from>
    <xdr:to>
      <xdr:col>15</xdr:col>
      <xdr:colOff>704850</xdr:colOff>
      <xdr:row>218</xdr:row>
      <xdr:rowOff>73358</xdr:rowOff>
    </xdr:to>
    <xdr:pic>
      <xdr:nvPicPr>
        <xdr:cNvPr id="1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3782675"/>
          <a:ext cx="428625" cy="387683"/>
        </a:xfrm>
        <a:prstGeom prst="rect">
          <a:avLst/>
        </a:prstGeom>
        <a:noFill/>
        <a:ln w="9525">
          <a:noFill/>
          <a:miter lim="800000"/>
          <a:headEnd/>
          <a:tailEnd/>
        </a:ln>
      </xdr:spPr>
    </xdr:pic>
    <xdr:clientData/>
  </xdr:twoCellAnchor>
  <xdr:twoCellAnchor editAs="oneCell">
    <xdr:from>
      <xdr:col>6</xdr:col>
      <xdr:colOff>276225</xdr:colOff>
      <xdr:row>252</xdr:row>
      <xdr:rowOff>66675</xdr:rowOff>
    </xdr:from>
    <xdr:to>
      <xdr:col>6</xdr:col>
      <xdr:colOff>704850</xdr:colOff>
      <xdr:row>254</xdr:row>
      <xdr:rowOff>73358</xdr:rowOff>
    </xdr:to>
    <xdr:pic>
      <xdr:nvPicPr>
        <xdr:cNvPr id="1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0640675"/>
          <a:ext cx="428625" cy="387683"/>
        </a:xfrm>
        <a:prstGeom prst="rect">
          <a:avLst/>
        </a:prstGeom>
        <a:noFill/>
        <a:ln w="9525">
          <a:noFill/>
          <a:miter lim="800000"/>
          <a:headEnd/>
          <a:tailEnd/>
        </a:ln>
      </xdr:spPr>
    </xdr:pic>
    <xdr:clientData/>
  </xdr:twoCellAnchor>
  <xdr:twoCellAnchor editAs="oneCell">
    <xdr:from>
      <xdr:col>15</xdr:col>
      <xdr:colOff>276225</xdr:colOff>
      <xdr:row>252</xdr:row>
      <xdr:rowOff>66675</xdr:rowOff>
    </xdr:from>
    <xdr:to>
      <xdr:col>15</xdr:col>
      <xdr:colOff>704850</xdr:colOff>
      <xdr:row>254</xdr:row>
      <xdr:rowOff>73358</xdr:rowOff>
    </xdr:to>
    <xdr:pic>
      <xdr:nvPicPr>
        <xdr:cNvPr id="1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0640675"/>
          <a:ext cx="428625" cy="387683"/>
        </a:xfrm>
        <a:prstGeom prst="rect">
          <a:avLst/>
        </a:prstGeom>
        <a:noFill/>
        <a:ln w="9525">
          <a:noFill/>
          <a:miter lim="800000"/>
          <a:headEnd/>
          <a:tailEnd/>
        </a:ln>
      </xdr:spPr>
    </xdr:pic>
    <xdr:clientData/>
  </xdr:twoCellAnchor>
  <xdr:twoCellAnchor editAs="oneCell">
    <xdr:from>
      <xdr:col>6</xdr:col>
      <xdr:colOff>276225</xdr:colOff>
      <xdr:row>288</xdr:row>
      <xdr:rowOff>66675</xdr:rowOff>
    </xdr:from>
    <xdr:to>
      <xdr:col>6</xdr:col>
      <xdr:colOff>704850</xdr:colOff>
      <xdr:row>290</xdr:row>
      <xdr:rowOff>73358</xdr:rowOff>
    </xdr:to>
    <xdr:pic>
      <xdr:nvPicPr>
        <xdr:cNvPr id="1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288</xdr:row>
      <xdr:rowOff>66675</xdr:rowOff>
    </xdr:from>
    <xdr:to>
      <xdr:col>15</xdr:col>
      <xdr:colOff>704850</xdr:colOff>
      <xdr:row>290</xdr:row>
      <xdr:rowOff>73358</xdr:rowOff>
    </xdr:to>
    <xdr:pic>
      <xdr:nvPicPr>
        <xdr:cNvPr id="2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324</xdr:row>
      <xdr:rowOff>66675</xdr:rowOff>
    </xdr:from>
    <xdr:to>
      <xdr:col>6</xdr:col>
      <xdr:colOff>704850</xdr:colOff>
      <xdr:row>326</xdr:row>
      <xdr:rowOff>73358</xdr:rowOff>
    </xdr:to>
    <xdr:pic>
      <xdr:nvPicPr>
        <xdr:cNvPr id="2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54930675"/>
          <a:ext cx="428625" cy="387683"/>
        </a:xfrm>
        <a:prstGeom prst="rect">
          <a:avLst/>
        </a:prstGeom>
        <a:noFill/>
        <a:ln w="9525">
          <a:noFill/>
          <a:miter lim="800000"/>
          <a:headEnd/>
          <a:tailEnd/>
        </a:ln>
      </xdr:spPr>
    </xdr:pic>
    <xdr:clientData/>
  </xdr:twoCellAnchor>
  <xdr:twoCellAnchor editAs="oneCell">
    <xdr:from>
      <xdr:col>15</xdr:col>
      <xdr:colOff>276225</xdr:colOff>
      <xdr:row>324</xdr:row>
      <xdr:rowOff>66675</xdr:rowOff>
    </xdr:from>
    <xdr:to>
      <xdr:col>15</xdr:col>
      <xdr:colOff>704850</xdr:colOff>
      <xdr:row>326</xdr:row>
      <xdr:rowOff>73358</xdr:rowOff>
    </xdr:to>
    <xdr:pic>
      <xdr:nvPicPr>
        <xdr:cNvPr id="2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54930675"/>
          <a:ext cx="428625" cy="387683"/>
        </a:xfrm>
        <a:prstGeom prst="rect">
          <a:avLst/>
        </a:prstGeom>
        <a:noFill/>
        <a:ln w="9525">
          <a:noFill/>
          <a:miter lim="800000"/>
          <a:headEnd/>
          <a:tailEnd/>
        </a:ln>
      </xdr:spPr>
    </xdr:pic>
    <xdr:clientData/>
  </xdr:twoCellAnchor>
  <xdr:twoCellAnchor editAs="oneCell">
    <xdr:from>
      <xdr:col>6</xdr:col>
      <xdr:colOff>276225</xdr:colOff>
      <xdr:row>360</xdr:row>
      <xdr:rowOff>66675</xdr:rowOff>
    </xdr:from>
    <xdr:to>
      <xdr:col>6</xdr:col>
      <xdr:colOff>704850</xdr:colOff>
      <xdr:row>362</xdr:row>
      <xdr:rowOff>73358</xdr:rowOff>
    </xdr:to>
    <xdr:pic>
      <xdr:nvPicPr>
        <xdr:cNvPr id="2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360</xdr:row>
      <xdr:rowOff>66675</xdr:rowOff>
    </xdr:from>
    <xdr:to>
      <xdr:col>15</xdr:col>
      <xdr:colOff>704850</xdr:colOff>
      <xdr:row>362</xdr:row>
      <xdr:rowOff>73358</xdr:rowOff>
    </xdr:to>
    <xdr:pic>
      <xdr:nvPicPr>
        <xdr:cNvPr id="2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396</xdr:row>
      <xdr:rowOff>66675</xdr:rowOff>
    </xdr:from>
    <xdr:to>
      <xdr:col>6</xdr:col>
      <xdr:colOff>704850</xdr:colOff>
      <xdr:row>398</xdr:row>
      <xdr:rowOff>73358</xdr:rowOff>
    </xdr:to>
    <xdr:pic>
      <xdr:nvPicPr>
        <xdr:cNvPr id="2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924675"/>
          <a:ext cx="428625" cy="387683"/>
        </a:xfrm>
        <a:prstGeom prst="rect">
          <a:avLst/>
        </a:prstGeom>
        <a:noFill/>
        <a:ln w="9525">
          <a:noFill/>
          <a:miter lim="800000"/>
          <a:headEnd/>
          <a:tailEnd/>
        </a:ln>
      </xdr:spPr>
    </xdr:pic>
    <xdr:clientData/>
  </xdr:twoCellAnchor>
  <xdr:twoCellAnchor editAs="oneCell">
    <xdr:from>
      <xdr:col>15</xdr:col>
      <xdr:colOff>276225</xdr:colOff>
      <xdr:row>396</xdr:row>
      <xdr:rowOff>66675</xdr:rowOff>
    </xdr:from>
    <xdr:to>
      <xdr:col>15</xdr:col>
      <xdr:colOff>704850</xdr:colOff>
      <xdr:row>398</xdr:row>
      <xdr:rowOff>73358</xdr:rowOff>
    </xdr:to>
    <xdr:pic>
      <xdr:nvPicPr>
        <xdr:cNvPr id="2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924675"/>
          <a:ext cx="428625" cy="387683"/>
        </a:xfrm>
        <a:prstGeom prst="rect">
          <a:avLst/>
        </a:prstGeom>
        <a:noFill/>
        <a:ln w="9525">
          <a:noFill/>
          <a:miter lim="800000"/>
          <a:headEnd/>
          <a:tailEnd/>
        </a:ln>
      </xdr:spPr>
    </xdr:pic>
    <xdr:clientData/>
  </xdr:twoCellAnchor>
  <xdr:twoCellAnchor editAs="oneCell">
    <xdr:from>
      <xdr:col>6</xdr:col>
      <xdr:colOff>276225</xdr:colOff>
      <xdr:row>432</xdr:row>
      <xdr:rowOff>66675</xdr:rowOff>
    </xdr:from>
    <xdr:to>
      <xdr:col>6</xdr:col>
      <xdr:colOff>704850</xdr:colOff>
      <xdr:row>434</xdr:row>
      <xdr:rowOff>73358</xdr:rowOff>
    </xdr:to>
    <xdr:pic>
      <xdr:nvPicPr>
        <xdr:cNvPr id="2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3782675"/>
          <a:ext cx="428625" cy="387683"/>
        </a:xfrm>
        <a:prstGeom prst="rect">
          <a:avLst/>
        </a:prstGeom>
        <a:noFill/>
        <a:ln w="9525">
          <a:noFill/>
          <a:miter lim="800000"/>
          <a:headEnd/>
          <a:tailEnd/>
        </a:ln>
      </xdr:spPr>
    </xdr:pic>
    <xdr:clientData/>
  </xdr:twoCellAnchor>
  <xdr:twoCellAnchor editAs="oneCell">
    <xdr:from>
      <xdr:col>15</xdr:col>
      <xdr:colOff>276225</xdr:colOff>
      <xdr:row>432</xdr:row>
      <xdr:rowOff>66675</xdr:rowOff>
    </xdr:from>
    <xdr:to>
      <xdr:col>15</xdr:col>
      <xdr:colOff>704850</xdr:colOff>
      <xdr:row>434</xdr:row>
      <xdr:rowOff>73358</xdr:rowOff>
    </xdr:to>
    <xdr:pic>
      <xdr:nvPicPr>
        <xdr:cNvPr id="2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3782675"/>
          <a:ext cx="428625" cy="387683"/>
        </a:xfrm>
        <a:prstGeom prst="rect">
          <a:avLst/>
        </a:prstGeom>
        <a:noFill/>
        <a:ln w="9525">
          <a:noFill/>
          <a:miter lim="800000"/>
          <a:headEnd/>
          <a:tailEnd/>
        </a:ln>
      </xdr:spPr>
    </xdr:pic>
    <xdr:clientData/>
  </xdr:twoCellAnchor>
  <xdr:twoCellAnchor editAs="oneCell">
    <xdr:from>
      <xdr:col>6</xdr:col>
      <xdr:colOff>276225</xdr:colOff>
      <xdr:row>468</xdr:row>
      <xdr:rowOff>66675</xdr:rowOff>
    </xdr:from>
    <xdr:to>
      <xdr:col>6</xdr:col>
      <xdr:colOff>704850</xdr:colOff>
      <xdr:row>470</xdr:row>
      <xdr:rowOff>73358</xdr:rowOff>
    </xdr:to>
    <xdr:pic>
      <xdr:nvPicPr>
        <xdr:cNvPr id="2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0640675"/>
          <a:ext cx="428625" cy="387683"/>
        </a:xfrm>
        <a:prstGeom prst="rect">
          <a:avLst/>
        </a:prstGeom>
        <a:noFill/>
        <a:ln w="9525">
          <a:noFill/>
          <a:miter lim="800000"/>
          <a:headEnd/>
          <a:tailEnd/>
        </a:ln>
      </xdr:spPr>
    </xdr:pic>
    <xdr:clientData/>
  </xdr:twoCellAnchor>
  <xdr:twoCellAnchor editAs="oneCell">
    <xdr:from>
      <xdr:col>15</xdr:col>
      <xdr:colOff>276225</xdr:colOff>
      <xdr:row>468</xdr:row>
      <xdr:rowOff>66675</xdr:rowOff>
    </xdr:from>
    <xdr:to>
      <xdr:col>15</xdr:col>
      <xdr:colOff>704850</xdr:colOff>
      <xdr:row>470</xdr:row>
      <xdr:rowOff>73358</xdr:rowOff>
    </xdr:to>
    <xdr:pic>
      <xdr:nvPicPr>
        <xdr:cNvPr id="3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0640675"/>
          <a:ext cx="428625" cy="387683"/>
        </a:xfrm>
        <a:prstGeom prst="rect">
          <a:avLst/>
        </a:prstGeom>
        <a:noFill/>
        <a:ln w="9525">
          <a:noFill/>
          <a:miter lim="800000"/>
          <a:headEnd/>
          <a:tailEnd/>
        </a:ln>
      </xdr:spPr>
    </xdr:pic>
    <xdr:clientData/>
  </xdr:twoCellAnchor>
  <xdr:twoCellAnchor editAs="oneCell">
    <xdr:from>
      <xdr:col>6</xdr:col>
      <xdr:colOff>276225</xdr:colOff>
      <xdr:row>504</xdr:row>
      <xdr:rowOff>66675</xdr:rowOff>
    </xdr:from>
    <xdr:to>
      <xdr:col>6</xdr:col>
      <xdr:colOff>704850</xdr:colOff>
      <xdr:row>506</xdr:row>
      <xdr:rowOff>73358</xdr:rowOff>
    </xdr:to>
    <xdr:pic>
      <xdr:nvPicPr>
        <xdr:cNvPr id="3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7498675"/>
          <a:ext cx="428625" cy="387683"/>
        </a:xfrm>
        <a:prstGeom prst="rect">
          <a:avLst/>
        </a:prstGeom>
        <a:noFill/>
        <a:ln w="9525">
          <a:noFill/>
          <a:miter lim="800000"/>
          <a:headEnd/>
          <a:tailEnd/>
        </a:ln>
      </xdr:spPr>
    </xdr:pic>
    <xdr:clientData/>
  </xdr:twoCellAnchor>
  <xdr:twoCellAnchor editAs="oneCell">
    <xdr:from>
      <xdr:col>15</xdr:col>
      <xdr:colOff>276225</xdr:colOff>
      <xdr:row>504</xdr:row>
      <xdr:rowOff>66675</xdr:rowOff>
    </xdr:from>
    <xdr:to>
      <xdr:col>15</xdr:col>
      <xdr:colOff>704850</xdr:colOff>
      <xdr:row>506</xdr:row>
      <xdr:rowOff>73358</xdr:rowOff>
    </xdr:to>
    <xdr:pic>
      <xdr:nvPicPr>
        <xdr:cNvPr id="3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7498675"/>
          <a:ext cx="428625" cy="387683"/>
        </a:xfrm>
        <a:prstGeom prst="rect">
          <a:avLst/>
        </a:prstGeom>
        <a:noFill/>
        <a:ln w="9525">
          <a:noFill/>
          <a:miter lim="800000"/>
          <a:headEnd/>
          <a:tailEnd/>
        </a:ln>
      </xdr:spPr>
    </xdr:pic>
    <xdr:clientData/>
  </xdr:twoCellAnchor>
  <xdr:twoCellAnchor editAs="oneCell">
    <xdr:from>
      <xdr:col>6</xdr:col>
      <xdr:colOff>276225</xdr:colOff>
      <xdr:row>540</xdr:row>
      <xdr:rowOff>66675</xdr:rowOff>
    </xdr:from>
    <xdr:to>
      <xdr:col>6</xdr:col>
      <xdr:colOff>704850</xdr:colOff>
      <xdr:row>542</xdr:row>
      <xdr:rowOff>73358</xdr:rowOff>
    </xdr:to>
    <xdr:pic>
      <xdr:nvPicPr>
        <xdr:cNvPr id="3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34356675"/>
          <a:ext cx="428625" cy="387683"/>
        </a:xfrm>
        <a:prstGeom prst="rect">
          <a:avLst/>
        </a:prstGeom>
        <a:noFill/>
        <a:ln w="9525">
          <a:noFill/>
          <a:miter lim="800000"/>
          <a:headEnd/>
          <a:tailEnd/>
        </a:ln>
      </xdr:spPr>
    </xdr:pic>
    <xdr:clientData/>
  </xdr:twoCellAnchor>
  <xdr:twoCellAnchor editAs="oneCell">
    <xdr:from>
      <xdr:col>15</xdr:col>
      <xdr:colOff>276225</xdr:colOff>
      <xdr:row>540</xdr:row>
      <xdr:rowOff>66675</xdr:rowOff>
    </xdr:from>
    <xdr:to>
      <xdr:col>15</xdr:col>
      <xdr:colOff>704850</xdr:colOff>
      <xdr:row>542</xdr:row>
      <xdr:rowOff>73358</xdr:rowOff>
    </xdr:to>
    <xdr:pic>
      <xdr:nvPicPr>
        <xdr:cNvPr id="3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34356675"/>
          <a:ext cx="428625" cy="387683"/>
        </a:xfrm>
        <a:prstGeom prst="rect">
          <a:avLst/>
        </a:prstGeom>
        <a:noFill/>
        <a:ln w="9525">
          <a:noFill/>
          <a:miter lim="800000"/>
          <a:headEnd/>
          <a:tailEnd/>
        </a:ln>
      </xdr:spPr>
    </xdr:pic>
    <xdr:clientData/>
  </xdr:twoCellAnchor>
  <xdr:twoCellAnchor editAs="oneCell">
    <xdr:from>
      <xdr:col>6</xdr:col>
      <xdr:colOff>276225</xdr:colOff>
      <xdr:row>576</xdr:row>
      <xdr:rowOff>66675</xdr:rowOff>
    </xdr:from>
    <xdr:to>
      <xdr:col>6</xdr:col>
      <xdr:colOff>704850</xdr:colOff>
      <xdr:row>578</xdr:row>
      <xdr:rowOff>73358</xdr:rowOff>
    </xdr:to>
    <xdr:pic>
      <xdr:nvPicPr>
        <xdr:cNvPr id="3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41214675"/>
          <a:ext cx="428625" cy="387683"/>
        </a:xfrm>
        <a:prstGeom prst="rect">
          <a:avLst/>
        </a:prstGeom>
        <a:noFill/>
        <a:ln w="9525">
          <a:noFill/>
          <a:miter lim="800000"/>
          <a:headEnd/>
          <a:tailEnd/>
        </a:ln>
      </xdr:spPr>
    </xdr:pic>
    <xdr:clientData/>
  </xdr:twoCellAnchor>
  <xdr:twoCellAnchor editAs="oneCell">
    <xdr:from>
      <xdr:col>15</xdr:col>
      <xdr:colOff>276225</xdr:colOff>
      <xdr:row>576</xdr:row>
      <xdr:rowOff>66675</xdr:rowOff>
    </xdr:from>
    <xdr:to>
      <xdr:col>15</xdr:col>
      <xdr:colOff>704850</xdr:colOff>
      <xdr:row>578</xdr:row>
      <xdr:rowOff>73358</xdr:rowOff>
    </xdr:to>
    <xdr:pic>
      <xdr:nvPicPr>
        <xdr:cNvPr id="3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41214675"/>
          <a:ext cx="428625" cy="387683"/>
        </a:xfrm>
        <a:prstGeom prst="rect">
          <a:avLst/>
        </a:prstGeom>
        <a:noFill/>
        <a:ln w="9525">
          <a:noFill/>
          <a:miter lim="800000"/>
          <a:headEnd/>
          <a:tailEnd/>
        </a:ln>
      </xdr:spPr>
    </xdr:pic>
    <xdr:clientData/>
  </xdr:twoCellAnchor>
  <xdr:twoCellAnchor editAs="oneCell">
    <xdr:from>
      <xdr:col>6</xdr:col>
      <xdr:colOff>276225</xdr:colOff>
      <xdr:row>612</xdr:row>
      <xdr:rowOff>66675</xdr:rowOff>
    </xdr:from>
    <xdr:to>
      <xdr:col>6</xdr:col>
      <xdr:colOff>704850</xdr:colOff>
      <xdr:row>614</xdr:row>
      <xdr:rowOff>73358</xdr:rowOff>
    </xdr:to>
    <xdr:pic>
      <xdr:nvPicPr>
        <xdr:cNvPr id="3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48072675"/>
          <a:ext cx="428625" cy="387683"/>
        </a:xfrm>
        <a:prstGeom prst="rect">
          <a:avLst/>
        </a:prstGeom>
        <a:noFill/>
        <a:ln w="9525">
          <a:noFill/>
          <a:miter lim="800000"/>
          <a:headEnd/>
          <a:tailEnd/>
        </a:ln>
      </xdr:spPr>
    </xdr:pic>
    <xdr:clientData/>
  </xdr:twoCellAnchor>
  <xdr:twoCellAnchor editAs="oneCell">
    <xdr:from>
      <xdr:col>15</xdr:col>
      <xdr:colOff>276225</xdr:colOff>
      <xdr:row>612</xdr:row>
      <xdr:rowOff>66675</xdr:rowOff>
    </xdr:from>
    <xdr:to>
      <xdr:col>15</xdr:col>
      <xdr:colOff>704850</xdr:colOff>
      <xdr:row>614</xdr:row>
      <xdr:rowOff>73358</xdr:rowOff>
    </xdr:to>
    <xdr:pic>
      <xdr:nvPicPr>
        <xdr:cNvPr id="3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48072675"/>
          <a:ext cx="428625" cy="387683"/>
        </a:xfrm>
        <a:prstGeom prst="rect">
          <a:avLst/>
        </a:prstGeom>
        <a:noFill/>
        <a:ln w="9525">
          <a:noFill/>
          <a:miter lim="800000"/>
          <a:headEnd/>
          <a:tailEnd/>
        </a:ln>
      </xdr:spPr>
    </xdr:pic>
    <xdr:clientData/>
  </xdr:twoCellAnchor>
  <xdr:twoCellAnchor editAs="oneCell">
    <xdr:from>
      <xdr:col>6</xdr:col>
      <xdr:colOff>276225</xdr:colOff>
      <xdr:row>648</xdr:row>
      <xdr:rowOff>66675</xdr:rowOff>
    </xdr:from>
    <xdr:to>
      <xdr:col>6</xdr:col>
      <xdr:colOff>704850</xdr:colOff>
      <xdr:row>650</xdr:row>
      <xdr:rowOff>73358</xdr:rowOff>
    </xdr:to>
    <xdr:pic>
      <xdr:nvPicPr>
        <xdr:cNvPr id="3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54930675"/>
          <a:ext cx="428625" cy="387683"/>
        </a:xfrm>
        <a:prstGeom prst="rect">
          <a:avLst/>
        </a:prstGeom>
        <a:noFill/>
        <a:ln w="9525">
          <a:noFill/>
          <a:miter lim="800000"/>
          <a:headEnd/>
          <a:tailEnd/>
        </a:ln>
      </xdr:spPr>
    </xdr:pic>
    <xdr:clientData/>
  </xdr:twoCellAnchor>
  <xdr:twoCellAnchor editAs="oneCell">
    <xdr:from>
      <xdr:col>15</xdr:col>
      <xdr:colOff>276225</xdr:colOff>
      <xdr:row>648</xdr:row>
      <xdr:rowOff>66675</xdr:rowOff>
    </xdr:from>
    <xdr:to>
      <xdr:col>15</xdr:col>
      <xdr:colOff>704850</xdr:colOff>
      <xdr:row>650</xdr:row>
      <xdr:rowOff>73358</xdr:rowOff>
    </xdr:to>
    <xdr:pic>
      <xdr:nvPicPr>
        <xdr:cNvPr id="4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54930675"/>
          <a:ext cx="428625" cy="387683"/>
        </a:xfrm>
        <a:prstGeom prst="rect">
          <a:avLst/>
        </a:prstGeom>
        <a:noFill/>
        <a:ln w="9525">
          <a:noFill/>
          <a:miter lim="800000"/>
          <a:headEnd/>
          <a:tailEnd/>
        </a:ln>
      </xdr:spPr>
    </xdr:pic>
    <xdr:clientData/>
  </xdr:twoCellAnchor>
  <xdr:twoCellAnchor editAs="oneCell">
    <xdr:from>
      <xdr:col>6</xdr:col>
      <xdr:colOff>276225</xdr:colOff>
      <xdr:row>684</xdr:row>
      <xdr:rowOff>66675</xdr:rowOff>
    </xdr:from>
    <xdr:to>
      <xdr:col>6</xdr:col>
      <xdr:colOff>704850</xdr:colOff>
      <xdr:row>686</xdr:row>
      <xdr:rowOff>73358</xdr:rowOff>
    </xdr:to>
    <xdr:pic>
      <xdr:nvPicPr>
        <xdr:cNvPr id="4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1788675"/>
          <a:ext cx="428625" cy="387683"/>
        </a:xfrm>
        <a:prstGeom prst="rect">
          <a:avLst/>
        </a:prstGeom>
        <a:noFill/>
        <a:ln w="9525">
          <a:noFill/>
          <a:miter lim="800000"/>
          <a:headEnd/>
          <a:tailEnd/>
        </a:ln>
      </xdr:spPr>
    </xdr:pic>
    <xdr:clientData/>
  </xdr:twoCellAnchor>
  <xdr:twoCellAnchor editAs="oneCell">
    <xdr:from>
      <xdr:col>15</xdr:col>
      <xdr:colOff>276225</xdr:colOff>
      <xdr:row>684</xdr:row>
      <xdr:rowOff>66675</xdr:rowOff>
    </xdr:from>
    <xdr:to>
      <xdr:col>15</xdr:col>
      <xdr:colOff>704850</xdr:colOff>
      <xdr:row>686</xdr:row>
      <xdr:rowOff>73358</xdr:rowOff>
    </xdr:to>
    <xdr:pic>
      <xdr:nvPicPr>
        <xdr:cNvPr id="4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1788675"/>
          <a:ext cx="428625" cy="387683"/>
        </a:xfrm>
        <a:prstGeom prst="rect">
          <a:avLst/>
        </a:prstGeom>
        <a:noFill/>
        <a:ln w="9525">
          <a:noFill/>
          <a:miter lim="800000"/>
          <a:headEnd/>
          <a:tailEnd/>
        </a:ln>
      </xdr:spPr>
    </xdr:pic>
    <xdr:clientData/>
  </xdr:twoCellAnchor>
  <xdr:twoCellAnchor editAs="oneCell">
    <xdr:from>
      <xdr:col>6</xdr:col>
      <xdr:colOff>276225</xdr:colOff>
      <xdr:row>720</xdr:row>
      <xdr:rowOff>66675</xdr:rowOff>
    </xdr:from>
    <xdr:to>
      <xdr:col>6</xdr:col>
      <xdr:colOff>704850</xdr:colOff>
      <xdr:row>722</xdr:row>
      <xdr:rowOff>73358</xdr:ro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6675"/>
          <a:ext cx="428625" cy="387683"/>
        </a:xfrm>
        <a:prstGeom prst="rect">
          <a:avLst/>
        </a:prstGeom>
        <a:noFill/>
        <a:ln w="9525">
          <a:noFill/>
          <a:miter lim="800000"/>
          <a:headEnd/>
          <a:tailEnd/>
        </a:ln>
      </xdr:spPr>
    </xdr:pic>
    <xdr:clientData/>
  </xdr:twoCellAnchor>
  <xdr:twoCellAnchor editAs="oneCell">
    <xdr:from>
      <xdr:col>15</xdr:col>
      <xdr:colOff>276225</xdr:colOff>
      <xdr:row>720</xdr:row>
      <xdr:rowOff>66675</xdr:rowOff>
    </xdr:from>
    <xdr:to>
      <xdr:col>15</xdr:col>
      <xdr:colOff>704850</xdr:colOff>
      <xdr:row>722</xdr:row>
      <xdr:rowOff>73358</xdr:rowOff>
    </xdr:to>
    <xdr:pic>
      <xdr:nvPicPr>
        <xdr:cNvPr id="4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6675"/>
          <a:ext cx="428625" cy="387683"/>
        </a:xfrm>
        <a:prstGeom prst="rect">
          <a:avLst/>
        </a:prstGeom>
        <a:noFill/>
        <a:ln w="9525">
          <a:noFill/>
          <a:miter lim="800000"/>
          <a:headEnd/>
          <a:tailEnd/>
        </a:ln>
      </xdr:spPr>
    </xdr:pic>
    <xdr:clientData/>
  </xdr:twoCellAnchor>
  <xdr:twoCellAnchor editAs="oneCell">
    <xdr:from>
      <xdr:col>6</xdr:col>
      <xdr:colOff>276225</xdr:colOff>
      <xdr:row>756</xdr:row>
      <xdr:rowOff>66675</xdr:rowOff>
    </xdr:from>
    <xdr:to>
      <xdr:col>6</xdr:col>
      <xdr:colOff>704850</xdr:colOff>
      <xdr:row>758</xdr:row>
      <xdr:rowOff>73358</xdr:rowOff>
    </xdr:to>
    <xdr:pic>
      <xdr:nvPicPr>
        <xdr:cNvPr id="4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924675"/>
          <a:ext cx="428625" cy="387683"/>
        </a:xfrm>
        <a:prstGeom prst="rect">
          <a:avLst/>
        </a:prstGeom>
        <a:noFill/>
        <a:ln w="9525">
          <a:noFill/>
          <a:miter lim="800000"/>
          <a:headEnd/>
          <a:tailEnd/>
        </a:ln>
      </xdr:spPr>
    </xdr:pic>
    <xdr:clientData/>
  </xdr:twoCellAnchor>
  <xdr:twoCellAnchor editAs="oneCell">
    <xdr:from>
      <xdr:col>15</xdr:col>
      <xdr:colOff>276225</xdr:colOff>
      <xdr:row>756</xdr:row>
      <xdr:rowOff>66675</xdr:rowOff>
    </xdr:from>
    <xdr:to>
      <xdr:col>15</xdr:col>
      <xdr:colOff>704850</xdr:colOff>
      <xdr:row>758</xdr:row>
      <xdr:rowOff>73358</xdr:rowOff>
    </xdr:to>
    <xdr:pic>
      <xdr:nvPicPr>
        <xdr:cNvPr id="4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924675"/>
          <a:ext cx="428625" cy="387683"/>
        </a:xfrm>
        <a:prstGeom prst="rect">
          <a:avLst/>
        </a:prstGeom>
        <a:noFill/>
        <a:ln w="9525">
          <a:noFill/>
          <a:miter lim="800000"/>
          <a:headEnd/>
          <a:tailEnd/>
        </a:ln>
      </xdr:spPr>
    </xdr:pic>
    <xdr:clientData/>
  </xdr:twoCellAnchor>
  <xdr:twoCellAnchor editAs="oneCell">
    <xdr:from>
      <xdr:col>6</xdr:col>
      <xdr:colOff>276225</xdr:colOff>
      <xdr:row>792</xdr:row>
      <xdr:rowOff>66675</xdr:rowOff>
    </xdr:from>
    <xdr:to>
      <xdr:col>6</xdr:col>
      <xdr:colOff>704850</xdr:colOff>
      <xdr:row>794</xdr:row>
      <xdr:rowOff>73358</xdr:rowOff>
    </xdr:to>
    <xdr:pic>
      <xdr:nvPicPr>
        <xdr:cNvPr id="4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3782675"/>
          <a:ext cx="428625" cy="387683"/>
        </a:xfrm>
        <a:prstGeom prst="rect">
          <a:avLst/>
        </a:prstGeom>
        <a:noFill/>
        <a:ln w="9525">
          <a:noFill/>
          <a:miter lim="800000"/>
          <a:headEnd/>
          <a:tailEnd/>
        </a:ln>
      </xdr:spPr>
    </xdr:pic>
    <xdr:clientData/>
  </xdr:twoCellAnchor>
  <xdr:twoCellAnchor editAs="oneCell">
    <xdr:from>
      <xdr:col>15</xdr:col>
      <xdr:colOff>276225</xdr:colOff>
      <xdr:row>792</xdr:row>
      <xdr:rowOff>66675</xdr:rowOff>
    </xdr:from>
    <xdr:to>
      <xdr:col>15</xdr:col>
      <xdr:colOff>704850</xdr:colOff>
      <xdr:row>794</xdr:row>
      <xdr:rowOff>73358</xdr:rowOff>
    </xdr:to>
    <xdr:pic>
      <xdr:nvPicPr>
        <xdr:cNvPr id="4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3782675"/>
          <a:ext cx="428625" cy="387683"/>
        </a:xfrm>
        <a:prstGeom prst="rect">
          <a:avLst/>
        </a:prstGeom>
        <a:noFill/>
        <a:ln w="9525">
          <a:noFill/>
          <a:miter lim="800000"/>
          <a:headEnd/>
          <a:tailEnd/>
        </a:ln>
      </xdr:spPr>
    </xdr:pic>
    <xdr:clientData/>
  </xdr:twoCellAnchor>
  <xdr:twoCellAnchor editAs="oneCell">
    <xdr:from>
      <xdr:col>6</xdr:col>
      <xdr:colOff>276225</xdr:colOff>
      <xdr:row>828</xdr:row>
      <xdr:rowOff>66675</xdr:rowOff>
    </xdr:from>
    <xdr:to>
      <xdr:col>6</xdr:col>
      <xdr:colOff>704850</xdr:colOff>
      <xdr:row>830</xdr:row>
      <xdr:rowOff>73358</xdr:rowOff>
    </xdr:to>
    <xdr:pic>
      <xdr:nvPicPr>
        <xdr:cNvPr id="4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0640675"/>
          <a:ext cx="428625" cy="387683"/>
        </a:xfrm>
        <a:prstGeom prst="rect">
          <a:avLst/>
        </a:prstGeom>
        <a:noFill/>
        <a:ln w="9525">
          <a:noFill/>
          <a:miter lim="800000"/>
          <a:headEnd/>
          <a:tailEnd/>
        </a:ln>
      </xdr:spPr>
    </xdr:pic>
    <xdr:clientData/>
  </xdr:twoCellAnchor>
  <xdr:twoCellAnchor editAs="oneCell">
    <xdr:from>
      <xdr:col>15</xdr:col>
      <xdr:colOff>276225</xdr:colOff>
      <xdr:row>828</xdr:row>
      <xdr:rowOff>66675</xdr:rowOff>
    </xdr:from>
    <xdr:to>
      <xdr:col>15</xdr:col>
      <xdr:colOff>704850</xdr:colOff>
      <xdr:row>830</xdr:row>
      <xdr:rowOff>73358</xdr:rowOff>
    </xdr:to>
    <xdr:pic>
      <xdr:nvPicPr>
        <xdr:cNvPr id="5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0640675"/>
          <a:ext cx="428625" cy="387683"/>
        </a:xfrm>
        <a:prstGeom prst="rect">
          <a:avLst/>
        </a:prstGeom>
        <a:noFill/>
        <a:ln w="9525">
          <a:noFill/>
          <a:miter lim="800000"/>
          <a:headEnd/>
          <a:tailEnd/>
        </a:ln>
      </xdr:spPr>
    </xdr:pic>
    <xdr:clientData/>
  </xdr:twoCellAnchor>
  <xdr:twoCellAnchor editAs="oneCell">
    <xdr:from>
      <xdr:col>6</xdr:col>
      <xdr:colOff>276225</xdr:colOff>
      <xdr:row>864</xdr:row>
      <xdr:rowOff>66675</xdr:rowOff>
    </xdr:from>
    <xdr:to>
      <xdr:col>6</xdr:col>
      <xdr:colOff>704850</xdr:colOff>
      <xdr:row>866</xdr:row>
      <xdr:rowOff>73358</xdr:rowOff>
    </xdr:to>
    <xdr:pic>
      <xdr:nvPicPr>
        <xdr:cNvPr id="5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7498675"/>
          <a:ext cx="428625" cy="387683"/>
        </a:xfrm>
        <a:prstGeom prst="rect">
          <a:avLst/>
        </a:prstGeom>
        <a:noFill/>
        <a:ln w="9525">
          <a:noFill/>
          <a:miter lim="800000"/>
          <a:headEnd/>
          <a:tailEnd/>
        </a:ln>
      </xdr:spPr>
    </xdr:pic>
    <xdr:clientData/>
  </xdr:twoCellAnchor>
  <xdr:twoCellAnchor editAs="oneCell">
    <xdr:from>
      <xdr:col>15</xdr:col>
      <xdr:colOff>276225</xdr:colOff>
      <xdr:row>864</xdr:row>
      <xdr:rowOff>66675</xdr:rowOff>
    </xdr:from>
    <xdr:to>
      <xdr:col>15</xdr:col>
      <xdr:colOff>704850</xdr:colOff>
      <xdr:row>866</xdr:row>
      <xdr:rowOff>73358</xdr:rowOff>
    </xdr:to>
    <xdr:pic>
      <xdr:nvPicPr>
        <xdr:cNvPr id="5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7498675"/>
          <a:ext cx="428625" cy="387683"/>
        </a:xfrm>
        <a:prstGeom prst="rect">
          <a:avLst/>
        </a:prstGeom>
        <a:noFill/>
        <a:ln w="9525">
          <a:noFill/>
          <a:miter lim="800000"/>
          <a:headEnd/>
          <a:tailEnd/>
        </a:ln>
      </xdr:spPr>
    </xdr:pic>
    <xdr:clientData/>
  </xdr:twoCellAnchor>
  <xdr:twoCellAnchor editAs="oneCell">
    <xdr:from>
      <xdr:col>6</xdr:col>
      <xdr:colOff>276225</xdr:colOff>
      <xdr:row>900</xdr:row>
      <xdr:rowOff>66675</xdr:rowOff>
    </xdr:from>
    <xdr:to>
      <xdr:col>6</xdr:col>
      <xdr:colOff>704850</xdr:colOff>
      <xdr:row>902</xdr:row>
      <xdr:rowOff>73358</xdr:rowOff>
    </xdr:to>
    <xdr:pic>
      <xdr:nvPicPr>
        <xdr:cNvPr id="5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34356675"/>
          <a:ext cx="428625" cy="387683"/>
        </a:xfrm>
        <a:prstGeom prst="rect">
          <a:avLst/>
        </a:prstGeom>
        <a:noFill/>
        <a:ln w="9525">
          <a:noFill/>
          <a:miter lim="800000"/>
          <a:headEnd/>
          <a:tailEnd/>
        </a:ln>
      </xdr:spPr>
    </xdr:pic>
    <xdr:clientData/>
  </xdr:twoCellAnchor>
  <xdr:twoCellAnchor editAs="oneCell">
    <xdr:from>
      <xdr:col>15</xdr:col>
      <xdr:colOff>276225</xdr:colOff>
      <xdr:row>900</xdr:row>
      <xdr:rowOff>66675</xdr:rowOff>
    </xdr:from>
    <xdr:to>
      <xdr:col>15</xdr:col>
      <xdr:colOff>704850</xdr:colOff>
      <xdr:row>902</xdr:row>
      <xdr:rowOff>73358</xdr:rowOff>
    </xdr:to>
    <xdr:pic>
      <xdr:nvPicPr>
        <xdr:cNvPr id="5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34356675"/>
          <a:ext cx="428625" cy="387683"/>
        </a:xfrm>
        <a:prstGeom prst="rect">
          <a:avLst/>
        </a:prstGeom>
        <a:noFill/>
        <a:ln w="9525">
          <a:noFill/>
          <a:miter lim="800000"/>
          <a:headEnd/>
          <a:tailEnd/>
        </a:ln>
      </xdr:spPr>
    </xdr:pic>
    <xdr:clientData/>
  </xdr:twoCellAnchor>
  <xdr:twoCellAnchor editAs="oneCell">
    <xdr:from>
      <xdr:col>6</xdr:col>
      <xdr:colOff>276225</xdr:colOff>
      <xdr:row>936</xdr:row>
      <xdr:rowOff>66675</xdr:rowOff>
    </xdr:from>
    <xdr:to>
      <xdr:col>6</xdr:col>
      <xdr:colOff>704850</xdr:colOff>
      <xdr:row>938</xdr:row>
      <xdr:rowOff>73358</xdr:rowOff>
    </xdr:to>
    <xdr:pic>
      <xdr:nvPicPr>
        <xdr:cNvPr id="5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41214675"/>
          <a:ext cx="428625" cy="387683"/>
        </a:xfrm>
        <a:prstGeom prst="rect">
          <a:avLst/>
        </a:prstGeom>
        <a:noFill/>
        <a:ln w="9525">
          <a:noFill/>
          <a:miter lim="800000"/>
          <a:headEnd/>
          <a:tailEnd/>
        </a:ln>
      </xdr:spPr>
    </xdr:pic>
    <xdr:clientData/>
  </xdr:twoCellAnchor>
  <xdr:twoCellAnchor editAs="oneCell">
    <xdr:from>
      <xdr:col>15</xdr:col>
      <xdr:colOff>276225</xdr:colOff>
      <xdr:row>936</xdr:row>
      <xdr:rowOff>66675</xdr:rowOff>
    </xdr:from>
    <xdr:to>
      <xdr:col>15</xdr:col>
      <xdr:colOff>704850</xdr:colOff>
      <xdr:row>938</xdr:row>
      <xdr:rowOff>73358</xdr:rowOff>
    </xdr:to>
    <xdr:pic>
      <xdr:nvPicPr>
        <xdr:cNvPr id="5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41214675"/>
          <a:ext cx="428625" cy="387683"/>
        </a:xfrm>
        <a:prstGeom prst="rect">
          <a:avLst/>
        </a:prstGeom>
        <a:noFill/>
        <a:ln w="9525">
          <a:noFill/>
          <a:miter lim="800000"/>
          <a:headEnd/>
          <a:tailEnd/>
        </a:ln>
      </xdr:spPr>
    </xdr:pic>
    <xdr:clientData/>
  </xdr:twoCellAnchor>
  <xdr:twoCellAnchor editAs="oneCell">
    <xdr:from>
      <xdr:col>6</xdr:col>
      <xdr:colOff>276225</xdr:colOff>
      <xdr:row>972</xdr:row>
      <xdr:rowOff>66675</xdr:rowOff>
    </xdr:from>
    <xdr:to>
      <xdr:col>6</xdr:col>
      <xdr:colOff>704850</xdr:colOff>
      <xdr:row>974</xdr:row>
      <xdr:rowOff>73358</xdr:rowOff>
    </xdr:to>
    <xdr:pic>
      <xdr:nvPicPr>
        <xdr:cNvPr id="5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48072675"/>
          <a:ext cx="428625" cy="387683"/>
        </a:xfrm>
        <a:prstGeom prst="rect">
          <a:avLst/>
        </a:prstGeom>
        <a:noFill/>
        <a:ln w="9525">
          <a:noFill/>
          <a:miter lim="800000"/>
          <a:headEnd/>
          <a:tailEnd/>
        </a:ln>
      </xdr:spPr>
    </xdr:pic>
    <xdr:clientData/>
  </xdr:twoCellAnchor>
  <xdr:twoCellAnchor editAs="oneCell">
    <xdr:from>
      <xdr:col>15</xdr:col>
      <xdr:colOff>276225</xdr:colOff>
      <xdr:row>972</xdr:row>
      <xdr:rowOff>66675</xdr:rowOff>
    </xdr:from>
    <xdr:to>
      <xdr:col>15</xdr:col>
      <xdr:colOff>704850</xdr:colOff>
      <xdr:row>974</xdr:row>
      <xdr:rowOff>73358</xdr:rowOff>
    </xdr:to>
    <xdr:pic>
      <xdr:nvPicPr>
        <xdr:cNvPr id="5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48072675"/>
          <a:ext cx="428625" cy="387683"/>
        </a:xfrm>
        <a:prstGeom prst="rect">
          <a:avLst/>
        </a:prstGeom>
        <a:noFill/>
        <a:ln w="9525">
          <a:noFill/>
          <a:miter lim="800000"/>
          <a:headEnd/>
          <a:tailEnd/>
        </a:ln>
      </xdr:spPr>
    </xdr:pic>
    <xdr:clientData/>
  </xdr:twoCellAnchor>
  <xdr:twoCellAnchor editAs="oneCell">
    <xdr:from>
      <xdr:col>6</xdr:col>
      <xdr:colOff>276225</xdr:colOff>
      <xdr:row>1008</xdr:row>
      <xdr:rowOff>66675</xdr:rowOff>
    </xdr:from>
    <xdr:to>
      <xdr:col>6</xdr:col>
      <xdr:colOff>704850</xdr:colOff>
      <xdr:row>1010</xdr:row>
      <xdr:rowOff>73358</xdr:rowOff>
    </xdr:to>
    <xdr:pic>
      <xdr:nvPicPr>
        <xdr:cNvPr id="5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54930675"/>
          <a:ext cx="428625" cy="387683"/>
        </a:xfrm>
        <a:prstGeom prst="rect">
          <a:avLst/>
        </a:prstGeom>
        <a:noFill/>
        <a:ln w="9525">
          <a:noFill/>
          <a:miter lim="800000"/>
          <a:headEnd/>
          <a:tailEnd/>
        </a:ln>
      </xdr:spPr>
    </xdr:pic>
    <xdr:clientData/>
  </xdr:twoCellAnchor>
  <xdr:twoCellAnchor editAs="oneCell">
    <xdr:from>
      <xdr:col>15</xdr:col>
      <xdr:colOff>276225</xdr:colOff>
      <xdr:row>1008</xdr:row>
      <xdr:rowOff>66675</xdr:rowOff>
    </xdr:from>
    <xdr:to>
      <xdr:col>15</xdr:col>
      <xdr:colOff>704850</xdr:colOff>
      <xdr:row>1010</xdr:row>
      <xdr:rowOff>73358</xdr:rowOff>
    </xdr:to>
    <xdr:pic>
      <xdr:nvPicPr>
        <xdr:cNvPr id="6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54930675"/>
          <a:ext cx="428625" cy="387683"/>
        </a:xfrm>
        <a:prstGeom prst="rect">
          <a:avLst/>
        </a:prstGeom>
        <a:noFill/>
        <a:ln w="9525">
          <a:noFill/>
          <a:miter lim="800000"/>
          <a:headEnd/>
          <a:tailEnd/>
        </a:ln>
      </xdr:spPr>
    </xdr:pic>
    <xdr:clientData/>
  </xdr:twoCellAnchor>
  <xdr:twoCellAnchor editAs="oneCell">
    <xdr:from>
      <xdr:col>6</xdr:col>
      <xdr:colOff>276225</xdr:colOff>
      <xdr:row>1044</xdr:row>
      <xdr:rowOff>66675</xdr:rowOff>
    </xdr:from>
    <xdr:to>
      <xdr:col>6</xdr:col>
      <xdr:colOff>704850</xdr:colOff>
      <xdr:row>1046</xdr:row>
      <xdr:rowOff>73358</xdr:rowOff>
    </xdr:to>
    <xdr:pic>
      <xdr:nvPicPr>
        <xdr:cNvPr id="6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1788675"/>
          <a:ext cx="428625" cy="387683"/>
        </a:xfrm>
        <a:prstGeom prst="rect">
          <a:avLst/>
        </a:prstGeom>
        <a:noFill/>
        <a:ln w="9525">
          <a:noFill/>
          <a:miter lim="800000"/>
          <a:headEnd/>
          <a:tailEnd/>
        </a:ln>
      </xdr:spPr>
    </xdr:pic>
    <xdr:clientData/>
  </xdr:twoCellAnchor>
  <xdr:twoCellAnchor editAs="oneCell">
    <xdr:from>
      <xdr:col>15</xdr:col>
      <xdr:colOff>276225</xdr:colOff>
      <xdr:row>1044</xdr:row>
      <xdr:rowOff>66675</xdr:rowOff>
    </xdr:from>
    <xdr:to>
      <xdr:col>15</xdr:col>
      <xdr:colOff>704850</xdr:colOff>
      <xdr:row>1046</xdr:row>
      <xdr:rowOff>73358</xdr:rowOff>
    </xdr:to>
    <xdr:pic>
      <xdr:nvPicPr>
        <xdr:cNvPr id="6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1788675"/>
          <a:ext cx="428625" cy="387683"/>
        </a:xfrm>
        <a:prstGeom prst="rect">
          <a:avLst/>
        </a:prstGeom>
        <a:noFill/>
        <a:ln w="9525">
          <a:noFill/>
          <a:miter lim="800000"/>
          <a:headEnd/>
          <a:tailEnd/>
        </a:ln>
      </xdr:spPr>
    </xdr:pic>
    <xdr:clientData/>
  </xdr:twoCellAnchor>
  <xdr:twoCellAnchor editAs="oneCell">
    <xdr:from>
      <xdr:col>6</xdr:col>
      <xdr:colOff>276225</xdr:colOff>
      <xdr:row>1080</xdr:row>
      <xdr:rowOff>66675</xdr:rowOff>
    </xdr:from>
    <xdr:to>
      <xdr:col>6</xdr:col>
      <xdr:colOff>704850</xdr:colOff>
      <xdr:row>1082</xdr:row>
      <xdr:rowOff>73358</xdr:rowOff>
    </xdr:to>
    <xdr:pic>
      <xdr:nvPicPr>
        <xdr:cNvPr id="6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68646675"/>
          <a:ext cx="428625" cy="387683"/>
        </a:xfrm>
        <a:prstGeom prst="rect">
          <a:avLst/>
        </a:prstGeom>
        <a:noFill/>
        <a:ln w="9525">
          <a:noFill/>
          <a:miter lim="800000"/>
          <a:headEnd/>
          <a:tailEnd/>
        </a:ln>
      </xdr:spPr>
    </xdr:pic>
    <xdr:clientData/>
  </xdr:twoCellAnchor>
  <xdr:twoCellAnchor editAs="oneCell">
    <xdr:from>
      <xdr:col>15</xdr:col>
      <xdr:colOff>276225</xdr:colOff>
      <xdr:row>1080</xdr:row>
      <xdr:rowOff>66675</xdr:rowOff>
    </xdr:from>
    <xdr:to>
      <xdr:col>15</xdr:col>
      <xdr:colOff>704850</xdr:colOff>
      <xdr:row>1082</xdr:row>
      <xdr:rowOff>73358</xdr:rowOff>
    </xdr:to>
    <xdr:pic>
      <xdr:nvPicPr>
        <xdr:cNvPr id="6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68646675"/>
          <a:ext cx="428625" cy="387683"/>
        </a:xfrm>
        <a:prstGeom prst="rect">
          <a:avLst/>
        </a:prstGeom>
        <a:noFill/>
        <a:ln w="9525">
          <a:noFill/>
          <a:miter lim="800000"/>
          <a:headEnd/>
          <a:tailEnd/>
        </a:ln>
      </xdr:spPr>
    </xdr:pic>
    <xdr:clientData/>
  </xdr:twoCellAnchor>
  <xdr:twoCellAnchor editAs="oneCell">
    <xdr:from>
      <xdr:col>6</xdr:col>
      <xdr:colOff>276225</xdr:colOff>
      <xdr:row>1116</xdr:row>
      <xdr:rowOff>66675</xdr:rowOff>
    </xdr:from>
    <xdr:to>
      <xdr:col>6</xdr:col>
      <xdr:colOff>704850</xdr:colOff>
      <xdr:row>1118</xdr:row>
      <xdr:rowOff>73358</xdr:rowOff>
    </xdr:to>
    <xdr:pic>
      <xdr:nvPicPr>
        <xdr:cNvPr id="6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75504675"/>
          <a:ext cx="428625" cy="387683"/>
        </a:xfrm>
        <a:prstGeom prst="rect">
          <a:avLst/>
        </a:prstGeom>
        <a:noFill/>
        <a:ln w="9525">
          <a:noFill/>
          <a:miter lim="800000"/>
          <a:headEnd/>
          <a:tailEnd/>
        </a:ln>
      </xdr:spPr>
    </xdr:pic>
    <xdr:clientData/>
  </xdr:twoCellAnchor>
  <xdr:twoCellAnchor editAs="oneCell">
    <xdr:from>
      <xdr:col>15</xdr:col>
      <xdr:colOff>276225</xdr:colOff>
      <xdr:row>1116</xdr:row>
      <xdr:rowOff>66675</xdr:rowOff>
    </xdr:from>
    <xdr:to>
      <xdr:col>15</xdr:col>
      <xdr:colOff>704850</xdr:colOff>
      <xdr:row>1118</xdr:row>
      <xdr:rowOff>73358</xdr:rowOff>
    </xdr:to>
    <xdr:pic>
      <xdr:nvPicPr>
        <xdr:cNvPr id="6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75504675"/>
          <a:ext cx="428625" cy="387683"/>
        </a:xfrm>
        <a:prstGeom prst="rect">
          <a:avLst/>
        </a:prstGeom>
        <a:noFill/>
        <a:ln w="9525">
          <a:noFill/>
          <a:miter lim="800000"/>
          <a:headEnd/>
          <a:tailEnd/>
        </a:ln>
      </xdr:spPr>
    </xdr:pic>
    <xdr:clientData/>
  </xdr:twoCellAnchor>
  <xdr:twoCellAnchor editAs="oneCell">
    <xdr:from>
      <xdr:col>6</xdr:col>
      <xdr:colOff>276225</xdr:colOff>
      <xdr:row>1152</xdr:row>
      <xdr:rowOff>66675</xdr:rowOff>
    </xdr:from>
    <xdr:to>
      <xdr:col>6</xdr:col>
      <xdr:colOff>704850</xdr:colOff>
      <xdr:row>1154</xdr:row>
      <xdr:rowOff>73358</xdr:rowOff>
    </xdr:to>
    <xdr:pic>
      <xdr:nvPicPr>
        <xdr:cNvPr id="6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82362675"/>
          <a:ext cx="428625" cy="387683"/>
        </a:xfrm>
        <a:prstGeom prst="rect">
          <a:avLst/>
        </a:prstGeom>
        <a:noFill/>
        <a:ln w="9525">
          <a:noFill/>
          <a:miter lim="800000"/>
          <a:headEnd/>
          <a:tailEnd/>
        </a:ln>
      </xdr:spPr>
    </xdr:pic>
    <xdr:clientData/>
  </xdr:twoCellAnchor>
  <xdr:twoCellAnchor editAs="oneCell">
    <xdr:from>
      <xdr:col>15</xdr:col>
      <xdr:colOff>276225</xdr:colOff>
      <xdr:row>1152</xdr:row>
      <xdr:rowOff>66675</xdr:rowOff>
    </xdr:from>
    <xdr:to>
      <xdr:col>15</xdr:col>
      <xdr:colOff>704850</xdr:colOff>
      <xdr:row>1154</xdr:row>
      <xdr:rowOff>73358</xdr:rowOff>
    </xdr:to>
    <xdr:pic>
      <xdr:nvPicPr>
        <xdr:cNvPr id="6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82362675"/>
          <a:ext cx="428625" cy="387683"/>
        </a:xfrm>
        <a:prstGeom prst="rect">
          <a:avLst/>
        </a:prstGeom>
        <a:noFill/>
        <a:ln w="9525">
          <a:noFill/>
          <a:miter lim="800000"/>
          <a:headEnd/>
          <a:tailEnd/>
        </a:ln>
      </xdr:spPr>
    </xdr:pic>
    <xdr:clientData/>
  </xdr:twoCellAnchor>
  <xdr:twoCellAnchor editAs="oneCell">
    <xdr:from>
      <xdr:col>6</xdr:col>
      <xdr:colOff>276225</xdr:colOff>
      <xdr:row>1188</xdr:row>
      <xdr:rowOff>66675</xdr:rowOff>
    </xdr:from>
    <xdr:to>
      <xdr:col>6</xdr:col>
      <xdr:colOff>704850</xdr:colOff>
      <xdr:row>1190</xdr:row>
      <xdr:rowOff>73358</xdr:rowOff>
    </xdr:to>
    <xdr:pic>
      <xdr:nvPicPr>
        <xdr:cNvPr id="6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89220675"/>
          <a:ext cx="428625" cy="387683"/>
        </a:xfrm>
        <a:prstGeom prst="rect">
          <a:avLst/>
        </a:prstGeom>
        <a:noFill/>
        <a:ln w="9525">
          <a:noFill/>
          <a:miter lim="800000"/>
          <a:headEnd/>
          <a:tailEnd/>
        </a:ln>
      </xdr:spPr>
    </xdr:pic>
    <xdr:clientData/>
  </xdr:twoCellAnchor>
  <xdr:twoCellAnchor editAs="oneCell">
    <xdr:from>
      <xdr:col>15</xdr:col>
      <xdr:colOff>276225</xdr:colOff>
      <xdr:row>1188</xdr:row>
      <xdr:rowOff>66675</xdr:rowOff>
    </xdr:from>
    <xdr:to>
      <xdr:col>15</xdr:col>
      <xdr:colOff>704850</xdr:colOff>
      <xdr:row>1190</xdr:row>
      <xdr:rowOff>73358</xdr:rowOff>
    </xdr:to>
    <xdr:pic>
      <xdr:nvPicPr>
        <xdr:cNvPr id="7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89220675"/>
          <a:ext cx="428625" cy="387683"/>
        </a:xfrm>
        <a:prstGeom prst="rect">
          <a:avLst/>
        </a:prstGeom>
        <a:noFill/>
        <a:ln w="9525">
          <a:noFill/>
          <a:miter lim="800000"/>
          <a:headEnd/>
          <a:tailEnd/>
        </a:ln>
      </xdr:spPr>
    </xdr:pic>
    <xdr:clientData/>
  </xdr:twoCellAnchor>
  <xdr:twoCellAnchor editAs="oneCell">
    <xdr:from>
      <xdr:col>6</xdr:col>
      <xdr:colOff>276225</xdr:colOff>
      <xdr:row>1224</xdr:row>
      <xdr:rowOff>66675</xdr:rowOff>
    </xdr:from>
    <xdr:to>
      <xdr:col>6</xdr:col>
      <xdr:colOff>704850</xdr:colOff>
      <xdr:row>1226</xdr:row>
      <xdr:rowOff>73358</xdr:rowOff>
    </xdr:to>
    <xdr:pic>
      <xdr:nvPicPr>
        <xdr:cNvPr id="7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96078675"/>
          <a:ext cx="428625" cy="387683"/>
        </a:xfrm>
        <a:prstGeom prst="rect">
          <a:avLst/>
        </a:prstGeom>
        <a:noFill/>
        <a:ln w="9525">
          <a:noFill/>
          <a:miter lim="800000"/>
          <a:headEnd/>
          <a:tailEnd/>
        </a:ln>
      </xdr:spPr>
    </xdr:pic>
    <xdr:clientData/>
  </xdr:twoCellAnchor>
  <xdr:twoCellAnchor editAs="oneCell">
    <xdr:from>
      <xdr:col>15</xdr:col>
      <xdr:colOff>276225</xdr:colOff>
      <xdr:row>1224</xdr:row>
      <xdr:rowOff>66675</xdr:rowOff>
    </xdr:from>
    <xdr:to>
      <xdr:col>15</xdr:col>
      <xdr:colOff>704850</xdr:colOff>
      <xdr:row>1226</xdr:row>
      <xdr:rowOff>73358</xdr:rowOff>
    </xdr:to>
    <xdr:pic>
      <xdr:nvPicPr>
        <xdr:cNvPr id="7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96078675"/>
          <a:ext cx="428625" cy="387683"/>
        </a:xfrm>
        <a:prstGeom prst="rect">
          <a:avLst/>
        </a:prstGeom>
        <a:noFill/>
        <a:ln w="9525">
          <a:noFill/>
          <a:miter lim="800000"/>
          <a:headEnd/>
          <a:tailEnd/>
        </a:ln>
      </xdr:spPr>
    </xdr:pic>
    <xdr:clientData/>
  </xdr:twoCellAnchor>
  <xdr:twoCellAnchor editAs="oneCell">
    <xdr:from>
      <xdr:col>6</xdr:col>
      <xdr:colOff>276225</xdr:colOff>
      <xdr:row>1260</xdr:row>
      <xdr:rowOff>66675</xdr:rowOff>
    </xdr:from>
    <xdr:to>
      <xdr:col>6</xdr:col>
      <xdr:colOff>704850</xdr:colOff>
      <xdr:row>1262</xdr:row>
      <xdr:rowOff>73358</xdr:rowOff>
    </xdr:to>
    <xdr:pic>
      <xdr:nvPicPr>
        <xdr:cNvPr id="7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02936675"/>
          <a:ext cx="428625" cy="387683"/>
        </a:xfrm>
        <a:prstGeom prst="rect">
          <a:avLst/>
        </a:prstGeom>
        <a:noFill/>
        <a:ln w="9525">
          <a:noFill/>
          <a:miter lim="800000"/>
          <a:headEnd/>
          <a:tailEnd/>
        </a:ln>
      </xdr:spPr>
    </xdr:pic>
    <xdr:clientData/>
  </xdr:twoCellAnchor>
  <xdr:twoCellAnchor editAs="oneCell">
    <xdr:from>
      <xdr:col>15</xdr:col>
      <xdr:colOff>276225</xdr:colOff>
      <xdr:row>1260</xdr:row>
      <xdr:rowOff>66675</xdr:rowOff>
    </xdr:from>
    <xdr:to>
      <xdr:col>15</xdr:col>
      <xdr:colOff>704850</xdr:colOff>
      <xdr:row>1262</xdr:row>
      <xdr:rowOff>73358</xdr:rowOff>
    </xdr:to>
    <xdr:pic>
      <xdr:nvPicPr>
        <xdr:cNvPr id="7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02936675"/>
          <a:ext cx="428625" cy="387683"/>
        </a:xfrm>
        <a:prstGeom prst="rect">
          <a:avLst/>
        </a:prstGeom>
        <a:noFill/>
        <a:ln w="9525">
          <a:noFill/>
          <a:miter lim="800000"/>
          <a:headEnd/>
          <a:tailEnd/>
        </a:ln>
      </xdr:spPr>
    </xdr:pic>
    <xdr:clientData/>
  </xdr:twoCellAnchor>
  <xdr:twoCellAnchor editAs="oneCell">
    <xdr:from>
      <xdr:col>6</xdr:col>
      <xdr:colOff>276225</xdr:colOff>
      <xdr:row>1296</xdr:row>
      <xdr:rowOff>66675</xdr:rowOff>
    </xdr:from>
    <xdr:to>
      <xdr:col>6</xdr:col>
      <xdr:colOff>704850</xdr:colOff>
      <xdr:row>1298</xdr:row>
      <xdr:rowOff>73358</xdr:rowOff>
    </xdr:to>
    <xdr:pic>
      <xdr:nvPicPr>
        <xdr:cNvPr id="7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09794675"/>
          <a:ext cx="428625" cy="387683"/>
        </a:xfrm>
        <a:prstGeom prst="rect">
          <a:avLst/>
        </a:prstGeom>
        <a:noFill/>
        <a:ln w="9525">
          <a:noFill/>
          <a:miter lim="800000"/>
          <a:headEnd/>
          <a:tailEnd/>
        </a:ln>
      </xdr:spPr>
    </xdr:pic>
    <xdr:clientData/>
  </xdr:twoCellAnchor>
  <xdr:twoCellAnchor editAs="oneCell">
    <xdr:from>
      <xdr:col>15</xdr:col>
      <xdr:colOff>276225</xdr:colOff>
      <xdr:row>1296</xdr:row>
      <xdr:rowOff>66675</xdr:rowOff>
    </xdr:from>
    <xdr:to>
      <xdr:col>15</xdr:col>
      <xdr:colOff>704850</xdr:colOff>
      <xdr:row>1298</xdr:row>
      <xdr:rowOff>73358</xdr:rowOff>
    </xdr:to>
    <xdr:pic>
      <xdr:nvPicPr>
        <xdr:cNvPr id="7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09794675"/>
          <a:ext cx="428625" cy="387683"/>
        </a:xfrm>
        <a:prstGeom prst="rect">
          <a:avLst/>
        </a:prstGeom>
        <a:noFill/>
        <a:ln w="9525">
          <a:noFill/>
          <a:miter lim="800000"/>
          <a:headEnd/>
          <a:tailEnd/>
        </a:ln>
      </xdr:spPr>
    </xdr:pic>
    <xdr:clientData/>
  </xdr:twoCellAnchor>
  <xdr:twoCellAnchor editAs="oneCell">
    <xdr:from>
      <xdr:col>6</xdr:col>
      <xdr:colOff>276225</xdr:colOff>
      <xdr:row>1332</xdr:row>
      <xdr:rowOff>66675</xdr:rowOff>
    </xdr:from>
    <xdr:to>
      <xdr:col>6</xdr:col>
      <xdr:colOff>704850</xdr:colOff>
      <xdr:row>1334</xdr:row>
      <xdr:rowOff>73358</xdr:rowOff>
    </xdr:to>
    <xdr:pic>
      <xdr:nvPicPr>
        <xdr:cNvPr id="7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16652675"/>
          <a:ext cx="428625" cy="387683"/>
        </a:xfrm>
        <a:prstGeom prst="rect">
          <a:avLst/>
        </a:prstGeom>
        <a:noFill/>
        <a:ln w="9525">
          <a:noFill/>
          <a:miter lim="800000"/>
          <a:headEnd/>
          <a:tailEnd/>
        </a:ln>
      </xdr:spPr>
    </xdr:pic>
    <xdr:clientData/>
  </xdr:twoCellAnchor>
  <xdr:twoCellAnchor editAs="oneCell">
    <xdr:from>
      <xdr:col>15</xdr:col>
      <xdr:colOff>276225</xdr:colOff>
      <xdr:row>1332</xdr:row>
      <xdr:rowOff>66675</xdr:rowOff>
    </xdr:from>
    <xdr:to>
      <xdr:col>15</xdr:col>
      <xdr:colOff>704850</xdr:colOff>
      <xdr:row>1334</xdr:row>
      <xdr:rowOff>73358</xdr:rowOff>
    </xdr:to>
    <xdr:pic>
      <xdr:nvPicPr>
        <xdr:cNvPr id="7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16652675"/>
          <a:ext cx="428625" cy="387683"/>
        </a:xfrm>
        <a:prstGeom prst="rect">
          <a:avLst/>
        </a:prstGeom>
        <a:noFill/>
        <a:ln w="9525">
          <a:noFill/>
          <a:miter lim="800000"/>
          <a:headEnd/>
          <a:tailEnd/>
        </a:ln>
      </xdr:spPr>
    </xdr:pic>
    <xdr:clientData/>
  </xdr:twoCellAnchor>
  <xdr:twoCellAnchor editAs="oneCell">
    <xdr:from>
      <xdr:col>6</xdr:col>
      <xdr:colOff>276225</xdr:colOff>
      <xdr:row>1368</xdr:row>
      <xdr:rowOff>66675</xdr:rowOff>
    </xdr:from>
    <xdr:to>
      <xdr:col>6</xdr:col>
      <xdr:colOff>704850</xdr:colOff>
      <xdr:row>1370</xdr:row>
      <xdr:rowOff>73358</xdr:rowOff>
    </xdr:to>
    <xdr:pic>
      <xdr:nvPicPr>
        <xdr:cNvPr id="7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23510675"/>
          <a:ext cx="428625" cy="387683"/>
        </a:xfrm>
        <a:prstGeom prst="rect">
          <a:avLst/>
        </a:prstGeom>
        <a:noFill/>
        <a:ln w="9525">
          <a:noFill/>
          <a:miter lim="800000"/>
          <a:headEnd/>
          <a:tailEnd/>
        </a:ln>
      </xdr:spPr>
    </xdr:pic>
    <xdr:clientData/>
  </xdr:twoCellAnchor>
  <xdr:twoCellAnchor editAs="oneCell">
    <xdr:from>
      <xdr:col>15</xdr:col>
      <xdr:colOff>276225</xdr:colOff>
      <xdr:row>1368</xdr:row>
      <xdr:rowOff>66675</xdr:rowOff>
    </xdr:from>
    <xdr:to>
      <xdr:col>15</xdr:col>
      <xdr:colOff>704850</xdr:colOff>
      <xdr:row>1370</xdr:row>
      <xdr:rowOff>73358</xdr:rowOff>
    </xdr:to>
    <xdr:pic>
      <xdr:nvPicPr>
        <xdr:cNvPr id="8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23510675"/>
          <a:ext cx="428625" cy="387683"/>
        </a:xfrm>
        <a:prstGeom prst="rect">
          <a:avLst/>
        </a:prstGeom>
        <a:noFill/>
        <a:ln w="9525">
          <a:noFill/>
          <a:miter lim="800000"/>
          <a:headEnd/>
          <a:tailEnd/>
        </a:ln>
      </xdr:spPr>
    </xdr:pic>
    <xdr:clientData/>
  </xdr:twoCellAnchor>
  <xdr:twoCellAnchor editAs="oneCell">
    <xdr:from>
      <xdr:col>6</xdr:col>
      <xdr:colOff>276225</xdr:colOff>
      <xdr:row>1404</xdr:row>
      <xdr:rowOff>66675</xdr:rowOff>
    </xdr:from>
    <xdr:to>
      <xdr:col>6</xdr:col>
      <xdr:colOff>704850</xdr:colOff>
      <xdr:row>1406</xdr:row>
      <xdr:rowOff>73358</xdr:rowOff>
    </xdr:to>
    <xdr:pic>
      <xdr:nvPicPr>
        <xdr:cNvPr id="8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130368675"/>
          <a:ext cx="428625" cy="387683"/>
        </a:xfrm>
        <a:prstGeom prst="rect">
          <a:avLst/>
        </a:prstGeom>
        <a:noFill/>
        <a:ln w="9525">
          <a:noFill/>
          <a:miter lim="800000"/>
          <a:headEnd/>
          <a:tailEnd/>
        </a:ln>
      </xdr:spPr>
    </xdr:pic>
    <xdr:clientData/>
  </xdr:twoCellAnchor>
  <xdr:twoCellAnchor editAs="oneCell">
    <xdr:from>
      <xdr:col>15</xdr:col>
      <xdr:colOff>276225</xdr:colOff>
      <xdr:row>1404</xdr:row>
      <xdr:rowOff>66675</xdr:rowOff>
    </xdr:from>
    <xdr:to>
      <xdr:col>15</xdr:col>
      <xdr:colOff>704850</xdr:colOff>
      <xdr:row>1406</xdr:row>
      <xdr:rowOff>73358</xdr:rowOff>
    </xdr:to>
    <xdr:pic>
      <xdr:nvPicPr>
        <xdr:cNvPr id="8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130368675"/>
          <a:ext cx="428625" cy="387683"/>
        </a:xfrm>
        <a:prstGeom prst="rect">
          <a:avLst/>
        </a:prstGeom>
        <a:noFill/>
        <a:ln w="9525">
          <a:noFill/>
          <a:miter lim="800000"/>
          <a:headEnd/>
          <a:tailEnd/>
        </a:ln>
      </xdr:spPr>
    </xdr:pic>
    <xdr:clientData/>
  </xdr:twoCellAnchor>
  <xdr:twoCellAnchor editAs="oneCell">
    <xdr:from>
      <xdr:col>6</xdr:col>
      <xdr:colOff>276225</xdr:colOff>
      <xdr:row>1440</xdr:row>
      <xdr:rowOff>66675</xdr:rowOff>
    </xdr:from>
    <xdr:to>
      <xdr:col>6</xdr:col>
      <xdr:colOff>704850</xdr:colOff>
      <xdr:row>1442</xdr:row>
      <xdr:rowOff>73358</xdr:rowOff>
    </xdr:to>
    <xdr:pic>
      <xdr:nvPicPr>
        <xdr:cNvPr id="8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05806675"/>
          <a:ext cx="428625" cy="387683"/>
        </a:xfrm>
        <a:prstGeom prst="rect">
          <a:avLst/>
        </a:prstGeom>
        <a:noFill/>
        <a:ln w="9525">
          <a:noFill/>
          <a:miter lim="800000"/>
          <a:headEnd/>
          <a:tailEnd/>
        </a:ln>
      </xdr:spPr>
    </xdr:pic>
    <xdr:clientData/>
  </xdr:twoCellAnchor>
  <xdr:twoCellAnchor editAs="oneCell">
    <xdr:from>
      <xdr:col>15</xdr:col>
      <xdr:colOff>276225</xdr:colOff>
      <xdr:row>1440</xdr:row>
      <xdr:rowOff>66675</xdr:rowOff>
    </xdr:from>
    <xdr:to>
      <xdr:col>15</xdr:col>
      <xdr:colOff>704850</xdr:colOff>
      <xdr:row>1442</xdr:row>
      <xdr:rowOff>73358</xdr:rowOff>
    </xdr:to>
    <xdr:pic>
      <xdr:nvPicPr>
        <xdr:cNvPr id="8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05806675"/>
          <a:ext cx="428625" cy="387683"/>
        </a:xfrm>
        <a:prstGeom prst="rect">
          <a:avLst/>
        </a:prstGeom>
        <a:noFill/>
        <a:ln w="9525">
          <a:noFill/>
          <a:miter lim="800000"/>
          <a:headEnd/>
          <a:tailEnd/>
        </a:ln>
      </xdr:spPr>
    </xdr:pic>
    <xdr:clientData/>
  </xdr:twoCellAnchor>
  <xdr:twoCellAnchor editAs="oneCell">
    <xdr:from>
      <xdr:col>6</xdr:col>
      <xdr:colOff>276225</xdr:colOff>
      <xdr:row>1476</xdr:row>
      <xdr:rowOff>66675</xdr:rowOff>
    </xdr:from>
    <xdr:to>
      <xdr:col>6</xdr:col>
      <xdr:colOff>704850</xdr:colOff>
      <xdr:row>1478</xdr:row>
      <xdr:rowOff>73358</xdr:rowOff>
    </xdr:to>
    <xdr:pic>
      <xdr:nvPicPr>
        <xdr:cNvPr id="8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12664675"/>
          <a:ext cx="428625" cy="387683"/>
        </a:xfrm>
        <a:prstGeom prst="rect">
          <a:avLst/>
        </a:prstGeom>
        <a:noFill/>
        <a:ln w="9525">
          <a:noFill/>
          <a:miter lim="800000"/>
          <a:headEnd/>
          <a:tailEnd/>
        </a:ln>
      </xdr:spPr>
    </xdr:pic>
    <xdr:clientData/>
  </xdr:twoCellAnchor>
  <xdr:twoCellAnchor editAs="oneCell">
    <xdr:from>
      <xdr:col>15</xdr:col>
      <xdr:colOff>276225</xdr:colOff>
      <xdr:row>1476</xdr:row>
      <xdr:rowOff>66675</xdr:rowOff>
    </xdr:from>
    <xdr:to>
      <xdr:col>15</xdr:col>
      <xdr:colOff>704850</xdr:colOff>
      <xdr:row>1478</xdr:row>
      <xdr:rowOff>73358</xdr:rowOff>
    </xdr:to>
    <xdr:pic>
      <xdr:nvPicPr>
        <xdr:cNvPr id="8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12664675"/>
          <a:ext cx="428625" cy="387683"/>
        </a:xfrm>
        <a:prstGeom prst="rect">
          <a:avLst/>
        </a:prstGeom>
        <a:noFill/>
        <a:ln w="9525">
          <a:noFill/>
          <a:miter lim="800000"/>
          <a:headEnd/>
          <a:tailEnd/>
        </a:ln>
      </xdr:spPr>
    </xdr:pic>
    <xdr:clientData/>
  </xdr:twoCellAnchor>
  <xdr:twoCellAnchor editAs="oneCell">
    <xdr:from>
      <xdr:col>6</xdr:col>
      <xdr:colOff>276225</xdr:colOff>
      <xdr:row>1512</xdr:row>
      <xdr:rowOff>66675</xdr:rowOff>
    </xdr:from>
    <xdr:to>
      <xdr:col>6</xdr:col>
      <xdr:colOff>704850</xdr:colOff>
      <xdr:row>1514</xdr:row>
      <xdr:rowOff>73358</xdr:rowOff>
    </xdr:to>
    <xdr:pic>
      <xdr:nvPicPr>
        <xdr:cNvPr id="8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19522675"/>
          <a:ext cx="428625" cy="387683"/>
        </a:xfrm>
        <a:prstGeom prst="rect">
          <a:avLst/>
        </a:prstGeom>
        <a:noFill/>
        <a:ln w="9525">
          <a:noFill/>
          <a:miter lim="800000"/>
          <a:headEnd/>
          <a:tailEnd/>
        </a:ln>
      </xdr:spPr>
    </xdr:pic>
    <xdr:clientData/>
  </xdr:twoCellAnchor>
  <xdr:twoCellAnchor editAs="oneCell">
    <xdr:from>
      <xdr:col>15</xdr:col>
      <xdr:colOff>276225</xdr:colOff>
      <xdr:row>1512</xdr:row>
      <xdr:rowOff>66675</xdr:rowOff>
    </xdr:from>
    <xdr:to>
      <xdr:col>15</xdr:col>
      <xdr:colOff>704850</xdr:colOff>
      <xdr:row>1514</xdr:row>
      <xdr:rowOff>73358</xdr:rowOff>
    </xdr:to>
    <xdr:pic>
      <xdr:nvPicPr>
        <xdr:cNvPr id="8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19522675"/>
          <a:ext cx="428625" cy="387683"/>
        </a:xfrm>
        <a:prstGeom prst="rect">
          <a:avLst/>
        </a:prstGeom>
        <a:noFill/>
        <a:ln w="9525">
          <a:noFill/>
          <a:miter lim="800000"/>
          <a:headEnd/>
          <a:tailEnd/>
        </a:ln>
      </xdr:spPr>
    </xdr:pic>
    <xdr:clientData/>
  </xdr:twoCellAnchor>
  <xdr:twoCellAnchor editAs="oneCell">
    <xdr:from>
      <xdr:col>6</xdr:col>
      <xdr:colOff>276225</xdr:colOff>
      <xdr:row>1548</xdr:row>
      <xdr:rowOff>66675</xdr:rowOff>
    </xdr:from>
    <xdr:to>
      <xdr:col>6</xdr:col>
      <xdr:colOff>704850</xdr:colOff>
      <xdr:row>1550</xdr:row>
      <xdr:rowOff>73358</xdr:rowOff>
    </xdr:to>
    <xdr:pic>
      <xdr:nvPicPr>
        <xdr:cNvPr id="8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26380675"/>
          <a:ext cx="428625" cy="387683"/>
        </a:xfrm>
        <a:prstGeom prst="rect">
          <a:avLst/>
        </a:prstGeom>
        <a:noFill/>
        <a:ln w="9525">
          <a:noFill/>
          <a:miter lim="800000"/>
          <a:headEnd/>
          <a:tailEnd/>
        </a:ln>
      </xdr:spPr>
    </xdr:pic>
    <xdr:clientData/>
  </xdr:twoCellAnchor>
  <xdr:twoCellAnchor editAs="oneCell">
    <xdr:from>
      <xdr:col>15</xdr:col>
      <xdr:colOff>276225</xdr:colOff>
      <xdr:row>1548</xdr:row>
      <xdr:rowOff>66675</xdr:rowOff>
    </xdr:from>
    <xdr:to>
      <xdr:col>15</xdr:col>
      <xdr:colOff>704850</xdr:colOff>
      <xdr:row>1550</xdr:row>
      <xdr:rowOff>73358</xdr:rowOff>
    </xdr:to>
    <xdr:pic>
      <xdr:nvPicPr>
        <xdr:cNvPr id="9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26380675"/>
          <a:ext cx="428625" cy="387683"/>
        </a:xfrm>
        <a:prstGeom prst="rect">
          <a:avLst/>
        </a:prstGeom>
        <a:noFill/>
        <a:ln w="9525">
          <a:noFill/>
          <a:miter lim="800000"/>
          <a:headEnd/>
          <a:tailEnd/>
        </a:ln>
      </xdr:spPr>
    </xdr:pic>
    <xdr:clientData/>
  </xdr:twoCellAnchor>
  <xdr:twoCellAnchor editAs="oneCell">
    <xdr:from>
      <xdr:col>6</xdr:col>
      <xdr:colOff>276225</xdr:colOff>
      <xdr:row>1584</xdr:row>
      <xdr:rowOff>66675</xdr:rowOff>
    </xdr:from>
    <xdr:to>
      <xdr:col>6</xdr:col>
      <xdr:colOff>704850</xdr:colOff>
      <xdr:row>1586</xdr:row>
      <xdr:rowOff>73358</xdr:rowOff>
    </xdr:to>
    <xdr:pic>
      <xdr:nvPicPr>
        <xdr:cNvPr id="9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33238675"/>
          <a:ext cx="428625" cy="387683"/>
        </a:xfrm>
        <a:prstGeom prst="rect">
          <a:avLst/>
        </a:prstGeom>
        <a:noFill/>
        <a:ln w="9525">
          <a:noFill/>
          <a:miter lim="800000"/>
          <a:headEnd/>
          <a:tailEnd/>
        </a:ln>
      </xdr:spPr>
    </xdr:pic>
    <xdr:clientData/>
  </xdr:twoCellAnchor>
  <xdr:twoCellAnchor editAs="oneCell">
    <xdr:from>
      <xdr:col>15</xdr:col>
      <xdr:colOff>276225</xdr:colOff>
      <xdr:row>1584</xdr:row>
      <xdr:rowOff>66675</xdr:rowOff>
    </xdr:from>
    <xdr:to>
      <xdr:col>15</xdr:col>
      <xdr:colOff>704850</xdr:colOff>
      <xdr:row>1586</xdr:row>
      <xdr:rowOff>73358</xdr:rowOff>
    </xdr:to>
    <xdr:pic>
      <xdr:nvPicPr>
        <xdr:cNvPr id="9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33238675"/>
          <a:ext cx="428625" cy="387683"/>
        </a:xfrm>
        <a:prstGeom prst="rect">
          <a:avLst/>
        </a:prstGeom>
        <a:noFill/>
        <a:ln w="9525">
          <a:noFill/>
          <a:miter lim="800000"/>
          <a:headEnd/>
          <a:tailEnd/>
        </a:ln>
      </xdr:spPr>
    </xdr:pic>
    <xdr:clientData/>
  </xdr:twoCellAnchor>
  <xdr:twoCellAnchor editAs="oneCell">
    <xdr:from>
      <xdr:col>6</xdr:col>
      <xdr:colOff>276225</xdr:colOff>
      <xdr:row>1620</xdr:row>
      <xdr:rowOff>66675</xdr:rowOff>
    </xdr:from>
    <xdr:to>
      <xdr:col>6</xdr:col>
      <xdr:colOff>704850</xdr:colOff>
      <xdr:row>1622</xdr:row>
      <xdr:rowOff>73358</xdr:rowOff>
    </xdr:to>
    <xdr:pic>
      <xdr:nvPicPr>
        <xdr:cNvPr id="93"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40096675"/>
          <a:ext cx="428625" cy="387683"/>
        </a:xfrm>
        <a:prstGeom prst="rect">
          <a:avLst/>
        </a:prstGeom>
        <a:noFill/>
        <a:ln w="9525">
          <a:noFill/>
          <a:miter lim="800000"/>
          <a:headEnd/>
          <a:tailEnd/>
        </a:ln>
      </xdr:spPr>
    </xdr:pic>
    <xdr:clientData/>
  </xdr:twoCellAnchor>
  <xdr:twoCellAnchor editAs="oneCell">
    <xdr:from>
      <xdr:col>15</xdr:col>
      <xdr:colOff>276225</xdr:colOff>
      <xdr:row>1620</xdr:row>
      <xdr:rowOff>66675</xdr:rowOff>
    </xdr:from>
    <xdr:to>
      <xdr:col>15</xdr:col>
      <xdr:colOff>704850</xdr:colOff>
      <xdr:row>1622</xdr:row>
      <xdr:rowOff>73358</xdr:rowOff>
    </xdr:to>
    <xdr:pic>
      <xdr:nvPicPr>
        <xdr:cNvPr id="94"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40096675"/>
          <a:ext cx="428625" cy="387683"/>
        </a:xfrm>
        <a:prstGeom prst="rect">
          <a:avLst/>
        </a:prstGeom>
        <a:noFill/>
        <a:ln w="9525">
          <a:noFill/>
          <a:miter lim="800000"/>
          <a:headEnd/>
          <a:tailEnd/>
        </a:ln>
      </xdr:spPr>
    </xdr:pic>
    <xdr:clientData/>
  </xdr:twoCellAnchor>
  <xdr:twoCellAnchor editAs="oneCell">
    <xdr:from>
      <xdr:col>6</xdr:col>
      <xdr:colOff>276225</xdr:colOff>
      <xdr:row>1656</xdr:row>
      <xdr:rowOff>66675</xdr:rowOff>
    </xdr:from>
    <xdr:to>
      <xdr:col>6</xdr:col>
      <xdr:colOff>704850</xdr:colOff>
      <xdr:row>1658</xdr:row>
      <xdr:rowOff>73358</xdr:rowOff>
    </xdr:to>
    <xdr:pic>
      <xdr:nvPicPr>
        <xdr:cNvPr id="95"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46954675"/>
          <a:ext cx="428625" cy="387683"/>
        </a:xfrm>
        <a:prstGeom prst="rect">
          <a:avLst/>
        </a:prstGeom>
        <a:noFill/>
        <a:ln w="9525">
          <a:noFill/>
          <a:miter lim="800000"/>
          <a:headEnd/>
          <a:tailEnd/>
        </a:ln>
      </xdr:spPr>
    </xdr:pic>
    <xdr:clientData/>
  </xdr:twoCellAnchor>
  <xdr:twoCellAnchor editAs="oneCell">
    <xdr:from>
      <xdr:col>15</xdr:col>
      <xdr:colOff>276225</xdr:colOff>
      <xdr:row>1656</xdr:row>
      <xdr:rowOff>66675</xdr:rowOff>
    </xdr:from>
    <xdr:to>
      <xdr:col>15</xdr:col>
      <xdr:colOff>704850</xdr:colOff>
      <xdr:row>1658</xdr:row>
      <xdr:rowOff>73358</xdr:rowOff>
    </xdr:to>
    <xdr:pic>
      <xdr:nvPicPr>
        <xdr:cNvPr id="96"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46954675"/>
          <a:ext cx="428625" cy="387683"/>
        </a:xfrm>
        <a:prstGeom prst="rect">
          <a:avLst/>
        </a:prstGeom>
        <a:noFill/>
        <a:ln w="9525">
          <a:noFill/>
          <a:miter lim="800000"/>
          <a:headEnd/>
          <a:tailEnd/>
        </a:ln>
      </xdr:spPr>
    </xdr:pic>
    <xdr:clientData/>
  </xdr:twoCellAnchor>
  <xdr:twoCellAnchor editAs="oneCell">
    <xdr:from>
      <xdr:col>6</xdr:col>
      <xdr:colOff>276225</xdr:colOff>
      <xdr:row>1692</xdr:row>
      <xdr:rowOff>66675</xdr:rowOff>
    </xdr:from>
    <xdr:to>
      <xdr:col>6</xdr:col>
      <xdr:colOff>704850</xdr:colOff>
      <xdr:row>1694</xdr:row>
      <xdr:rowOff>73358</xdr:rowOff>
    </xdr:to>
    <xdr:pic>
      <xdr:nvPicPr>
        <xdr:cNvPr id="97"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53812675"/>
          <a:ext cx="428625" cy="387683"/>
        </a:xfrm>
        <a:prstGeom prst="rect">
          <a:avLst/>
        </a:prstGeom>
        <a:noFill/>
        <a:ln w="9525">
          <a:noFill/>
          <a:miter lim="800000"/>
          <a:headEnd/>
          <a:tailEnd/>
        </a:ln>
      </xdr:spPr>
    </xdr:pic>
    <xdr:clientData/>
  </xdr:twoCellAnchor>
  <xdr:twoCellAnchor editAs="oneCell">
    <xdr:from>
      <xdr:col>15</xdr:col>
      <xdr:colOff>276225</xdr:colOff>
      <xdr:row>1692</xdr:row>
      <xdr:rowOff>66675</xdr:rowOff>
    </xdr:from>
    <xdr:to>
      <xdr:col>15</xdr:col>
      <xdr:colOff>704850</xdr:colOff>
      <xdr:row>1694</xdr:row>
      <xdr:rowOff>73358</xdr:rowOff>
    </xdr:to>
    <xdr:pic>
      <xdr:nvPicPr>
        <xdr:cNvPr id="98"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53812675"/>
          <a:ext cx="428625" cy="387683"/>
        </a:xfrm>
        <a:prstGeom prst="rect">
          <a:avLst/>
        </a:prstGeom>
        <a:noFill/>
        <a:ln w="9525">
          <a:noFill/>
          <a:miter lim="800000"/>
          <a:headEnd/>
          <a:tailEnd/>
        </a:ln>
      </xdr:spPr>
    </xdr:pic>
    <xdr:clientData/>
  </xdr:twoCellAnchor>
  <xdr:twoCellAnchor editAs="oneCell">
    <xdr:from>
      <xdr:col>6</xdr:col>
      <xdr:colOff>276225</xdr:colOff>
      <xdr:row>1728</xdr:row>
      <xdr:rowOff>66675</xdr:rowOff>
    </xdr:from>
    <xdr:to>
      <xdr:col>6</xdr:col>
      <xdr:colOff>704850</xdr:colOff>
      <xdr:row>1730</xdr:row>
      <xdr:rowOff>73358</xdr:rowOff>
    </xdr:to>
    <xdr:pic>
      <xdr:nvPicPr>
        <xdr:cNvPr id="99"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60670675"/>
          <a:ext cx="428625" cy="387683"/>
        </a:xfrm>
        <a:prstGeom prst="rect">
          <a:avLst/>
        </a:prstGeom>
        <a:noFill/>
        <a:ln w="9525">
          <a:noFill/>
          <a:miter lim="800000"/>
          <a:headEnd/>
          <a:tailEnd/>
        </a:ln>
      </xdr:spPr>
    </xdr:pic>
    <xdr:clientData/>
  </xdr:twoCellAnchor>
  <xdr:twoCellAnchor editAs="oneCell">
    <xdr:from>
      <xdr:col>15</xdr:col>
      <xdr:colOff>276225</xdr:colOff>
      <xdr:row>1728</xdr:row>
      <xdr:rowOff>66675</xdr:rowOff>
    </xdr:from>
    <xdr:to>
      <xdr:col>15</xdr:col>
      <xdr:colOff>704850</xdr:colOff>
      <xdr:row>1730</xdr:row>
      <xdr:rowOff>73358</xdr:rowOff>
    </xdr:to>
    <xdr:pic>
      <xdr:nvPicPr>
        <xdr:cNvPr id="100"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60670675"/>
          <a:ext cx="428625" cy="387683"/>
        </a:xfrm>
        <a:prstGeom prst="rect">
          <a:avLst/>
        </a:prstGeom>
        <a:noFill/>
        <a:ln w="9525">
          <a:noFill/>
          <a:miter lim="800000"/>
          <a:headEnd/>
          <a:tailEnd/>
        </a:ln>
      </xdr:spPr>
    </xdr:pic>
    <xdr:clientData/>
  </xdr:twoCellAnchor>
  <xdr:twoCellAnchor editAs="oneCell">
    <xdr:from>
      <xdr:col>6</xdr:col>
      <xdr:colOff>276225</xdr:colOff>
      <xdr:row>1764</xdr:row>
      <xdr:rowOff>66675</xdr:rowOff>
    </xdr:from>
    <xdr:to>
      <xdr:col>6</xdr:col>
      <xdr:colOff>704850</xdr:colOff>
      <xdr:row>1766</xdr:row>
      <xdr:rowOff>73358</xdr:rowOff>
    </xdr:to>
    <xdr:pic>
      <xdr:nvPicPr>
        <xdr:cNvPr id="101" name="Picture 3" descr="saraswati 2.jpg"/>
        <xdr:cNvPicPr>
          <a:picLocks noChangeAspect="1"/>
        </xdr:cNvPicPr>
      </xdr:nvPicPr>
      <xdr:blipFill>
        <a:blip xmlns:r="http://schemas.openxmlformats.org/officeDocument/2006/relationships" r:embed="rId1"/>
        <a:srcRect/>
        <a:stretch>
          <a:fillRect/>
        </a:stretch>
      </xdr:blipFill>
      <xdr:spPr bwMode="auto">
        <a:xfrm>
          <a:off x="4314825" y="267528675"/>
          <a:ext cx="428625" cy="387683"/>
        </a:xfrm>
        <a:prstGeom prst="rect">
          <a:avLst/>
        </a:prstGeom>
        <a:noFill/>
        <a:ln w="9525">
          <a:noFill/>
          <a:miter lim="800000"/>
          <a:headEnd/>
          <a:tailEnd/>
        </a:ln>
      </xdr:spPr>
    </xdr:pic>
    <xdr:clientData/>
  </xdr:twoCellAnchor>
  <xdr:twoCellAnchor editAs="oneCell">
    <xdr:from>
      <xdr:col>15</xdr:col>
      <xdr:colOff>276225</xdr:colOff>
      <xdr:row>1764</xdr:row>
      <xdr:rowOff>66675</xdr:rowOff>
    </xdr:from>
    <xdr:to>
      <xdr:col>15</xdr:col>
      <xdr:colOff>704850</xdr:colOff>
      <xdr:row>1766</xdr:row>
      <xdr:rowOff>73358</xdr:rowOff>
    </xdr:to>
    <xdr:pic>
      <xdr:nvPicPr>
        <xdr:cNvPr id="102" name="Picture 3" descr="saraswati 2.jpg"/>
        <xdr:cNvPicPr>
          <a:picLocks noChangeAspect="1"/>
        </xdr:cNvPicPr>
      </xdr:nvPicPr>
      <xdr:blipFill>
        <a:blip xmlns:r="http://schemas.openxmlformats.org/officeDocument/2006/relationships" r:embed="rId1"/>
        <a:srcRect/>
        <a:stretch>
          <a:fillRect/>
        </a:stretch>
      </xdr:blipFill>
      <xdr:spPr bwMode="auto">
        <a:xfrm>
          <a:off x="9134475" y="267528675"/>
          <a:ext cx="428625" cy="38768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663300"/>
  </sheetPr>
  <dimension ref="A1:J105"/>
  <sheetViews>
    <sheetView tabSelected="1" zoomScale="150" zoomScaleNormal="150" zoomScalePageLayoutView="150" workbookViewId="0">
      <pane ySplit="6" topLeftCell="A7" activePane="bottomLeft" state="frozen"/>
      <selection pane="bottomLeft" sqref="A1:C2"/>
    </sheetView>
  </sheetViews>
  <sheetFormatPr baseColWidth="10" defaultColWidth="0" defaultRowHeight="28" customHeight="1" x14ac:dyDescent="0"/>
  <cols>
    <col min="1" max="4" width="37.83203125" style="401" customWidth="1"/>
    <col min="5" max="9" width="37.83203125" style="401" hidden="1" customWidth="1"/>
    <col min="10" max="10" width="37.83203125" style="402" hidden="1" customWidth="1"/>
    <col min="11" max="16384" width="37.83203125" style="401" hidden="1"/>
  </cols>
  <sheetData>
    <row r="1" spans="1:10" ht="28" customHeight="1">
      <c r="A1" s="666" t="s">
        <v>1</v>
      </c>
      <c r="B1" s="667"/>
      <c r="C1" s="668"/>
      <c r="D1" s="523"/>
      <c r="E1" s="523"/>
      <c r="F1" s="402"/>
      <c r="G1" s="402"/>
      <c r="H1" s="402"/>
      <c r="I1" s="402"/>
      <c r="J1" s="524"/>
    </row>
    <row r="2" spans="1:10" ht="28" customHeight="1">
      <c r="A2" s="669"/>
      <c r="B2" s="670"/>
      <c r="C2" s="671"/>
      <c r="D2" s="525"/>
      <c r="E2" s="525"/>
      <c r="F2" s="526"/>
      <c r="G2" s="526"/>
      <c r="H2" s="526"/>
      <c r="I2" s="526"/>
      <c r="J2" s="527"/>
    </row>
    <row r="3" spans="1:10" ht="28" customHeight="1">
      <c r="A3" s="672" t="s">
        <v>572</v>
      </c>
      <c r="B3" s="673"/>
      <c r="C3" s="674"/>
      <c r="D3" s="525"/>
      <c r="E3" s="525"/>
      <c r="F3" s="528"/>
      <c r="G3" s="528"/>
      <c r="H3" s="528"/>
      <c r="I3" s="528"/>
      <c r="J3" s="527"/>
    </row>
    <row r="4" spans="1:10" ht="28" customHeight="1">
      <c r="A4" s="675"/>
      <c r="B4" s="676"/>
      <c r="C4" s="677"/>
      <c r="D4" s="525"/>
      <c r="E4" s="525"/>
      <c r="F4" s="529"/>
      <c r="G4" s="529"/>
      <c r="H4" s="529"/>
      <c r="I4" s="529"/>
      <c r="J4" s="527"/>
    </row>
    <row r="5" spans="1:10" ht="28" customHeight="1">
      <c r="A5" s="675"/>
      <c r="B5" s="676"/>
      <c r="C5" s="677"/>
      <c r="D5" s="530"/>
      <c r="E5" s="530"/>
      <c r="F5" s="521"/>
      <c r="G5" s="521"/>
      <c r="H5" s="521"/>
      <c r="I5" s="521"/>
      <c r="J5" s="521"/>
    </row>
    <row r="6" spans="1:10" ht="28" customHeight="1">
      <c r="A6" s="678"/>
      <c r="B6" s="679"/>
      <c r="C6" s="680"/>
      <c r="D6" s="196"/>
      <c r="E6" s="196"/>
      <c r="F6" s="521"/>
      <c r="G6" s="521"/>
      <c r="H6" s="521"/>
      <c r="I6" s="521"/>
      <c r="J6" s="521"/>
    </row>
    <row r="7" spans="1:10" ht="28" customHeight="1">
      <c r="A7" s="681" t="s">
        <v>0</v>
      </c>
      <c r="B7" s="681"/>
      <c r="C7" s="681"/>
      <c r="D7" s="197"/>
      <c r="E7" s="197"/>
      <c r="F7" s="521"/>
      <c r="G7" s="521"/>
      <c r="H7" s="521"/>
      <c r="I7" s="521"/>
      <c r="J7" s="521"/>
    </row>
    <row r="8" spans="1:10" ht="28" customHeight="1">
      <c r="A8" s="682" t="s">
        <v>573</v>
      </c>
      <c r="B8" s="682" t="s">
        <v>416</v>
      </c>
      <c r="C8" s="682" t="s">
        <v>574</v>
      </c>
      <c r="D8" s="195"/>
      <c r="E8" s="197"/>
      <c r="F8" s="521"/>
      <c r="G8" s="521"/>
      <c r="H8" s="521"/>
      <c r="I8" s="521"/>
      <c r="J8" s="521"/>
    </row>
    <row r="9" spans="1:10" ht="28" customHeight="1">
      <c r="A9" s="683"/>
      <c r="B9" s="683"/>
      <c r="C9" s="683"/>
      <c r="D9" s="195"/>
      <c r="E9" s="197"/>
      <c r="F9" s="521"/>
      <c r="G9" s="521"/>
      <c r="H9" s="521"/>
      <c r="I9" s="521"/>
      <c r="J9" s="521"/>
    </row>
    <row r="10" spans="1:10" ht="28" customHeight="1">
      <c r="A10" s="683"/>
      <c r="B10" s="683"/>
      <c r="C10" s="683"/>
      <c r="D10" s="195"/>
      <c r="E10" s="197"/>
      <c r="F10" s="521"/>
      <c r="G10" s="521"/>
      <c r="H10" s="521"/>
      <c r="I10" s="521"/>
      <c r="J10" s="521"/>
    </row>
    <row r="11" spans="1:10" ht="28" customHeight="1">
      <c r="A11" s="684"/>
      <c r="B11" s="684"/>
      <c r="C11" s="684"/>
      <c r="D11" s="197"/>
      <c r="E11" s="197"/>
      <c r="F11" s="521"/>
      <c r="G11" s="521"/>
      <c r="H11" s="521"/>
      <c r="I11" s="521"/>
      <c r="J11" s="521"/>
    </row>
    <row r="12" spans="1:10" ht="28" customHeight="1">
      <c r="A12" s="598" t="s">
        <v>575</v>
      </c>
      <c r="B12" s="599"/>
      <c r="C12" s="600"/>
      <c r="D12" s="197"/>
      <c r="E12" s="197"/>
      <c r="F12" s="195"/>
      <c r="G12" s="195"/>
      <c r="H12" s="195"/>
      <c r="I12" s="195"/>
      <c r="J12" s="232"/>
    </row>
    <row r="13" spans="1:10" ht="28" customHeight="1">
      <c r="A13" s="601"/>
      <c r="B13" s="602"/>
      <c r="C13" s="603"/>
      <c r="D13" s="197"/>
      <c r="E13" s="197"/>
      <c r="F13" s="531"/>
      <c r="G13" s="531"/>
      <c r="H13" s="531"/>
      <c r="I13" s="531"/>
      <c r="J13" s="232"/>
    </row>
    <row r="14" spans="1:10" ht="28" customHeight="1">
      <c r="A14" s="604" t="s">
        <v>576</v>
      </c>
      <c r="B14" s="605"/>
      <c r="C14" s="606"/>
      <c r="D14" s="197"/>
      <c r="E14" s="197"/>
      <c r="F14" s="531"/>
      <c r="G14" s="531"/>
      <c r="H14" s="531"/>
      <c r="I14" s="531"/>
      <c r="J14" s="232"/>
    </row>
    <row r="15" spans="1:10" ht="28" customHeight="1">
      <c r="A15" s="607"/>
      <c r="B15" s="608"/>
      <c r="C15" s="609"/>
      <c r="D15" s="197"/>
      <c r="E15" s="197"/>
      <c r="F15" s="532"/>
      <c r="G15" s="532"/>
      <c r="H15" s="532"/>
      <c r="I15" s="532"/>
      <c r="J15" s="232"/>
    </row>
    <row r="16" spans="1:10" ht="28" customHeight="1">
      <c r="A16" s="607"/>
      <c r="B16" s="608"/>
      <c r="C16" s="609"/>
      <c r="D16" s="197"/>
      <c r="E16" s="197"/>
      <c r="F16" s="532"/>
      <c r="G16" s="532"/>
      <c r="H16" s="532"/>
      <c r="I16" s="532"/>
      <c r="J16" s="232"/>
    </row>
    <row r="17" spans="1:10" ht="28" customHeight="1">
      <c r="A17" s="607"/>
      <c r="B17" s="608"/>
      <c r="C17" s="609"/>
      <c r="D17" s="197"/>
      <c r="E17" s="197"/>
      <c r="F17" s="533"/>
      <c r="G17" s="533"/>
      <c r="H17" s="533"/>
      <c r="I17" s="533"/>
      <c r="J17" s="232"/>
    </row>
    <row r="18" spans="1:10" ht="28" customHeight="1">
      <c r="A18" s="607"/>
      <c r="B18" s="608"/>
      <c r="C18" s="609"/>
      <c r="D18" s="446"/>
      <c r="E18" s="446"/>
      <c r="F18" s="534"/>
      <c r="G18" s="534"/>
      <c r="H18" s="534"/>
      <c r="I18" s="534"/>
      <c r="J18" s="232"/>
    </row>
    <row r="19" spans="1:10" ht="28" customHeight="1">
      <c r="A19" s="607"/>
      <c r="B19" s="608"/>
      <c r="C19" s="609"/>
      <c r="D19" s="446"/>
      <c r="E19" s="446"/>
      <c r="F19" s="534"/>
      <c r="G19" s="534"/>
      <c r="H19" s="534"/>
      <c r="I19" s="534"/>
      <c r="J19" s="232"/>
    </row>
    <row r="20" spans="1:10" ht="28" customHeight="1">
      <c r="A20" s="610"/>
      <c r="B20" s="611"/>
      <c r="C20" s="612"/>
      <c r="D20" s="446"/>
      <c r="E20" s="446"/>
      <c r="F20" s="534"/>
      <c r="G20" s="534"/>
      <c r="H20" s="534"/>
      <c r="I20" s="534"/>
      <c r="J20" s="232"/>
    </row>
    <row r="21" spans="1:10" ht="28" customHeight="1">
      <c r="A21" s="625" t="s">
        <v>577</v>
      </c>
      <c r="B21" s="626"/>
      <c r="C21" s="627"/>
      <c r="D21" s="197"/>
      <c r="E21" s="197"/>
      <c r="F21" s="535"/>
      <c r="G21" s="535"/>
      <c r="H21" s="535"/>
      <c r="I21" s="535"/>
      <c r="J21" s="232"/>
    </row>
    <row r="22" spans="1:10" ht="28" customHeight="1">
      <c r="A22" s="628"/>
      <c r="B22" s="629"/>
      <c r="C22" s="630"/>
      <c r="D22" s="197"/>
      <c r="E22" s="197"/>
      <c r="F22" s="535"/>
      <c r="G22" s="535"/>
      <c r="H22" s="535"/>
      <c r="I22" s="535"/>
      <c r="J22" s="232"/>
    </row>
    <row r="23" spans="1:10" ht="28" customHeight="1">
      <c r="A23" s="631"/>
      <c r="B23" s="632"/>
      <c r="C23" s="633"/>
      <c r="D23" s="197"/>
      <c r="E23" s="197"/>
      <c r="F23" s="533"/>
      <c r="G23" s="533"/>
      <c r="H23" s="533"/>
      <c r="I23" s="533"/>
      <c r="J23" s="232"/>
    </row>
    <row r="24" spans="1:10" ht="28" customHeight="1">
      <c r="A24" s="634" t="s">
        <v>578</v>
      </c>
      <c r="B24" s="635"/>
      <c r="C24" s="636"/>
      <c r="D24" s="197"/>
      <c r="E24" s="197"/>
      <c r="F24" s="534"/>
      <c r="G24" s="534"/>
      <c r="H24" s="534"/>
      <c r="I24" s="534"/>
      <c r="J24" s="232"/>
    </row>
    <row r="25" spans="1:10" ht="28" customHeight="1">
      <c r="A25" s="637"/>
      <c r="B25" s="638"/>
      <c r="C25" s="639"/>
      <c r="D25" s="197"/>
      <c r="E25" s="197"/>
      <c r="F25" s="536"/>
      <c r="G25" s="536"/>
      <c r="H25" s="536"/>
      <c r="I25" s="536"/>
      <c r="J25" s="232"/>
    </row>
    <row r="26" spans="1:10" ht="28" customHeight="1">
      <c r="A26" s="637"/>
      <c r="B26" s="638"/>
      <c r="C26" s="639"/>
      <c r="D26" s="197"/>
      <c r="E26" s="197"/>
      <c r="F26" s="536"/>
      <c r="G26" s="536"/>
      <c r="H26" s="536"/>
      <c r="I26" s="536"/>
      <c r="J26" s="232"/>
    </row>
    <row r="27" spans="1:10" ht="28" customHeight="1">
      <c r="A27" s="640"/>
      <c r="B27" s="641"/>
      <c r="C27" s="642"/>
      <c r="D27" s="197"/>
      <c r="E27" s="197"/>
      <c r="F27" s="537"/>
      <c r="G27" s="537"/>
      <c r="H27" s="537"/>
      <c r="I27" s="537"/>
      <c r="J27" s="232"/>
    </row>
    <row r="28" spans="1:10" ht="28" customHeight="1">
      <c r="A28" s="643" t="s">
        <v>407</v>
      </c>
      <c r="B28" s="643"/>
      <c r="C28" s="643"/>
      <c r="D28" s="197"/>
      <c r="E28" s="197"/>
      <c r="F28" s="538"/>
      <c r="G28" s="538"/>
      <c r="H28" s="538"/>
      <c r="I28" s="538"/>
      <c r="J28" s="232"/>
    </row>
    <row r="29" spans="1:10" ht="28" customHeight="1">
      <c r="A29" s="644" t="s">
        <v>579</v>
      </c>
      <c r="B29" s="644"/>
      <c r="C29" s="644"/>
      <c r="D29" s="197"/>
      <c r="E29" s="197"/>
      <c r="F29" s="538"/>
      <c r="G29" s="538"/>
      <c r="H29" s="538"/>
      <c r="I29" s="538"/>
      <c r="J29" s="232"/>
    </row>
    <row r="30" spans="1:10" ht="28" customHeight="1">
      <c r="A30" s="645" t="s">
        <v>580</v>
      </c>
      <c r="B30" s="646"/>
      <c r="C30" s="647"/>
      <c r="D30" s="197"/>
      <c r="E30" s="197"/>
      <c r="F30" s="538"/>
      <c r="G30" s="538"/>
      <c r="H30" s="538"/>
      <c r="I30" s="538"/>
      <c r="J30" s="232"/>
    </row>
    <row r="31" spans="1:10" ht="28" customHeight="1">
      <c r="A31" s="648" t="s">
        <v>581</v>
      </c>
      <c r="B31" s="649"/>
      <c r="C31" s="650"/>
      <c r="D31" s="197"/>
      <c r="E31" s="197"/>
      <c r="F31" s="538"/>
      <c r="G31" s="538"/>
      <c r="H31" s="538"/>
      <c r="I31" s="538"/>
      <c r="J31" s="232"/>
    </row>
    <row r="32" spans="1:10" ht="28" customHeight="1">
      <c r="A32" s="651"/>
      <c r="B32" s="652"/>
      <c r="C32" s="653"/>
      <c r="D32" s="197"/>
      <c r="E32" s="197"/>
      <c r="F32" s="538"/>
      <c r="G32" s="538"/>
      <c r="H32" s="538"/>
      <c r="I32" s="538"/>
      <c r="J32" s="232"/>
    </row>
    <row r="33" spans="1:10" ht="28" customHeight="1">
      <c r="A33" s="654" t="s">
        <v>582</v>
      </c>
      <c r="B33" s="655"/>
      <c r="C33" s="656"/>
      <c r="D33" s="446"/>
      <c r="E33" s="446"/>
      <c r="F33" s="539"/>
      <c r="G33" s="539"/>
      <c r="H33" s="539"/>
      <c r="I33" s="539"/>
      <c r="J33" s="232"/>
    </row>
    <row r="34" spans="1:10" ht="28" customHeight="1">
      <c r="A34" s="657"/>
      <c r="B34" s="658"/>
      <c r="C34" s="659"/>
      <c r="D34" s="446"/>
      <c r="E34" s="446"/>
      <c r="F34" s="538"/>
      <c r="G34" s="538"/>
      <c r="H34" s="538"/>
      <c r="I34" s="538"/>
      <c r="J34" s="232"/>
    </row>
    <row r="35" spans="1:10" ht="28" customHeight="1">
      <c r="A35" s="660" t="s">
        <v>583</v>
      </c>
      <c r="B35" s="660"/>
      <c r="C35" s="660"/>
      <c r="D35" s="446"/>
      <c r="E35" s="446"/>
      <c r="F35" s="538"/>
      <c r="G35" s="538"/>
      <c r="H35" s="538"/>
      <c r="I35" s="538"/>
      <c r="J35" s="232"/>
    </row>
    <row r="36" spans="1:10" ht="28" customHeight="1">
      <c r="A36" s="661" t="s">
        <v>584</v>
      </c>
      <c r="B36" s="661"/>
      <c r="C36" s="661"/>
      <c r="D36" s="446"/>
      <c r="E36" s="446"/>
      <c r="F36" s="540"/>
      <c r="G36" s="540"/>
      <c r="H36" s="540"/>
      <c r="I36" s="540"/>
      <c r="J36" s="232"/>
    </row>
    <row r="37" spans="1:10" ht="28" customHeight="1">
      <c r="A37" s="662" t="s">
        <v>585</v>
      </c>
      <c r="B37" s="662"/>
      <c r="C37" s="662"/>
      <c r="D37" s="446"/>
      <c r="E37" s="446"/>
      <c r="F37" s="541"/>
      <c r="G37" s="541"/>
      <c r="H37" s="541"/>
      <c r="I37" s="541"/>
      <c r="J37" s="232"/>
    </row>
    <row r="38" spans="1:10" ht="28" customHeight="1">
      <c r="A38" s="663" t="s">
        <v>586</v>
      </c>
      <c r="B38" s="664"/>
      <c r="C38" s="665"/>
      <c r="D38" s="446"/>
      <c r="E38" s="446"/>
      <c r="F38" s="541"/>
      <c r="G38" s="541"/>
      <c r="H38" s="541"/>
      <c r="I38" s="541"/>
      <c r="J38" s="232"/>
    </row>
    <row r="39" spans="1:10" ht="28" customHeight="1">
      <c r="A39" s="613" t="s">
        <v>587</v>
      </c>
      <c r="B39" s="614"/>
      <c r="C39" s="615"/>
      <c r="F39" s="534"/>
      <c r="G39" s="534"/>
      <c r="H39" s="534"/>
      <c r="I39" s="534"/>
    </row>
    <row r="40" spans="1:10" ht="28" customHeight="1">
      <c r="A40" s="616"/>
      <c r="B40" s="617"/>
      <c r="C40" s="618"/>
      <c r="F40" s="534"/>
      <c r="G40" s="534"/>
      <c r="H40" s="534"/>
      <c r="I40" s="534"/>
    </row>
    <row r="41" spans="1:10" ht="28" customHeight="1">
      <c r="A41" s="619" t="s">
        <v>588</v>
      </c>
      <c r="B41" s="620"/>
      <c r="C41" s="621"/>
      <c r="F41" s="542"/>
      <c r="G41" s="542"/>
      <c r="H41" s="542"/>
      <c r="I41" s="542"/>
    </row>
    <row r="42" spans="1:10" ht="28" customHeight="1">
      <c r="A42" s="622"/>
      <c r="B42" s="623"/>
      <c r="C42" s="624"/>
      <c r="F42" s="542"/>
      <c r="G42" s="542"/>
      <c r="H42" s="542"/>
      <c r="I42" s="542"/>
    </row>
    <row r="43" spans="1:10" ht="28" customHeight="1">
      <c r="A43" s="685" t="s">
        <v>589</v>
      </c>
      <c r="B43" s="686"/>
      <c r="C43" s="687"/>
      <c r="F43" s="542"/>
      <c r="G43" s="542"/>
      <c r="H43" s="542"/>
      <c r="I43" s="542"/>
    </row>
    <row r="44" spans="1:10" ht="28" customHeight="1">
      <c r="A44" s="613" t="s">
        <v>590</v>
      </c>
      <c r="B44" s="614"/>
      <c r="C44" s="615"/>
      <c r="F44" s="542"/>
      <c r="G44" s="542"/>
      <c r="H44" s="542"/>
      <c r="I44" s="542"/>
    </row>
    <row r="45" spans="1:10" ht="28" customHeight="1">
      <c r="A45" s="616"/>
      <c r="B45" s="617"/>
      <c r="C45" s="618"/>
      <c r="F45" s="543"/>
      <c r="G45" s="543"/>
      <c r="H45" s="543"/>
      <c r="I45" s="543"/>
    </row>
    <row r="46" spans="1:10" ht="28" customHeight="1">
      <c r="A46" s="700" t="s">
        <v>591</v>
      </c>
      <c r="B46" s="701"/>
      <c r="C46" s="702"/>
      <c r="F46" s="543"/>
      <c r="G46" s="543"/>
      <c r="H46" s="543"/>
      <c r="I46" s="543"/>
    </row>
    <row r="47" spans="1:10" ht="28" customHeight="1">
      <c r="A47" s="703"/>
      <c r="B47" s="704"/>
      <c r="C47" s="705"/>
      <c r="F47" s="543"/>
      <c r="G47" s="543"/>
      <c r="H47" s="543"/>
      <c r="I47" s="543"/>
    </row>
    <row r="48" spans="1:10" ht="28" customHeight="1">
      <c r="A48" s="685" t="s">
        <v>592</v>
      </c>
      <c r="B48" s="686"/>
      <c r="C48" s="687"/>
      <c r="F48" s="543"/>
      <c r="G48" s="543"/>
      <c r="H48" s="543"/>
      <c r="I48" s="543"/>
    </row>
    <row r="49" spans="1:9" ht="28" customHeight="1">
      <c r="A49" s="694" t="s">
        <v>593</v>
      </c>
      <c r="B49" s="695"/>
      <c r="C49" s="696"/>
      <c r="F49" s="534"/>
      <c r="G49" s="534"/>
      <c r="H49" s="534"/>
      <c r="I49" s="534"/>
    </row>
    <row r="50" spans="1:9" ht="28" customHeight="1">
      <c r="A50" s="697"/>
      <c r="B50" s="698"/>
      <c r="C50" s="699"/>
      <c r="F50" s="534"/>
      <c r="G50" s="534"/>
      <c r="H50" s="534"/>
      <c r="I50" s="534"/>
    </row>
    <row r="51" spans="1:9" ht="28" customHeight="1">
      <c r="A51" s="573" t="s">
        <v>594</v>
      </c>
      <c r="B51" s="573"/>
      <c r="C51" s="573"/>
      <c r="F51" s="534"/>
      <c r="G51" s="534"/>
      <c r="H51" s="534"/>
      <c r="I51" s="534"/>
    </row>
    <row r="52" spans="1:9" ht="28" customHeight="1">
      <c r="A52" s="573" t="s">
        <v>595</v>
      </c>
      <c r="B52" s="573"/>
      <c r="C52" s="573"/>
      <c r="F52" s="534"/>
      <c r="G52" s="534"/>
      <c r="H52" s="534"/>
      <c r="I52" s="534"/>
    </row>
    <row r="53" spans="1:9" ht="28" customHeight="1">
      <c r="A53" s="573" t="s">
        <v>596</v>
      </c>
      <c r="B53" s="573"/>
      <c r="C53" s="573"/>
      <c r="F53" s="544"/>
      <c r="G53" s="544"/>
      <c r="H53" s="544"/>
      <c r="I53" s="544"/>
    </row>
    <row r="54" spans="1:9" ht="28" customHeight="1">
      <c r="A54" s="573" t="s">
        <v>597</v>
      </c>
      <c r="B54" s="573"/>
      <c r="C54" s="573"/>
      <c r="F54" s="545"/>
      <c r="G54" s="545"/>
      <c r="H54" s="545"/>
      <c r="I54" s="545"/>
    </row>
    <row r="55" spans="1:9" ht="28" customHeight="1">
      <c r="A55" s="685" t="s">
        <v>598</v>
      </c>
      <c r="B55" s="686"/>
      <c r="C55" s="687"/>
      <c r="F55" s="545"/>
      <c r="G55" s="545"/>
      <c r="H55" s="545"/>
      <c r="I55" s="545"/>
    </row>
    <row r="56" spans="1:9" ht="28" customHeight="1">
      <c r="A56" s="573" t="s">
        <v>408</v>
      </c>
      <c r="B56" s="573"/>
      <c r="C56" s="573"/>
      <c r="F56" s="546"/>
      <c r="G56" s="546"/>
      <c r="H56" s="546"/>
      <c r="I56" s="546"/>
    </row>
    <row r="57" spans="1:9" ht="28" customHeight="1">
      <c r="A57" s="573" t="s">
        <v>409</v>
      </c>
      <c r="B57" s="573"/>
      <c r="C57" s="573"/>
      <c r="F57" s="547"/>
      <c r="G57" s="547"/>
      <c r="H57" s="547"/>
      <c r="I57" s="547"/>
    </row>
    <row r="58" spans="1:9" ht="28" customHeight="1">
      <c r="A58" s="685" t="s">
        <v>599</v>
      </c>
      <c r="B58" s="686"/>
      <c r="C58" s="687"/>
      <c r="F58" s="547"/>
      <c r="G58" s="547"/>
      <c r="H58" s="547"/>
      <c r="I58" s="547"/>
    </row>
    <row r="59" spans="1:9" ht="28" customHeight="1">
      <c r="A59" s="688" t="s">
        <v>600</v>
      </c>
      <c r="B59" s="689"/>
      <c r="C59" s="690"/>
      <c r="F59" s="547"/>
      <c r="G59" s="547"/>
      <c r="H59" s="547"/>
      <c r="I59" s="547"/>
    </row>
    <row r="60" spans="1:9" ht="28" customHeight="1">
      <c r="A60" s="691"/>
      <c r="B60" s="692"/>
      <c r="C60" s="693"/>
      <c r="F60" s="547"/>
      <c r="G60" s="547"/>
      <c r="H60" s="547"/>
      <c r="I60" s="547"/>
    </row>
    <row r="61" spans="1:9" ht="28" customHeight="1">
      <c r="A61" s="575" t="s">
        <v>601</v>
      </c>
      <c r="B61" s="575"/>
      <c r="C61" s="575"/>
      <c r="F61" s="547"/>
      <c r="G61" s="547"/>
      <c r="H61" s="547"/>
      <c r="I61" s="547"/>
    </row>
    <row r="62" spans="1:9" ht="28" customHeight="1">
      <c r="A62" s="575" t="s">
        <v>602</v>
      </c>
      <c r="B62" s="575"/>
      <c r="C62" s="575"/>
      <c r="F62" s="547"/>
      <c r="G62" s="547"/>
      <c r="H62" s="547"/>
      <c r="I62" s="547"/>
    </row>
    <row r="63" spans="1:9" ht="28" customHeight="1">
      <c r="A63" s="613" t="s">
        <v>603</v>
      </c>
      <c r="B63" s="614"/>
      <c r="C63" s="615"/>
      <c r="F63" s="534"/>
      <c r="G63" s="534"/>
      <c r="H63" s="534"/>
      <c r="I63" s="534"/>
    </row>
    <row r="64" spans="1:9" ht="28" customHeight="1">
      <c r="A64" s="616"/>
      <c r="B64" s="617"/>
      <c r="C64" s="618"/>
      <c r="F64" s="534"/>
      <c r="G64" s="534"/>
      <c r="H64" s="534"/>
      <c r="I64" s="534"/>
    </row>
    <row r="65" spans="1:9" ht="28" customHeight="1">
      <c r="A65" s="706" t="s">
        <v>604</v>
      </c>
      <c r="B65" s="707"/>
      <c r="C65" s="708"/>
      <c r="F65" s="547"/>
      <c r="G65" s="547"/>
      <c r="H65" s="547"/>
      <c r="I65" s="547"/>
    </row>
    <row r="66" spans="1:9" ht="28" customHeight="1">
      <c r="A66" s="709" t="s">
        <v>605</v>
      </c>
      <c r="B66" s="709"/>
      <c r="C66" s="709"/>
      <c r="F66" s="547"/>
      <c r="G66" s="547"/>
      <c r="H66" s="547"/>
      <c r="I66" s="547"/>
    </row>
    <row r="67" spans="1:9" ht="28" customHeight="1">
      <c r="A67" s="709" t="s">
        <v>606</v>
      </c>
      <c r="B67" s="709"/>
      <c r="C67" s="709"/>
      <c r="F67" s="522"/>
      <c r="G67" s="522"/>
      <c r="H67" s="522"/>
      <c r="I67" s="522"/>
    </row>
    <row r="68" spans="1:9" ht="28" customHeight="1">
      <c r="A68" s="706" t="s">
        <v>211</v>
      </c>
      <c r="B68" s="707"/>
      <c r="C68" s="708"/>
      <c r="F68" s="522"/>
      <c r="G68" s="522"/>
      <c r="H68" s="522"/>
      <c r="I68" s="522"/>
    </row>
    <row r="69" spans="1:9" ht="28" customHeight="1">
      <c r="A69" s="575" t="s">
        <v>410</v>
      </c>
      <c r="B69" s="575"/>
      <c r="C69" s="575"/>
      <c r="F69" s="522"/>
      <c r="G69" s="522"/>
      <c r="H69" s="522"/>
      <c r="I69" s="522"/>
    </row>
    <row r="70" spans="1:9" ht="28" customHeight="1">
      <c r="A70" s="575" t="s">
        <v>607</v>
      </c>
      <c r="B70" s="575"/>
      <c r="C70" s="575"/>
      <c r="F70" s="548"/>
      <c r="G70" s="548"/>
      <c r="H70" s="548"/>
      <c r="I70" s="548"/>
    </row>
    <row r="71" spans="1:9" ht="28" customHeight="1">
      <c r="A71" s="575" t="s">
        <v>608</v>
      </c>
      <c r="B71" s="575"/>
      <c r="C71" s="575"/>
      <c r="F71" s="548"/>
      <c r="G71" s="548"/>
      <c r="H71" s="548"/>
      <c r="I71" s="548"/>
    </row>
    <row r="72" spans="1:9" ht="28" customHeight="1">
      <c r="A72" s="575" t="s">
        <v>609</v>
      </c>
      <c r="B72" s="575"/>
      <c r="C72" s="575"/>
      <c r="F72" s="547"/>
      <c r="G72" s="547"/>
      <c r="H72" s="547"/>
      <c r="I72" s="547"/>
    </row>
    <row r="73" spans="1:9" ht="28" customHeight="1">
      <c r="A73" s="575" t="s">
        <v>610</v>
      </c>
      <c r="B73" s="575"/>
      <c r="C73" s="575"/>
      <c r="F73" s="549"/>
      <c r="G73" s="549"/>
      <c r="H73" s="549"/>
      <c r="I73" s="549"/>
    </row>
    <row r="74" spans="1:9" ht="28" customHeight="1">
      <c r="A74" s="575" t="s">
        <v>611</v>
      </c>
      <c r="B74" s="575"/>
      <c r="C74" s="575"/>
      <c r="F74" s="549"/>
      <c r="G74" s="549"/>
      <c r="H74" s="549"/>
      <c r="I74" s="549"/>
    </row>
    <row r="75" spans="1:9" ht="28" customHeight="1">
      <c r="A75" s="575" t="s">
        <v>612</v>
      </c>
      <c r="B75" s="575"/>
      <c r="C75" s="575"/>
      <c r="F75" s="549"/>
      <c r="G75" s="549"/>
      <c r="H75" s="549"/>
      <c r="I75" s="549"/>
    </row>
    <row r="76" spans="1:9" ht="28" customHeight="1">
      <c r="A76" s="706" t="s">
        <v>613</v>
      </c>
      <c r="B76" s="707"/>
      <c r="C76" s="708"/>
      <c r="F76" s="549"/>
      <c r="G76" s="549"/>
      <c r="H76" s="549"/>
      <c r="I76" s="549"/>
    </row>
    <row r="77" spans="1:9" ht="28" customHeight="1">
      <c r="A77" s="575" t="s">
        <v>614</v>
      </c>
      <c r="B77" s="575"/>
      <c r="C77" s="575"/>
      <c r="F77" s="549"/>
      <c r="G77" s="549"/>
      <c r="H77" s="549"/>
      <c r="I77" s="549"/>
    </row>
    <row r="78" spans="1:9" ht="28" customHeight="1">
      <c r="A78" s="575" t="s">
        <v>615</v>
      </c>
      <c r="B78" s="575"/>
      <c r="C78" s="575"/>
      <c r="F78" s="549"/>
      <c r="G78" s="549"/>
      <c r="H78" s="549"/>
      <c r="I78" s="549"/>
    </row>
    <row r="79" spans="1:9" ht="28" customHeight="1">
      <c r="A79" s="613" t="s">
        <v>616</v>
      </c>
      <c r="B79" s="614"/>
      <c r="C79" s="615"/>
      <c r="F79" s="550"/>
      <c r="G79" s="550"/>
      <c r="H79" s="550"/>
      <c r="I79" s="550"/>
    </row>
    <row r="80" spans="1:9" ht="28" customHeight="1">
      <c r="A80" s="716"/>
      <c r="B80" s="717"/>
      <c r="C80" s="718"/>
      <c r="F80" s="551"/>
      <c r="G80" s="551"/>
      <c r="H80" s="551"/>
      <c r="I80" s="551"/>
    </row>
    <row r="81" spans="1:9" ht="28" customHeight="1">
      <c r="A81" s="616"/>
      <c r="B81" s="617"/>
      <c r="C81" s="618"/>
      <c r="F81" s="552"/>
      <c r="G81" s="552"/>
      <c r="H81" s="552"/>
      <c r="I81" s="552"/>
    </row>
    <row r="82" spans="1:9" ht="28" customHeight="1">
      <c r="A82" s="710" t="s">
        <v>617</v>
      </c>
      <c r="B82" s="711"/>
      <c r="C82" s="712"/>
      <c r="F82" s="552"/>
      <c r="G82" s="552"/>
      <c r="H82" s="552"/>
      <c r="I82" s="552"/>
    </row>
    <row r="83" spans="1:9" ht="28" customHeight="1">
      <c r="A83" s="713"/>
      <c r="B83" s="714"/>
      <c r="C83" s="715"/>
      <c r="F83" s="550"/>
      <c r="G83" s="550"/>
      <c r="H83" s="550"/>
      <c r="I83" s="550"/>
    </row>
    <row r="84" spans="1:9" ht="28" customHeight="1">
      <c r="A84" s="575" t="s">
        <v>618</v>
      </c>
      <c r="B84" s="575"/>
      <c r="C84" s="575"/>
      <c r="F84" s="553"/>
      <c r="G84" s="553"/>
      <c r="H84" s="553"/>
      <c r="I84" s="553"/>
    </row>
    <row r="85" spans="1:9" ht="28" customHeight="1">
      <c r="A85" s="576" t="s">
        <v>619</v>
      </c>
      <c r="B85" s="577"/>
      <c r="C85" s="578"/>
      <c r="F85" s="554"/>
      <c r="G85" s="554"/>
      <c r="H85" s="554"/>
      <c r="I85" s="554"/>
    </row>
    <row r="86" spans="1:9" ht="28" customHeight="1">
      <c r="A86" s="579" t="s">
        <v>620</v>
      </c>
      <c r="B86" s="580"/>
      <c r="C86" s="581"/>
      <c r="F86" s="554"/>
      <c r="G86" s="554"/>
      <c r="H86" s="554"/>
      <c r="I86" s="554"/>
    </row>
    <row r="87" spans="1:9" ht="28" customHeight="1">
      <c r="A87" s="582"/>
      <c r="B87" s="583"/>
      <c r="C87" s="584"/>
      <c r="F87" s="555"/>
      <c r="G87" s="555"/>
      <c r="H87" s="555"/>
      <c r="I87" s="555"/>
    </row>
    <row r="88" spans="1:9" ht="28" customHeight="1">
      <c r="A88" s="579" t="s">
        <v>621</v>
      </c>
      <c r="B88" s="580"/>
      <c r="C88" s="581"/>
      <c r="F88" s="555"/>
      <c r="G88" s="555"/>
      <c r="H88" s="555"/>
      <c r="I88" s="555"/>
    </row>
    <row r="89" spans="1:9" ht="28" customHeight="1">
      <c r="A89" s="582"/>
      <c r="B89" s="583"/>
      <c r="C89" s="584"/>
      <c r="F89" s="556"/>
      <c r="G89" s="556"/>
      <c r="H89" s="556"/>
      <c r="I89" s="556"/>
    </row>
    <row r="90" spans="1:9" ht="28" customHeight="1">
      <c r="A90" s="585" t="s">
        <v>622</v>
      </c>
      <c r="B90" s="585"/>
      <c r="C90" s="585"/>
      <c r="F90" s="556"/>
      <c r="G90" s="556"/>
      <c r="H90" s="556"/>
      <c r="I90" s="556"/>
    </row>
    <row r="91" spans="1:9" ht="28" customHeight="1">
      <c r="A91" s="586" t="s">
        <v>623</v>
      </c>
      <c r="B91" s="587"/>
      <c r="C91" s="588"/>
      <c r="F91" s="557"/>
      <c r="G91" s="557"/>
      <c r="H91" s="557"/>
      <c r="I91" s="557"/>
    </row>
    <row r="92" spans="1:9" ht="28" customHeight="1">
      <c r="A92" s="589" t="s">
        <v>624</v>
      </c>
      <c r="B92" s="589"/>
      <c r="C92" s="589"/>
      <c r="F92" s="538"/>
      <c r="G92" s="538"/>
      <c r="H92" s="538"/>
      <c r="I92" s="538"/>
    </row>
    <row r="93" spans="1:9" ht="28" customHeight="1">
      <c r="A93" s="590" t="s">
        <v>625</v>
      </c>
      <c r="B93" s="591"/>
      <c r="C93" s="592"/>
      <c r="F93" s="538"/>
      <c r="G93" s="538"/>
      <c r="H93" s="538"/>
      <c r="I93" s="538"/>
    </row>
    <row r="94" spans="1:9" ht="28" customHeight="1">
      <c r="A94" s="593"/>
      <c r="B94" s="594"/>
      <c r="C94" s="595"/>
      <c r="F94" s="538"/>
      <c r="G94" s="538"/>
      <c r="H94" s="538"/>
      <c r="I94" s="538"/>
    </row>
    <row r="95" spans="1:9" ht="28" customHeight="1">
      <c r="A95" s="586" t="s">
        <v>626</v>
      </c>
      <c r="B95" s="587"/>
      <c r="C95" s="588"/>
      <c r="F95" s="416"/>
      <c r="G95" s="416"/>
      <c r="H95" s="416"/>
      <c r="I95" s="416"/>
    </row>
    <row r="96" spans="1:9" ht="28" customHeight="1">
      <c r="A96" s="589" t="s">
        <v>627</v>
      </c>
      <c r="B96" s="589"/>
      <c r="C96" s="589"/>
    </row>
    <row r="97" spans="1:3" ht="28" customHeight="1">
      <c r="A97" s="590" t="s">
        <v>628</v>
      </c>
      <c r="B97" s="591"/>
      <c r="C97" s="592"/>
    </row>
    <row r="98" spans="1:3" ht="28" customHeight="1">
      <c r="A98" s="593"/>
      <c r="B98" s="594"/>
      <c r="C98" s="595"/>
    </row>
    <row r="99" spans="1:3" ht="28" customHeight="1">
      <c r="A99" s="596" t="s">
        <v>629</v>
      </c>
      <c r="B99" s="596"/>
      <c r="C99" s="596"/>
    </row>
    <row r="100" spans="1:3" ht="28" customHeight="1">
      <c r="A100" s="589" t="s">
        <v>630</v>
      </c>
      <c r="B100" s="589"/>
      <c r="C100" s="589"/>
    </row>
    <row r="101" spans="1:3" ht="28" customHeight="1">
      <c r="A101" s="597" t="s">
        <v>631</v>
      </c>
      <c r="B101" s="597"/>
      <c r="C101" s="597"/>
    </row>
    <row r="102" spans="1:3" ht="28" customHeight="1">
      <c r="A102" s="573" t="s">
        <v>632</v>
      </c>
      <c r="B102" s="573"/>
      <c r="C102" s="573"/>
    </row>
    <row r="103" spans="1:3" ht="28" customHeight="1">
      <c r="A103" s="573" t="s">
        <v>633</v>
      </c>
      <c r="B103" s="573"/>
      <c r="C103" s="573"/>
    </row>
    <row r="104" spans="1:3" ht="28" customHeight="1">
      <c r="A104" s="573" t="s">
        <v>634</v>
      </c>
      <c r="B104" s="573"/>
      <c r="C104" s="573"/>
    </row>
    <row r="105" spans="1:3" ht="28" customHeight="1">
      <c r="A105" s="574" t="s">
        <v>635</v>
      </c>
      <c r="B105" s="574"/>
      <c r="C105" s="574"/>
    </row>
  </sheetData>
  <sheetProtection password="B68B" sheet="1" objects="1" scenarios="1" formatCells="0" formatColumns="0" formatRows="0"/>
  <mergeCells count="72">
    <mergeCell ref="A82:C83"/>
    <mergeCell ref="A75:C75"/>
    <mergeCell ref="A76:C76"/>
    <mergeCell ref="A77:C77"/>
    <mergeCell ref="A78:C78"/>
    <mergeCell ref="A79:C81"/>
    <mergeCell ref="A70:C70"/>
    <mergeCell ref="A71:C71"/>
    <mergeCell ref="A72:C72"/>
    <mergeCell ref="A73:C73"/>
    <mergeCell ref="A74:C74"/>
    <mergeCell ref="A65:C65"/>
    <mergeCell ref="A66:C66"/>
    <mergeCell ref="A67:C67"/>
    <mergeCell ref="A68:C68"/>
    <mergeCell ref="A69:C69"/>
    <mergeCell ref="A43:C43"/>
    <mergeCell ref="A59:C60"/>
    <mergeCell ref="A63:C64"/>
    <mergeCell ref="A49:C50"/>
    <mergeCell ref="A57:C57"/>
    <mergeCell ref="A58:C58"/>
    <mergeCell ref="A61:C61"/>
    <mergeCell ref="A62:C62"/>
    <mergeCell ref="A53:C53"/>
    <mergeCell ref="A54:C54"/>
    <mergeCell ref="A55:C55"/>
    <mergeCell ref="A56:C56"/>
    <mergeCell ref="A44:C45"/>
    <mergeCell ref="A46:C47"/>
    <mergeCell ref="A48:C48"/>
    <mergeCell ref="A51:C51"/>
    <mergeCell ref="A37:C37"/>
    <mergeCell ref="A38:C38"/>
    <mergeCell ref="A1:C2"/>
    <mergeCell ref="A3:C6"/>
    <mergeCell ref="A7:C7"/>
    <mergeCell ref="A8:A11"/>
    <mergeCell ref="B8:B11"/>
    <mergeCell ref="C8:C11"/>
    <mergeCell ref="A99:C99"/>
    <mergeCell ref="A100:C100"/>
    <mergeCell ref="A101:C101"/>
    <mergeCell ref="A12:C13"/>
    <mergeCell ref="A14:C20"/>
    <mergeCell ref="A39:C40"/>
    <mergeCell ref="A41:C42"/>
    <mergeCell ref="A21:C23"/>
    <mergeCell ref="A24:C27"/>
    <mergeCell ref="A28:C28"/>
    <mergeCell ref="A29:C29"/>
    <mergeCell ref="A30:C30"/>
    <mergeCell ref="A31:C32"/>
    <mergeCell ref="A33:C34"/>
    <mergeCell ref="A35:C35"/>
    <mergeCell ref="A36:C36"/>
    <mergeCell ref="A102:C102"/>
    <mergeCell ref="A103:C103"/>
    <mergeCell ref="A104:C104"/>
    <mergeCell ref="A52:C52"/>
    <mergeCell ref="A105:C105"/>
    <mergeCell ref="A84:C84"/>
    <mergeCell ref="A85:C85"/>
    <mergeCell ref="A86:C87"/>
    <mergeCell ref="A88:C89"/>
    <mergeCell ref="A90:C90"/>
    <mergeCell ref="A91:C91"/>
    <mergeCell ref="A92:C92"/>
    <mergeCell ref="A93:C94"/>
    <mergeCell ref="A95:C95"/>
    <mergeCell ref="A96:C96"/>
    <mergeCell ref="A97:C98"/>
  </mergeCells>
  <phoneticPr fontId="13" type="noConversion"/>
  <hyperlinks>
    <hyperlink ref="A29" location="details!G4" display="GO BACK TO DETAILS"/>
  </hyperlinks>
  <pageMargins left="0.70000000000000007" right="0.70000000000000007" top="0.75000000000000011" bottom="0.75000000000000011" header="0.30000000000000004" footer="0.3000000000000000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8000"/>
  </sheetPr>
  <dimension ref="A1:DT109"/>
  <sheetViews>
    <sheetView zoomScale="150" zoomScaleNormal="150" zoomScalePageLayoutView="150" workbookViewId="0">
      <pane xSplit="4" ySplit="7" topLeftCell="E8" activePane="bottomRight" state="frozen"/>
      <selection pane="topRight" activeCell="E1" sqref="E1"/>
      <selection pane="bottomLeft" activeCell="A8" sqref="A8"/>
      <selection pane="bottomRight" activeCell="H6" sqref="H6"/>
    </sheetView>
  </sheetViews>
  <sheetFormatPr baseColWidth="10" defaultColWidth="8.83203125" defaultRowHeight="12" x14ac:dyDescent="0"/>
  <cols>
    <col min="1" max="1" width="4.33203125" style="13" customWidth="1"/>
    <col min="2" max="2" width="4.5" style="13" customWidth="1"/>
    <col min="3" max="3" width="4.33203125" style="13" customWidth="1"/>
    <col min="4" max="4" width="5.83203125" style="13" customWidth="1"/>
    <col min="5" max="5" width="8.5" style="13" customWidth="1"/>
    <col min="6" max="6" width="7.1640625" style="13" customWidth="1"/>
    <col min="7" max="7" width="10.6640625" style="13" customWidth="1"/>
    <col min="8" max="8" width="25.5" style="13" customWidth="1"/>
    <col min="9" max="9" width="24.33203125" style="13" customWidth="1"/>
    <col min="10" max="10" width="21.83203125" style="13" customWidth="1"/>
    <col min="11" max="26" width="4.33203125" style="13" customWidth="1"/>
    <col min="27" max="27" width="3.6640625" style="13" customWidth="1"/>
    <col min="28" max="30" width="4.33203125" style="13" customWidth="1"/>
    <col min="31" max="34" width="4.6640625" style="13" customWidth="1"/>
    <col min="35" max="63" width="4.33203125" style="13" customWidth="1"/>
    <col min="64" max="69" width="4.33203125" style="292" customWidth="1"/>
    <col min="70" max="81" width="4.33203125" style="13" customWidth="1"/>
    <col min="82" max="82" width="8.83203125" style="13"/>
    <col min="83" max="83" width="7.33203125" style="13" customWidth="1"/>
    <col min="84" max="84" width="6" style="13" customWidth="1"/>
    <col min="85" max="85" width="6.5" style="13" customWidth="1"/>
    <col min="86" max="106" width="4.6640625" style="13" customWidth="1"/>
    <col min="107" max="124" width="5.6640625" style="13" customWidth="1"/>
    <col min="125" max="128" width="4.6640625" style="13" customWidth="1"/>
    <col min="129" max="16384" width="8.83203125" style="13"/>
  </cols>
  <sheetData>
    <row r="1" spans="1:124" ht="17.25" customHeight="1">
      <c r="A1" s="10" t="s">
        <v>415</v>
      </c>
      <c r="B1" s="11"/>
      <c r="C1" s="11"/>
      <c r="D1" s="11"/>
      <c r="E1" s="11"/>
      <c r="F1" s="11"/>
      <c r="G1" s="11"/>
      <c r="H1" s="11"/>
      <c r="I1" s="11"/>
      <c r="J1" s="12"/>
      <c r="K1" s="783" t="s">
        <v>44</v>
      </c>
      <c r="L1" s="783"/>
      <c r="M1" s="783"/>
      <c r="N1" s="783"/>
      <c r="O1" s="783"/>
      <c r="P1" s="783"/>
      <c r="Q1" s="783"/>
      <c r="R1" s="783"/>
      <c r="S1" s="782" t="s">
        <v>45</v>
      </c>
      <c r="T1" s="782"/>
      <c r="U1" s="782"/>
      <c r="V1" s="782"/>
      <c r="W1" s="782"/>
      <c r="X1" s="782"/>
      <c r="Y1" s="782"/>
      <c r="Z1" s="782"/>
      <c r="AA1" s="783" t="s">
        <v>46</v>
      </c>
      <c r="AB1" s="783"/>
      <c r="AC1" s="783"/>
      <c r="AD1" s="783"/>
      <c r="AE1" s="783"/>
      <c r="AF1" s="783"/>
      <c r="AG1" s="783"/>
      <c r="AH1" s="783"/>
      <c r="AI1" s="783"/>
      <c r="AJ1" s="782" t="s">
        <v>47</v>
      </c>
      <c r="AK1" s="782"/>
      <c r="AL1" s="782"/>
      <c r="AM1" s="782"/>
      <c r="AN1" s="782"/>
      <c r="AO1" s="782"/>
      <c r="AP1" s="782"/>
      <c r="AQ1" s="782"/>
      <c r="AR1" s="783" t="s">
        <v>53</v>
      </c>
      <c r="AS1" s="783"/>
      <c r="AT1" s="783"/>
      <c r="AU1" s="783"/>
      <c r="AV1" s="783"/>
      <c r="AW1" s="783"/>
      <c r="AX1" s="783"/>
      <c r="AY1" s="783"/>
      <c r="AZ1" s="782" t="s">
        <v>37</v>
      </c>
      <c r="BA1" s="782"/>
      <c r="BB1" s="782"/>
      <c r="BC1" s="782"/>
      <c r="BD1" s="782"/>
      <c r="BE1" s="782"/>
      <c r="BF1" s="782"/>
      <c r="BG1" s="782"/>
      <c r="BH1" s="783" t="s">
        <v>54</v>
      </c>
      <c r="BI1" s="783"/>
      <c r="BJ1" s="783"/>
      <c r="BK1" s="783"/>
      <c r="BL1" s="783"/>
      <c r="BM1" s="782" t="s">
        <v>55</v>
      </c>
      <c r="BN1" s="782"/>
      <c r="BO1" s="782"/>
      <c r="BP1" s="782"/>
      <c r="BQ1" s="782"/>
      <c r="BR1" s="783" t="s">
        <v>56</v>
      </c>
      <c r="BS1" s="783"/>
      <c r="BT1" s="783"/>
      <c r="BU1" s="783"/>
      <c r="BV1" s="783"/>
      <c r="BW1" s="784" t="s">
        <v>6</v>
      </c>
      <c r="BX1" s="785"/>
      <c r="BY1" s="786"/>
      <c r="BZ1" s="779" t="s">
        <v>57</v>
      </c>
      <c r="CA1" s="779"/>
      <c r="CB1" s="779"/>
      <c r="CC1" s="780"/>
      <c r="CF1" s="14"/>
      <c r="CG1" s="14"/>
      <c r="CH1" s="745" t="s">
        <v>177</v>
      </c>
      <c r="CI1" s="746"/>
      <c r="CJ1" s="746"/>
      <c r="CK1" s="746"/>
      <c r="CL1" s="746"/>
      <c r="CM1" s="746"/>
      <c r="CN1" s="746"/>
      <c r="CO1" s="746"/>
      <c r="CP1" s="746"/>
      <c r="CQ1" s="746"/>
      <c r="CR1" s="746"/>
      <c r="CS1" s="746"/>
      <c r="CT1" s="746"/>
      <c r="CU1" s="746"/>
      <c r="CV1" s="746"/>
      <c r="CW1" s="746"/>
      <c r="CX1" s="746"/>
      <c r="CY1" s="746"/>
      <c r="CZ1" s="746"/>
      <c r="DA1" s="747"/>
      <c r="DB1" s="125"/>
      <c r="DC1" s="745" t="s">
        <v>178</v>
      </c>
      <c r="DD1" s="746"/>
      <c r="DE1" s="746"/>
      <c r="DF1" s="746"/>
      <c r="DG1" s="746"/>
      <c r="DH1" s="746"/>
      <c r="DI1" s="746"/>
      <c r="DJ1" s="746"/>
      <c r="DK1" s="746"/>
      <c r="DL1" s="746"/>
      <c r="DM1" s="746"/>
      <c r="DN1" s="746"/>
      <c r="DO1" s="746"/>
      <c r="DP1" s="746"/>
      <c r="DQ1" s="746"/>
      <c r="DR1" s="746"/>
      <c r="DS1" s="746"/>
      <c r="DT1" s="747"/>
    </row>
    <row r="2" spans="1:124" s="19" customFormat="1" ht="23.25" hidden="1" customHeight="1">
      <c r="A2" s="15"/>
      <c r="B2" s="16"/>
      <c r="C2" s="17"/>
      <c r="D2" s="16"/>
      <c r="E2" s="16"/>
      <c r="F2" s="16"/>
      <c r="G2" s="16"/>
      <c r="H2" s="17"/>
      <c r="I2" s="17"/>
      <c r="J2" s="17"/>
      <c r="K2" s="18"/>
      <c r="L2" s="18"/>
      <c r="M2" s="18"/>
      <c r="N2" s="18"/>
      <c r="O2" s="18"/>
      <c r="P2" s="18"/>
      <c r="Q2" s="18"/>
      <c r="R2" s="18"/>
      <c r="S2" s="257"/>
      <c r="T2" s="257"/>
      <c r="U2" s="257"/>
      <c r="V2" s="257"/>
      <c r="W2" s="257"/>
      <c r="X2" s="257"/>
      <c r="Y2" s="257"/>
      <c r="Z2" s="257"/>
      <c r="AA2" s="18"/>
      <c r="AB2" s="18"/>
      <c r="AC2" s="18"/>
      <c r="AD2" s="18"/>
      <c r="AE2" s="18"/>
      <c r="AF2" s="18"/>
      <c r="AG2" s="18"/>
      <c r="AH2" s="18"/>
      <c r="AI2" s="18"/>
      <c r="AJ2" s="257"/>
      <c r="AK2" s="257"/>
      <c r="AL2" s="257"/>
      <c r="AM2" s="257"/>
      <c r="AN2" s="257"/>
      <c r="AO2" s="257"/>
      <c r="AP2" s="257"/>
      <c r="AQ2" s="257"/>
      <c r="AR2" s="18"/>
      <c r="AS2" s="18"/>
      <c r="AT2" s="18"/>
      <c r="AU2" s="18"/>
      <c r="AV2" s="18"/>
      <c r="AW2" s="18"/>
      <c r="AX2" s="18"/>
      <c r="AY2" s="18"/>
      <c r="AZ2" s="257"/>
      <c r="BA2" s="257"/>
      <c r="BB2" s="257"/>
      <c r="BC2" s="257"/>
      <c r="BD2" s="257"/>
      <c r="BE2" s="257"/>
      <c r="BF2" s="257"/>
      <c r="BG2" s="257"/>
      <c r="BH2" s="18"/>
      <c r="BI2" s="18"/>
      <c r="BJ2" s="18"/>
      <c r="BK2" s="18"/>
      <c r="BL2" s="291"/>
      <c r="BM2" s="348"/>
      <c r="BN2" s="257"/>
      <c r="BO2" s="257"/>
      <c r="BP2" s="257"/>
      <c r="BQ2" s="257"/>
      <c r="BR2" s="18"/>
      <c r="BS2" s="18"/>
      <c r="BT2" s="18"/>
      <c r="BU2" s="18"/>
      <c r="BV2" s="291"/>
      <c r="BW2" s="351"/>
      <c r="BX2" s="352"/>
      <c r="BY2" s="353"/>
      <c r="BZ2" s="295"/>
      <c r="CA2" s="295"/>
      <c r="CB2" s="295"/>
      <c r="CC2" s="354"/>
      <c r="CF2" s="14"/>
      <c r="CG2" s="14"/>
      <c r="CH2" s="748"/>
      <c r="CI2" s="749"/>
      <c r="CJ2" s="749"/>
      <c r="CK2" s="749"/>
      <c r="CL2" s="749"/>
      <c r="CM2" s="749"/>
      <c r="CN2" s="749"/>
      <c r="CO2" s="749"/>
      <c r="CP2" s="749"/>
      <c r="CQ2" s="749"/>
      <c r="CR2" s="749"/>
      <c r="CS2" s="749"/>
      <c r="CT2" s="749"/>
      <c r="CU2" s="749"/>
      <c r="CV2" s="749"/>
      <c r="CW2" s="749"/>
      <c r="CX2" s="749"/>
      <c r="CY2" s="749"/>
      <c r="CZ2" s="749"/>
      <c r="DA2" s="750"/>
      <c r="DB2" s="126"/>
      <c r="DC2" s="748"/>
      <c r="DD2" s="749"/>
      <c r="DE2" s="749"/>
      <c r="DF2" s="749"/>
      <c r="DG2" s="749"/>
      <c r="DH2" s="749"/>
      <c r="DI2" s="749"/>
      <c r="DJ2" s="749"/>
      <c r="DK2" s="749"/>
      <c r="DL2" s="749"/>
      <c r="DM2" s="749"/>
      <c r="DN2" s="749"/>
      <c r="DO2" s="749"/>
      <c r="DP2" s="749"/>
      <c r="DQ2" s="749"/>
      <c r="DR2" s="749"/>
      <c r="DS2" s="749"/>
      <c r="DT2" s="750"/>
    </row>
    <row r="3" spans="1:124" ht="20.25" customHeight="1">
      <c r="A3" s="755" t="s">
        <v>59</v>
      </c>
      <c r="B3" s="756" t="s">
        <v>60</v>
      </c>
      <c r="C3" s="763" t="s">
        <v>61</v>
      </c>
      <c r="D3" s="756" t="s">
        <v>203</v>
      </c>
      <c r="E3" s="756" t="s">
        <v>204</v>
      </c>
      <c r="F3" s="759" t="s">
        <v>63</v>
      </c>
      <c r="G3" s="764" t="s">
        <v>39</v>
      </c>
      <c r="H3" s="721" t="s">
        <v>64</v>
      </c>
      <c r="I3" s="722"/>
      <c r="J3" s="723"/>
      <c r="K3" s="731" t="s">
        <v>79</v>
      </c>
      <c r="L3" s="731"/>
      <c r="M3" s="731"/>
      <c r="N3" s="731"/>
      <c r="O3" s="731"/>
      <c r="P3" s="731"/>
      <c r="Q3" s="731"/>
      <c r="R3" s="731"/>
      <c r="S3" s="733" t="s">
        <v>80</v>
      </c>
      <c r="T3" s="733"/>
      <c r="U3" s="733"/>
      <c r="V3" s="733"/>
      <c r="W3" s="733"/>
      <c r="X3" s="733"/>
      <c r="Y3" s="733"/>
      <c r="Z3" s="733"/>
      <c r="AA3" s="769" t="s">
        <v>235</v>
      </c>
      <c r="AB3" s="770"/>
      <c r="AC3" s="769" t="s">
        <v>231</v>
      </c>
      <c r="AD3" s="770"/>
      <c r="AE3" s="772" t="s">
        <v>232</v>
      </c>
      <c r="AF3" s="772"/>
      <c r="AG3" s="773" t="s">
        <v>233</v>
      </c>
      <c r="AH3" s="773"/>
      <c r="AI3" s="222" t="s">
        <v>234</v>
      </c>
      <c r="AJ3" s="733" t="s">
        <v>81</v>
      </c>
      <c r="AK3" s="733"/>
      <c r="AL3" s="733"/>
      <c r="AM3" s="733"/>
      <c r="AN3" s="733"/>
      <c r="AO3" s="733"/>
      <c r="AP3" s="733"/>
      <c r="AQ3" s="733"/>
      <c r="AR3" s="731" t="s">
        <v>82</v>
      </c>
      <c r="AS3" s="731"/>
      <c r="AT3" s="731"/>
      <c r="AU3" s="731"/>
      <c r="AV3" s="731"/>
      <c r="AW3" s="731"/>
      <c r="AX3" s="731"/>
      <c r="AY3" s="731"/>
      <c r="AZ3" s="733" t="s">
        <v>83</v>
      </c>
      <c r="BA3" s="733"/>
      <c r="BB3" s="733"/>
      <c r="BC3" s="733"/>
      <c r="BD3" s="733"/>
      <c r="BE3" s="733"/>
      <c r="BF3" s="733"/>
      <c r="BG3" s="733"/>
      <c r="BH3" s="731" t="s">
        <v>84</v>
      </c>
      <c r="BI3" s="731"/>
      <c r="BJ3" s="731"/>
      <c r="BK3" s="731"/>
      <c r="BL3" s="731"/>
      <c r="BM3" s="733" t="s">
        <v>85</v>
      </c>
      <c r="BN3" s="733"/>
      <c r="BO3" s="733"/>
      <c r="BP3" s="733"/>
      <c r="BQ3" s="733"/>
      <c r="BR3" s="731" t="s">
        <v>84</v>
      </c>
      <c r="BS3" s="731"/>
      <c r="BT3" s="731"/>
      <c r="BU3" s="731"/>
      <c r="BV3" s="731"/>
      <c r="BW3" s="736" t="s">
        <v>86</v>
      </c>
      <c r="BX3" s="737"/>
      <c r="BY3" s="738"/>
      <c r="BZ3" s="731" t="s">
        <v>87</v>
      </c>
      <c r="CA3" s="731"/>
      <c r="CB3" s="731"/>
      <c r="CC3" s="781"/>
      <c r="CF3" s="14"/>
      <c r="CG3" s="14"/>
      <c r="CH3" s="752" t="s">
        <v>179</v>
      </c>
      <c r="CI3" s="742" t="s">
        <v>179</v>
      </c>
      <c r="CJ3" s="728" t="s">
        <v>180</v>
      </c>
      <c r="CK3" s="742" t="s">
        <v>180</v>
      </c>
      <c r="CL3" s="728" t="s">
        <v>181</v>
      </c>
      <c r="CM3" s="742" t="s">
        <v>181</v>
      </c>
      <c r="CN3" s="728" t="s">
        <v>172</v>
      </c>
      <c r="CO3" s="742" t="s">
        <v>172</v>
      </c>
      <c r="CP3" s="728" t="s">
        <v>182</v>
      </c>
      <c r="CQ3" s="742" t="s">
        <v>182</v>
      </c>
      <c r="CR3" s="728" t="s">
        <v>173</v>
      </c>
      <c r="CS3" s="742" t="s">
        <v>173</v>
      </c>
      <c r="CT3" s="728" t="s">
        <v>183</v>
      </c>
      <c r="CU3" s="742" t="s">
        <v>183</v>
      </c>
      <c r="CV3" s="728" t="s">
        <v>174</v>
      </c>
      <c r="CW3" s="742" t="s">
        <v>174</v>
      </c>
      <c r="CX3" s="728" t="s">
        <v>184</v>
      </c>
      <c r="CY3" s="742" t="s">
        <v>184</v>
      </c>
      <c r="CZ3" s="728" t="s">
        <v>175</v>
      </c>
      <c r="DA3" s="751" t="s">
        <v>175</v>
      </c>
      <c r="DB3" s="125"/>
      <c r="DC3" s="753" t="s">
        <v>185</v>
      </c>
      <c r="DD3" s="727"/>
      <c r="DE3" s="727" t="s">
        <v>186</v>
      </c>
      <c r="DF3" s="727"/>
      <c r="DG3" s="727" t="s">
        <v>187</v>
      </c>
      <c r="DH3" s="727"/>
      <c r="DI3" s="727" t="s">
        <v>188</v>
      </c>
      <c r="DJ3" s="727"/>
      <c r="DK3" s="727" t="s">
        <v>189</v>
      </c>
      <c r="DL3" s="727"/>
      <c r="DM3" s="727" t="s">
        <v>190</v>
      </c>
      <c r="DN3" s="727"/>
      <c r="DO3" s="727" t="s">
        <v>191</v>
      </c>
      <c r="DP3" s="727"/>
      <c r="DQ3" s="727" t="s">
        <v>192</v>
      </c>
      <c r="DR3" s="727"/>
      <c r="DS3" s="727" t="s">
        <v>193</v>
      </c>
      <c r="DT3" s="754"/>
    </row>
    <row r="4" spans="1:124" ht="36" customHeight="1">
      <c r="A4" s="755"/>
      <c r="B4" s="757"/>
      <c r="C4" s="763"/>
      <c r="D4" s="757"/>
      <c r="E4" s="757"/>
      <c r="F4" s="760"/>
      <c r="G4" s="765"/>
      <c r="H4" s="405" t="s">
        <v>38</v>
      </c>
      <c r="I4" s="403"/>
      <c r="J4" s="404"/>
      <c r="K4" s="731" t="s">
        <v>66</v>
      </c>
      <c r="L4" s="731"/>
      <c r="M4" s="731"/>
      <c r="N4" s="739" t="s">
        <v>70</v>
      </c>
      <c r="O4" s="774" t="s">
        <v>205</v>
      </c>
      <c r="P4" s="776" t="s">
        <v>206</v>
      </c>
      <c r="Q4" s="776" t="s">
        <v>207</v>
      </c>
      <c r="R4" s="762" t="s">
        <v>71</v>
      </c>
      <c r="S4" s="733" t="s">
        <v>66</v>
      </c>
      <c r="T4" s="733"/>
      <c r="U4" s="733"/>
      <c r="V4" s="768" t="s">
        <v>70</v>
      </c>
      <c r="W4" s="724" t="s">
        <v>205</v>
      </c>
      <c r="X4" s="726" t="s">
        <v>206</v>
      </c>
      <c r="Y4" s="726" t="s">
        <v>207</v>
      </c>
      <c r="Z4" s="771" t="s">
        <v>71</v>
      </c>
      <c r="AA4" s="766" t="s">
        <v>211</v>
      </c>
      <c r="AB4" s="731" t="s">
        <v>66</v>
      </c>
      <c r="AC4" s="731"/>
      <c r="AD4" s="731"/>
      <c r="AE4" s="739" t="s">
        <v>70</v>
      </c>
      <c r="AF4" s="774" t="s">
        <v>205</v>
      </c>
      <c r="AG4" s="776" t="s">
        <v>206</v>
      </c>
      <c r="AH4" s="776" t="s">
        <v>207</v>
      </c>
      <c r="AI4" s="762" t="s">
        <v>71</v>
      </c>
      <c r="AJ4" s="733" t="s">
        <v>66</v>
      </c>
      <c r="AK4" s="733"/>
      <c r="AL4" s="733"/>
      <c r="AM4" s="768" t="s">
        <v>70</v>
      </c>
      <c r="AN4" s="724" t="s">
        <v>205</v>
      </c>
      <c r="AO4" s="726" t="s">
        <v>206</v>
      </c>
      <c r="AP4" s="726" t="s">
        <v>207</v>
      </c>
      <c r="AQ4" s="771" t="s">
        <v>71</v>
      </c>
      <c r="AR4" s="731" t="s">
        <v>66</v>
      </c>
      <c r="AS4" s="731"/>
      <c r="AT4" s="731"/>
      <c r="AU4" s="739" t="s">
        <v>70</v>
      </c>
      <c r="AV4" s="774" t="s">
        <v>205</v>
      </c>
      <c r="AW4" s="776" t="s">
        <v>206</v>
      </c>
      <c r="AX4" s="776" t="s">
        <v>207</v>
      </c>
      <c r="AY4" s="762" t="s">
        <v>71</v>
      </c>
      <c r="AZ4" s="733" t="s">
        <v>66</v>
      </c>
      <c r="BA4" s="733"/>
      <c r="BB4" s="733"/>
      <c r="BC4" s="768" t="s">
        <v>70</v>
      </c>
      <c r="BD4" s="724" t="s">
        <v>205</v>
      </c>
      <c r="BE4" s="726" t="s">
        <v>206</v>
      </c>
      <c r="BF4" s="726" t="s">
        <v>207</v>
      </c>
      <c r="BG4" s="771" t="s">
        <v>71</v>
      </c>
      <c r="BH4" s="731" t="s">
        <v>66</v>
      </c>
      <c r="BI4" s="731"/>
      <c r="BJ4" s="731"/>
      <c r="BK4" s="739" t="s">
        <v>70</v>
      </c>
      <c r="BL4" s="732" t="s">
        <v>205</v>
      </c>
      <c r="BM4" s="791" t="s">
        <v>66</v>
      </c>
      <c r="BN4" s="791"/>
      <c r="BO4" s="791"/>
      <c r="BP4" s="740" t="s">
        <v>72</v>
      </c>
      <c r="BQ4" s="741"/>
      <c r="BR4" s="731" t="s">
        <v>66</v>
      </c>
      <c r="BS4" s="731"/>
      <c r="BT4" s="731"/>
      <c r="BU4" s="743" t="s">
        <v>72</v>
      </c>
      <c r="BV4" s="744"/>
      <c r="BW4" s="734" t="s">
        <v>73</v>
      </c>
      <c r="BX4" s="734" t="s">
        <v>74</v>
      </c>
      <c r="BY4" s="763" t="s">
        <v>75</v>
      </c>
      <c r="BZ4" s="729" t="s">
        <v>76</v>
      </c>
      <c r="CA4" s="729" t="s">
        <v>77</v>
      </c>
      <c r="CB4" s="729" t="s">
        <v>77</v>
      </c>
      <c r="CC4" s="719" t="s">
        <v>78</v>
      </c>
      <c r="CF4" s="14"/>
      <c r="CG4" s="14"/>
      <c r="CH4" s="752"/>
      <c r="CI4" s="742"/>
      <c r="CJ4" s="728"/>
      <c r="CK4" s="742"/>
      <c r="CL4" s="728"/>
      <c r="CM4" s="742"/>
      <c r="CN4" s="728"/>
      <c r="CO4" s="742"/>
      <c r="CP4" s="728"/>
      <c r="CQ4" s="742"/>
      <c r="CR4" s="728"/>
      <c r="CS4" s="742"/>
      <c r="CT4" s="728"/>
      <c r="CU4" s="742"/>
      <c r="CV4" s="728"/>
      <c r="CW4" s="742"/>
      <c r="CX4" s="728"/>
      <c r="CY4" s="742"/>
      <c r="CZ4" s="728"/>
      <c r="DA4" s="751"/>
      <c r="DB4" s="125"/>
      <c r="DC4" s="753"/>
      <c r="DD4" s="727"/>
      <c r="DE4" s="727"/>
      <c r="DF4" s="727"/>
      <c r="DG4" s="727"/>
      <c r="DH4" s="727"/>
      <c r="DI4" s="727"/>
      <c r="DJ4" s="727"/>
      <c r="DK4" s="727"/>
      <c r="DL4" s="727"/>
      <c r="DM4" s="727"/>
      <c r="DN4" s="727"/>
      <c r="DO4" s="727"/>
      <c r="DP4" s="727"/>
      <c r="DQ4" s="727"/>
      <c r="DR4" s="727"/>
      <c r="DS4" s="727"/>
      <c r="DT4" s="754"/>
    </row>
    <row r="5" spans="1:124" ht="51" customHeight="1">
      <c r="A5" s="755"/>
      <c r="B5" s="758"/>
      <c r="C5" s="763"/>
      <c r="D5" s="758"/>
      <c r="E5" s="758"/>
      <c r="F5" s="761"/>
      <c r="G5" s="20" t="s">
        <v>58</v>
      </c>
      <c r="H5" s="252" t="s">
        <v>31</v>
      </c>
      <c r="I5" s="20" t="s">
        <v>32</v>
      </c>
      <c r="J5" s="255" t="s">
        <v>33</v>
      </c>
      <c r="K5" s="21" t="s">
        <v>67</v>
      </c>
      <c r="L5" s="21" t="s">
        <v>68</v>
      </c>
      <c r="M5" s="21" t="s">
        <v>69</v>
      </c>
      <c r="N5" s="739"/>
      <c r="O5" s="775"/>
      <c r="P5" s="774"/>
      <c r="Q5" s="774"/>
      <c r="R5" s="762"/>
      <c r="S5" s="258" t="s">
        <v>67</v>
      </c>
      <c r="T5" s="258" t="s">
        <v>68</v>
      </c>
      <c r="U5" s="258" t="s">
        <v>69</v>
      </c>
      <c r="V5" s="768"/>
      <c r="W5" s="725"/>
      <c r="X5" s="724"/>
      <c r="Y5" s="724"/>
      <c r="Z5" s="771"/>
      <c r="AA5" s="767"/>
      <c r="AB5" s="21" t="s">
        <v>67</v>
      </c>
      <c r="AC5" s="21" t="s">
        <v>68</v>
      </c>
      <c r="AD5" s="21" t="s">
        <v>69</v>
      </c>
      <c r="AE5" s="739"/>
      <c r="AF5" s="775"/>
      <c r="AG5" s="774"/>
      <c r="AH5" s="774"/>
      <c r="AI5" s="762"/>
      <c r="AJ5" s="258" t="s">
        <v>67</v>
      </c>
      <c r="AK5" s="258" t="s">
        <v>68</v>
      </c>
      <c r="AL5" s="258" t="s">
        <v>69</v>
      </c>
      <c r="AM5" s="768"/>
      <c r="AN5" s="725"/>
      <c r="AO5" s="724"/>
      <c r="AP5" s="724"/>
      <c r="AQ5" s="771"/>
      <c r="AR5" s="21" t="s">
        <v>67</v>
      </c>
      <c r="AS5" s="21" t="s">
        <v>68</v>
      </c>
      <c r="AT5" s="21" t="s">
        <v>69</v>
      </c>
      <c r="AU5" s="739"/>
      <c r="AV5" s="775"/>
      <c r="AW5" s="774"/>
      <c r="AX5" s="774"/>
      <c r="AY5" s="762"/>
      <c r="AZ5" s="258" t="s">
        <v>67</v>
      </c>
      <c r="BA5" s="258" t="s">
        <v>68</v>
      </c>
      <c r="BB5" s="258" t="s">
        <v>69</v>
      </c>
      <c r="BC5" s="768"/>
      <c r="BD5" s="725"/>
      <c r="BE5" s="724"/>
      <c r="BF5" s="724"/>
      <c r="BG5" s="771"/>
      <c r="BH5" s="21" t="s">
        <v>67</v>
      </c>
      <c r="BI5" s="21" t="s">
        <v>68</v>
      </c>
      <c r="BJ5" s="21" t="s">
        <v>69</v>
      </c>
      <c r="BK5" s="739"/>
      <c r="BL5" s="732"/>
      <c r="BM5" s="332" t="s">
        <v>67</v>
      </c>
      <c r="BN5" s="332" t="s">
        <v>68</v>
      </c>
      <c r="BO5" s="332" t="s">
        <v>69</v>
      </c>
      <c r="BP5" s="349" t="s">
        <v>76</v>
      </c>
      <c r="BQ5" s="350" t="s">
        <v>77</v>
      </c>
      <c r="BR5" s="21" t="s">
        <v>67</v>
      </c>
      <c r="BS5" s="21" t="s">
        <v>68</v>
      </c>
      <c r="BT5" s="21" t="s">
        <v>69</v>
      </c>
      <c r="BU5" s="399" t="s">
        <v>76</v>
      </c>
      <c r="BV5" s="400" t="s">
        <v>77</v>
      </c>
      <c r="BW5" s="735"/>
      <c r="BX5" s="735"/>
      <c r="BY5" s="763"/>
      <c r="BZ5" s="730"/>
      <c r="CA5" s="730"/>
      <c r="CB5" s="730"/>
      <c r="CC5" s="720"/>
      <c r="CF5" s="14"/>
      <c r="CG5" s="14"/>
      <c r="CH5" s="22" t="s">
        <v>194</v>
      </c>
      <c r="CI5" s="23"/>
      <c r="CJ5" s="24" t="s">
        <v>194</v>
      </c>
      <c r="CK5" s="23" t="s">
        <v>144</v>
      </c>
      <c r="CL5" s="24" t="s">
        <v>194</v>
      </c>
      <c r="CM5" s="23" t="s">
        <v>144</v>
      </c>
      <c r="CN5" s="24" t="s">
        <v>194</v>
      </c>
      <c r="CO5" s="23" t="s">
        <v>144</v>
      </c>
      <c r="CP5" s="24" t="s">
        <v>194</v>
      </c>
      <c r="CQ5" s="23" t="s">
        <v>144</v>
      </c>
      <c r="CR5" s="24" t="s">
        <v>194</v>
      </c>
      <c r="CS5" s="23" t="s">
        <v>144</v>
      </c>
      <c r="CT5" s="24" t="s">
        <v>194</v>
      </c>
      <c r="CU5" s="23" t="s">
        <v>144</v>
      </c>
      <c r="CV5" s="24" t="s">
        <v>194</v>
      </c>
      <c r="CW5" s="23" t="s">
        <v>144</v>
      </c>
      <c r="CX5" s="24" t="s">
        <v>194</v>
      </c>
      <c r="CY5" s="23" t="s">
        <v>144</v>
      </c>
      <c r="CZ5" s="24" t="s">
        <v>194</v>
      </c>
      <c r="DA5" s="248" t="s">
        <v>144</v>
      </c>
      <c r="DB5" s="125"/>
      <c r="DC5" s="245" t="s">
        <v>194</v>
      </c>
      <c r="DD5" s="26" t="s">
        <v>144</v>
      </c>
      <c r="DE5" s="25" t="s">
        <v>194</v>
      </c>
      <c r="DF5" s="26" t="s">
        <v>144</v>
      </c>
      <c r="DG5" s="25" t="s">
        <v>194</v>
      </c>
      <c r="DH5" s="26" t="s">
        <v>144</v>
      </c>
      <c r="DI5" s="25" t="s">
        <v>194</v>
      </c>
      <c r="DJ5" s="26" t="s">
        <v>144</v>
      </c>
      <c r="DK5" s="25" t="s">
        <v>194</v>
      </c>
      <c r="DL5" s="26" t="s">
        <v>144</v>
      </c>
      <c r="DM5" s="25" t="s">
        <v>194</v>
      </c>
      <c r="DN5" s="26" t="s">
        <v>144</v>
      </c>
      <c r="DO5" s="25" t="s">
        <v>194</v>
      </c>
      <c r="DP5" s="26" t="s">
        <v>144</v>
      </c>
      <c r="DQ5" s="25" t="s">
        <v>194</v>
      </c>
      <c r="DR5" s="26" t="s">
        <v>144</v>
      </c>
      <c r="DS5" s="25" t="s">
        <v>194</v>
      </c>
      <c r="DT5" s="27" t="s">
        <v>144</v>
      </c>
    </row>
    <row r="6" spans="1:124" ht="21.75" customHeight="1">
      <c r="A6" s="792" t="s">
        <v>65</v>
      </c>
      <c r="B6" s="770"/>
      <c r="C6" s="770"/>
      <c r="D6" s="770"/>
      <c r="E6" s="770"/>
      <c r="F6" s="770"/>
      <c r="G6" s="28"/>
      <c r="H6" s="253" t="s">
        <v>258</v>
      </c>
      <c r="I6" s="29" t="s">
        <v>636</v>
      </c>
      <c r="J6" s="256" t="s">
        <v>148</v>
      </c>
      <c r="K6" s="30">
        <v>10</v>
      </c>
      <c r="L6" s="30">
        <v>10</v>
      </c>
      <c r="M6" s="30">
        <v>10</v>
      </c>
      <c r="N6" s="31">
        <v>70</v>
      </c>
      <c r="O6" s="136">
        <v>5</v>
      </c>
      <c r="P6" s="136">
        <v>3</v>
      </c>
      <c r="Q6" s="136">
        <v>2</v>
      </c>
      <c r="R6" s="32">
        <v>80</v>
      </c>
      <c r="S6" s="250">
        <v>10</v>
      </c>
      <c r="T6" s="250">
        <v>10</v>
      </c>
      <c r="U6" s="250">
        <v>10</v>
      </c>
      <c r="V6" s="259">
        <v>70</v>
      </c>
      <c r="W6" s="260">
        <v>5</v>
      </c>
      <c r="X6" s="260">
        <v>3</v>
      </c>
      <c r="Y6" s="260">
        <v>2</v>
      </c>
      <c r="Z6" s="261">
        <v>80</v>
      </c>
      <c r="AA6" s="39"/>
      <c r="AB6" s="30">
        <v>10</v>
      </c>
      <c r="AC6" s="30">
        <v>10</v>
      </c>
      <c r="AD6" s="30">
        <v>10</v>
      </c>
      <c r="AE6" s="31">
        <v>70</v>
      </c>
      <c r="AF6" s="277">
        <v>5</v>
      </c>
      <c r="AG6" s="277">
        <v>3</v>
      </c>
      <c r="AH6" s="277">
        <v>2</v>
      </c>
      <c r="AI6" s="32">
        <v>80</v>
      </c>
      <c r="AJ6" s="250">
        <v>10</v>
      </c>
      <c r="AK6" s="250">
        <v>10</v>
      </c>
      <c r="AL6" s="250">
        <v>10</v>
      </c>
      <c r="AM6" s="259">
        <v>70</v>
      </c>
      <c r="AN6" s="260">
        <v>5</v>
      </c>
      <c r="AO6" s="260">
        <v>3</v>
      </c>
      <c r="AP6" s="260">
        <v>2</v>
      </c>
      <c r="AQ6" s="261">
        <v>80</v>
      </c>
      <c r="AR6" s="30">
        <v>10</v>
      </c>
      <c r="AS6" s="30">
        <v>10</v>
      </c>
      <c r="AT6" s="30">
        <v>10</v>
      </c>
      <c r="AU6" s="31">
        <v>70</v>
      </c>
      <c r="AV6" s="277">
        <v>5</v>
      </c>
      <c r="AW6" s="277">
        <v>3</v>
      </c>
      <c r="AX6" s="277">
        <v>2</v>
      </c>
      <c r="AY6" s="32">
        <v>80</v>
      </c>
      <c r="AZ6" s="250">
        <v>10</v>
      </c>
      <c r="BA6" s="250">
        <v>10</v>
      </c>
      <c r="BB6" s="250">
        <v>10</v>
      </c>
      <c r="BC6" s="259">
        <v>70</v>
      </c>
      <c r="BD6" s="260">
        <v>5</v>
      </c>
      <c r="BE6" s="260">
        <v>3</v>
      </c>
      <c r="BF6" s="260">
        <v>2</v>
      </c>
      <c r="BG6" s="261">
        <v>80</v>
      </c>
      <c r="BH6" s="30">
        <v>10</v>
      </c>
      <c r="BI6" s="30">
        <v>10</v>
      </c>
      <c r="BJ6" s="30">
        <v>10</v>
      </c>
      <c r="BK6" s="31">
        <v>70</v>
      </c>
      <c r="BL6" s="33">
        <v>20</v>
      </c>
      <c r="BM6" s="330">
        <v>10</v>
      </c>
      <c r="BN6" s="330">
        <v>10</v>
      </c>
      <c r="BO6" s="330">
        <v>10</v>
      </c>
      <c r="BP6" s="331">
        <v>50</v>
      </c>
      <c r="BQ6" s="331">
        <v>20</v>
      </c>
      <c r="BR6" s="30">
        <v>10</v>
      </c>
      <c r="BS6" s="30">
        <v>10</v>
      </c>
      <c r="BT6" s="30">
        <v>10</v>
      </c>
      <c r="BU6" s="31">
        <v>40</v>
      </c>
      <c r="BV6" s="33">
        <v>30</v>
      </c>
      <c r="BW6" s="330">
        <v>25</v>
      </c>
      <c r="BX6" s="330">
        <v>45</v>
      </c>
      <c r="BY6" s="330">
        <v>30</v>
      </c>
      <c r="BZ6" s="329">
        <v>25</v>
      </c>
      <c r="CA6" s="355">
        <v>30</v>
      </c>
      <c r="CB6" s="356">
        <v>30</v>
      </c>
      <c r="CC6" s="357">
        <v>15</v>
      </c>
      <c r="CF6" s="787" t="s">
        <v>154</v>
      </c>
      <c r="CG6" s="788"/>
      <c r="CH6" s="127"/>
      <c r="CI6" s="128"/>
      <c r="CJ6" s="127"/>
      <c r="CK6" s="128"/>
      <c r="CL6" s="127"/>
      <c r="CM6" s="128"/>
      <c r="CN6" s="127"/>
      <c r="CO6" s="128"/>
      <c r="CP6" s="127"/>
      <c r="CQ6" s="128"/>
      <c r="CR6" s="127"/>
      <c r="CS6" s="128"/>
      <c r="CT6" s="127"/>
      <c r="CU6" s="128"/>
      <c r="CV6" s="127"/>
      <c r="CW6" s="128"/>
      <c r="CX6" s="127"/>
      <c r="CY6" s="128"/>
      <c r="CZ6" s="127"/>
      <c r="DA6" s="128"/>
      <c r="DB6" s="129"/>
      <c r="DC6" s="246" t="str">
        <f t="shared" ref="DC6:DD8" si="0">IF(CJ6="","",SUM(CH6,CJ6))</f>
        <v/>
      </c>
      <c r="DD6" s="131" t="str">
        <f t="shared" si="0"/>
        <v/>
      </c>
      <c r="DE6" s="130" t="str">
        <f t="shared" ref="DE6:DE37" si="1">IF(CL6="","",SUM(DC6,CL6))</f>
        <v/>
      </c>
      <c r="DF6" s="131" t="str">
        <f t="shared" ref="DF6:DF37" si="2">IF(CM6="","",SUM(DD6,CM6))</f>
        <v/>
      </c>
      <c r="DG6" s="130" t="str">
        <f t="shared" ref="DG6:DG37" si="3">IF(CN6="","",SUM(DE6,CN6))</f>
        <v/>
      </c>
      <c r="DH6" s="131" t="str">
        <f t="shared" ref="DH6:DH37" si="4">IF(CO6="","",SUM(DF6,CO6))</f>
        <v/>
      </c>
      <c r="DI6" s="130" t="str">
        <f t="shared" ref="DI6:DI37" si="5">IF(CP6="","",SUM(DG6,CP6))</f>
        <v/>
      </c>
      <c r="DJ6" s="131" t="str">
        <f t="shared" ref="DJ6:DJ37" si="6">IF(CQ6="","",SUM(DH6,CQ6))</f>
        <v/>
      </c>
      <c r="DK6" s="130" t="str">
        <f t="shared" ref="DK6:DK37" si="7">IF(CR6="","",SUM(DI6,CR6))</f>
        <v/>
      </c>
      <c r="DL6" s="131" t="str">
        <f t="shared" ref="DL6:DL37" si="8">IF(CS6="","",SUM(DJ6,CS6))</f>
        <v/>
      </c>
      <c r="DM6" s="130" t="str">
        <f t="shared" ref="DM6:DM37" si="9">IF(CT6="","",SUM(DK6,CT6))</f>
        <v/>
      </c>
      <c r="DN6" s="131" t="str">
        <f t="shared" ref="DN6:DN37" si="10">IF(CU6="","",SUM(DL6,CU6))</f>
        <v/>
      </c>
      <c r="DO6" s="130" t="str">
        <f t="shared" ref="DO6:DO37" si="11">IF(CV6="","",SUM(DM6,CV6))</f>
        <v/>
      </c>
      <c r="DP6" s="131" t="str">
        <f t="shared" ref="DP6:DP37" si="12">IF(CW6="","",SUM(DN6,CW6))</f>
        <v/>
      </c>
      <c r="DQ6" s="130" t="str">
        <f t="shared" ref="DQ6:DQ37" si="13">IF(CX6="","",SUM(DO6,CX6))</f>
        <v/>
      </c>
      <c r="DR6" s="131" t="str">
        <f t="shared" ref="DR6:DR37" si="14">IF(CY6="","",SUM(DP6,CY6))</f>
        <v/>
      </c>
      <c r="DS6" s="130" t="str">
        <f t="shared" ref="DS6" si="15">IF(CZ6="","",SUM(DQ6,CZ6))</f>
        <v/>
      </c>
      <c r="DT6" s="132" t="str">
        <f t="shared" ref="DT6" si="16">IF(DA6="","",SUM(DR6,DA6))</f>
        <v/>
      </c>
    </row>
    <row r="7" spans="1:124" ht="20" customHeight="1">
      <c r="A7" s="34">
        <v>1</v>
      </c>
      <c r="B7" s="35" t="s">
        <v>3</v>
      </c>
      <c r="C7" s="418" t="s">
        <v>15</v>
      </c>
      <c r="D7" s="35">
        <v>1001</v>
      </c>
      <c r="E7" s="35">
        <v>74875</v>
      </c>
      <c r="F7" s="251">
        <v>382</v>
      </c>
      <c r="G7" s="571">
        <v>35790</v>
      </c>
      <c r="H7" s="254" t="s">
        <v>412</v>
      </c>
      <c r="I7" s="141" t="s">
        <v>413</v>
      </c>
      <c r="J7" s="254" t="s">
        <v>414</v>
      </c>
      <c r="K7" s="36">
        <v>9</v>
      </c>
      <c r="L7" s="36">
        <v>10</v>
      </c>
      <c r="M7" s="36">
        <v>9</v>
      </c>
      <c r="N7" s="37">
        <v>53</v>
      </c>
      <c r="O7" s="137">
        <v>5</v>
      </c>
      <c r="P7" s="137">
        <v>1</v>
      </c>
      <c r="Q7" s="137">
        <v>2</v>
      </c>
      <c r="R7" s="38">
        <v>70</v>
      </c>
      <c r="S7" s="418">
        <v>9</v>
      </c>
      <c r="T7" s="418">
        <v>9</v>
      </c>
      <c r="U7" s="418">
        <v>9</v>
      </c>
      <c r="V7" s="331">
        <v>64</v>
      </c>
      <c r="W7" s="262">
        <v>5</v>
      </c>
      <c r="X7" s="262">
        <v>1</v>
      </c>
      <c r="Y7" s="262">
        <v>2</v>
      </c>
      <c r="Z7" s="261">
        <v>57</v>
      </c>
      <c r="AA7" s="39" t="s">
        <v>9</v>
      </c>
      <c r="AB7" s="36">
        <v>9</v>
      </c>
      <c r="AC7" s="36">
        <v>9</v>
      </c>
      <c r="AD7" s="36">
        <v>9</v>
      </c>
      <c r="AE7" s="37">
        <v>57</v>
      </c>
      <c r="AF7" s="137">
        <v>5</v>
      </c>
      <c r="AG7" s="137">
        <v>1</v>
      </c>
      <c r="AH7" s="137">
        <v>2</v>
      </c>
      <c r="AI7" s="38">
        <v>57</v>
      </c>
      <c r="AJ7" s="418">
        <v>9</v>
      </c>
      <c r="AK7" s="418">
        <v>9</v>
      </c>
      <c r="AL7" s="418">
        <v>9</v>
      </c>
      <c r="AM7" s="331">
        <v>40</v>
      </c>
      <c r="AN7" s="262">
        <v>5</v>
      </c>
      <c r="AO7" s="262">
        <v>1</v>
      </c>
      <c r="AP7" s="262">
        <v>2</v>
      </c>
      <c r="AQ7" s="261">
        <v>45</v>
      </c>
      <c r="AR7" s="36">
        <v>9</v>
      </c>
      <c r="AS7" s="36">
        <v>10</v>
      </c>
      <c r="AT7" s="36">
        <v>9</v>
      </c>
      <c r="AU7" s="37">
        <v>53</v>
      </c>
      <c r="AV7" s="137">
        <v>5</v>
      </c>
      <c r="AW7" s="137">
        <v>1</v>
      </c>
      <c r="AX7" s="137">
        <v>2</v>
      </c>
      <c r="AY7" s="38">
        <v>45</v>
      </c>
      <c r="AZ7" s="418">
        <v>9</v>
      </c>
      <c r="BA7" s="418">
        <v>10</v>
      </c>
      <c r="BB7" s="418">
        <v>10</v>
      </c>
      <c r="BC7" s="331">
        <v>46</v>
      </c>
      <c r="BD7" s="262">
        <v>5</v>
      </c>
      <c r="BE7" s="262">
        <v>1</v>
      </c>
      <c r="BF7" s="262">
        <v>2</v>
      </c>
      <c r="BG7" s="261">
        <v>56</v>
      </c>
      <c r="BH7" s="36">
        <v>6</v>
      </c>
      <c r="BI7" s="36">
        <v>7</v>
      </c>
      <c r="BJ7" s="36">
        <v>8</v>
      </c>
      <c r="BK7" s="37">
        <v>32</v>
      </c>
      <c r="BL7" s="40">
        <v>17</v>
      </c>
      <c r="BM7" s="418">
        <v>9</v>
      </c>
      <c r="BN7" s="418">
        <v>9</v>
      </c>
      <c r="BO7" s="418">
        <v>7</v>
      </c>
      <c r="BP7" s="331">
        <v>37.5</v>
      </c>
      <c r="BQ7" s="331">
        <v>20</v>
      </c>
      <c r="BR7" s="36">
        <v>5</v>
      </c>
      <c r="BS7" s="36">
        <v>5</v>
      </c>
      <c r="BT7" s="36">
        <v>6</v>
      </c>
      <c r="BU7" s="37">
        <v>20</v>
      </c>
      <c r="BV7" s="40">
        <v>28</v>
      </c>
      <c r="BW7" s="418">
        <v>21</v>
      </c>
      <c r="BX7" s="418">
        <v>39</v>
      </c>
      <c r="BY7" s="418">
        <v>25</v>
      </c>
      <c r="BZ7" s="417">
        <v>21</v>
      </c>
      <c r="CA7" s="355">
        <v>25</v>
      </c>
      <c r="CB7" s="356">
        <v>23</v>
      </c>
      <c r="CC7" s="357">
        <v>13</v>
      </c>
      <c r="CF7" s="133"/>
      <c r="CG7" s="133"/>
      <c r="CH7" s="4" t="str">
        <f>IF($D7="","",IF(CH$6="","",CH$6))</f>
        <v/>
      </c>
      <c r="CI7" s="5"/>
      <c r="CJ7" s="4" t="str">
        <f>IF($D7="","",IF(CJ$6="","",CJ$6))</f>
        <v/>
      </c>
      <c r="CK7" s="5"/>
      <c r="CL7" s="4" t="str">
        <f>IF($D7="","",IF(CL$6="","",CL$6))</f>
        <v/>
      </c>
      <c r="CM7" s="5"/>
      <c r="CN7" s="4" t="str">
        <f>IF($D7="","",IF(CN$6="","",CN$6))</f>
        <v/>
      </c>
      <c r="CO7" s="5"/>
      <c r="CP7" s="4" t="str">
        <f>IF($D7="","",IF(CP$6="","",CP$6))</f>
        <v/>
      </c>
      <c r="CQ7" s="5"/>
      <c r="CR7" s="4" t="str">
        <f>IF($D7="","",IF(CR$6="","",CR$6))</f>
        <v/>
      </c>
      <c r="CS7" s="5"/>
      <c r="CT7" s="4" t="str">
        <f>IF($D7="","",IF(CT$6="","",CT$6))</f>
        <v/>
      </c>
      <c r="CU7" s="5"/>
      <c r="CV7" s="4" t="str">
        <f>IF($D7="","",IF(CV$6="","",CV$6))</f>
        <v/>
      </c>
      <c r="CW7" s="5"/>
      <c r="CX7" s="4" t="str">
        <f>IF($D7="","",IF(CX$6="","",CX$6))</f>
        <v/>
      </c>
      <c r="CY7" s="5"/>
      <c r="CZ7" s="4" t="str">
        <f>IF($D7="","",IF(CZ$6="","",CZ$6))</f>
        <v/>
      </c>
      <c r="DA7" s="5"/>
      <c r="DB7" s="129"/>
      <c r="DC7" s="247" t="str">
        <f t="shared" si="0"/>
        <v/>
      </c>
      <c r="DD7" s="7" t="str">
        <f t="shared" si="0"/>
        <v/>
      </c>
      <c r="DE7" s="6" t="str">
        <f t="shared" si="1"/>
        <v/>
      </c>
      <c r="DF7" s="7" t="str">
        <f t="shared" si="2"/>
        <v/>
      </c>
      <c r="DG7" s="6" t="str">
        <f t="shared" si="3"/>
        <v/>
      </c>
      <c r="DH7" s="7" t="str">
        <f t="shared" si="4"/>
        <v/>
      </c>
      <c r="DI7" s="6" t="str">
        <f t="shared" si="5"/>
        <v/>
      </c>
      <c r="DJ7" s="7" t="str">
        <f t="shared" si="6"/>
        <v/>
      </c>
      <c r="DK7" s="6" t="str">
        <f t="shared" si="7"/>
        <v/>
      </c>
      <c r="DL7" s="7" t="str">
        <f t="shared" si="8"/>
        <v/>
      </c>
      <c r="DM7" s="6" t="str">
        <f t="shared" si="9"/>
        <v/>
      </c>
      <c r="DN7" s="7" t="str">
        <f t="shared" si="10"/>
        <v/>
      </c>
      <c r="DO7" s="6" t="str">
        <f t="shared" si="11"/>
        <v/>
      </c>
      <c r="DP7" s="7" t="str">
        <f t="shared" si="12"/>
        <v/>
      </c>
      <c r="DQ7" s="6" t="str">
        <f t="shared" si="13"/>
        <v/>
      </c>
      <c r="DR7" s="7" t="str">
        <f t="shared" si="14"/>
        <v/>
      </c>
      <c r="DS7" s="130" t="str">
        <f t="shared" ref="DS7:DS70" si="17">IF(CZ7="","",SUM(DQ7,CZ7))</f>
        <v/>
      </c>
      <c r="DT7" s="132" t="str">
        <f t="shared" ref="DT7:DT70" si="18">IF(DA7="","",SUM(DR7,DA7))</f>
        <v/>
      </c>
    </row>
    <row r="8" spans="1:124" ht="20" customHeight="1">
      <c r="A8" s="34">
        <v>2</v>
      </c>
      <c r="B8" s="35"/>
      <c r="C8" s="418"/>
      <c r="D8" s="35">
        <v>1002</v>
      </c>
      <c r="E8" s="35"/>
      <c r="F8" s="251"/>
      <c r="G8" s="571"/>
      <c r="H8" s="254" t="s">
        <v>472</v>
      </c>
      <c r="I8" s="141" t="s">
        <v>418</v>
      </c>
      <c r="J8" s="254" t="s">
        <v>419</v>
      </c>
      <c r="K8" s="36"/>
      <c r="L8" s="36"/>
      <c r="M8" s="36"/>
      <c r="N8" s="37"/>
      <c r="O8" s="137"/>
      <c r="P8" s="137"/>
      <c r="Q8" s="137"/>
      <c r="R8" s="38"/>
      <c r="S8" s="418"/>
      <c r="T8" s="418"/>
      <c r="U8" s="418"/>
      <c r="V8" s="331"/>
      <c r="W8" s="262"/>
      <c r="X8" s="262"/>
      <c r="Y8" s="262"/>
      <c r="Z8" s="261"/>
      <c r="AA8" s="39"/>
      <c r="AB8" s="36"/>
      <c r="AC8" s="36"/>
      <c r="AD8" s="36"/>
      <c r="AE8" s="37"/>
      <c r="AF8" s="137"/>
      <c r="AG8" s="137"/>
      <c r="AH8" s="137"/>
      <c r="AI8" s="38"/>
      <c r="AJ8" s="418"/>
      <c r="AK8" s="418"/>
      <c r="AL8" s="418"/>
      <c r="AM8" s="331"/>
      <c r="AN8" s="262"/>
      <c r="AO8" s="262"/>
      <c r="AP8" s="262"/>
      <c r="AQ8" s="261"/>
      <c r="AR8" s="36"/>
      <c r="AS8" s="36"/>
      <c r="AT8" s="36"/>
      <c r="AU8" s="37"/>
      <c r="AV8" s="137"/>
      <c r="AW8" s="137"/>
      <c r="AX8" s="137"/>
      <c r="AY8" s="38"/>
      <c r="AZ8" s="418"/>
      <c r="BA8" s="418"/>
      <c r="BB8" s="418"/>
      <c r="BC8" s="331"/>
      <c r="BD8" s="262"/>
      <c r="BE8" s="262"/>
      <c r="BF8" s="262"/>
      <c r="BG8" s="261"/>
      <c r="BH8" s="36"/>
      <c r="BI8" s="36"/>
      <c r="BJ8" s="36"/>
      <c r="BK8" s="37"/>
      <c r="BL8" s="40"/>
      <c r="BM8" s="418"/>
      <c r="BN8" s="418"/>
      <c r="BO8" s="418"/>
      <c r="BP8" s="331"/>
      <c r="BQ8" s="331"/>
      <c r="BR8" s="36"/>
      <c r="BS8" s="36"/>
      <c r="BT8" s="36"/>
      <c r="BU8" s="37"/>
      <c r="BV8" s="40"/>
      <c r="BW8" s="418"/>
      <c r="BX8" s="418"/>
      <c r="BY8" s="418"/>
      <c r="BZ8" s="417"/>
      <c r="CA8" s="355"/>
      <c r="CB8" s="356"/>
      <c r="CC8" s="357"/>
      <c r="CF8" s="134"/>
      <c r="CG8" s="134"/>
      <c r="CH8" s="4" t="str">
        <f t="shared" ref="CH8:CN71" si="19">IF($D8="","",IF(CH$6="","",CH$6))</f>
        <v/>
      </c>
      <c r="CI8" s="5"/>
      <c r="CJ8" s="4" t="str">
        <f t="shared" si="19"/>
        <v/>
      </c>
      <c r="CK8" s="5"/>
      <c r="CL8" s="4" t="str">
        <f t="shared" si="19"/>
        <v/>
      </c>
      <c r="CM8" s="5"/>
      <c r="CN8" s="4" t="str">
        <f t="shared" si="19"/>
        <v/>
      </c>
      <c r="CO8" s="5"/>
      <c r="CP8" s="4" t="str">
        <f t="shared" ref="CP8:CR71" si="20">IF($D8="","",IF(CP$6="","",CP$6))</f>
        <v/>
      </c>
      <c r="CQ8" s="5"/>
      <c r="CR8" s="4" t="str">
        <f t="shared" si="20"/>
        <v/>
      </c>
      <c r="CS8" s="5"/>
      <c r="CT8" s="4" t="str">
        <f t="shared" ref="CT8:CV71" si="21">IF($D8="","",IF(CT$6="","",CT$6))</f>
        <v/>
      </c>
      <c r="CU8" s="5"/>
      <c r="CV8" s="4" t="str">
        <f t="shared" si="21"/>
        <v/>
      </c>
      <c r="CW8" s="5"/>
      <c r="CX8" s="4" t="str">
        <f t="shared" ref="CX8:CZ71" si="22">IF($D8="","",IF(CX$6="","",CX$6))</f>
        <v/>
      </c>
      <c r="CY8" s="5"/>
      <c r="CZ8" s="4" t="str">
        <f t="shared" si="22"/>
        <v/>
      </c>
      <c r="DA8" s="5"/>
      <c r="DB8" s="135"/>
      <c r="DC8" s="247" t="str">
        <f t="shared" si="0"/>
        <v/>
      </c>
      <c r="DD8" s="7" t="str">
        <f t="shared" si="0"/>
        <v/>
      </c>
      <c r="DE8" s="6" t="str">
        <f t="shared" si="1"/>
        <v/>
      </c>
      <c r="DF8" s="7" t="str">
        <f t="shared" si="2"/>
        <v/>
      </c>
      <c r="DG8" s="6" t="str">
        <f t="shared" si="3"/>
        <v/>
      </c>
      <c r="DH8" s="7" t="str">
        <f t="shared" si="4"/>
        <v/>
      </c>
      <c r="DI8" s="6" t="str">
        <f t="shared" si="5"/>
        <v/>
      </c>
      <c r="DJ8" s="7" t="str">
        <f t="shared" si="6"/>
        <v/>
      </c>
      <c r="DK8" s="6" t="str">
        <f t="shared" si="7"/>
        <v/>
      </c>
      <c r="DL8" s="7" t="str">
        <f t="shared" si="8"/>
        <v/>
      </c>
      <c r="DM8" s="6" t="str">
        <f t="shared" si="9"/>
        <v/>
      </c>
      <c r="DN8" s="7" t="str">
        <f t="shared" si="10"/>
        <v/>
      </c>
      <c r="DO8" s="6" t="str">
        <f t="shared" si="11"/>
        <v/>
      </c>
      <c r="DP8" s="7" t="str">
        <f t="shared" si="12"/>
        <v/>
      </c>
      <c r="DQ8" s="6" t="str">
        <f t="shared" si="13"/>
        <v/>
      </c>
      <c r="DR8" s="7" t="str">
        <f t="shared" si="14"/>
        <v/>
      </c>
      <c r="DS8" s="130" t="str">
        <f t="shared" si="17"/>
        <v/>
      </c>
      <c r="DT8" s="132" t="str">
        <f t="shared" si="18"/>
        <v/>
      </c>
    </row>
    <row r="9" spans="1:124" ht="20" customHeight="1">
      <c r="A9" s="34">
        <v>3</v>
      </c>
      <c r="B9" s="35"/>
      <c r="C9" s="418"/>
      <c r="D9" s="35">
        <v>1003</v>
      </c>
      <c r="E9" s="35"/>
      <c r="F9" s="251"/>
      <c r="G9" s="571"/>
      <c r="H9" s="254" t="s">
        <v>473</v>
      </c>
      <c r="I9" s="141" t="s">
        <v>420</v>
      </c>
      <c r="J9" s="254" t="s">
        <v>421</v>
      </c>
      <c r="K9" s="36"/>
      <c r="L9" s="36"/>
      <c r="M9" s="36"/>
      <c r="N9" s="37"/>
      <c r="O9" s="137"/>
      <c r="P9" s="137"/>
      <c r="Q9" s="137"/>
      <c r="R9" s="38"/>
      <c r="S9" s="418"/>
      <c r="T9" s="418"/>
      <c r="U9" s="418"/>
      <c r="V9" s="331"/>
      <c r="W9" s="331"/>
      <c r="X9" s="331"/>
      <c r="Y9" s="331"/>
      <c r="Z9" s="261"/>
      <c r="AA9" s="39"/>
      <c r="AB9" s="36"/>
      <c r="AC9" s="36"/>
      <c r="AD9" s="36"/>
      <c r="AE9" s="37"/>
      <c r="AF9" s="137"/>
      <c r="AG9" s="137"/>
      <c r="AH9" s="137"/>
      <c r="AI9" s="38"/>
      <c r="AJ9" s="418"/>
      <c r="AK9" s="418"/>
      <c r="AL9" s="418"/>
      <c r="AM9" s="331"/>
      <c r="AN9" s="331"/>
      <c r="AO9" s="331"/>
      <c r="AP9" s="331"/>
      <c r="AQ9" s="261"/>
      <c r="AR9" s="36"/>
      <c r="AS9" s="36"/>
      <c r="AT9" s="36"/>
      <c r="AU9" s="37"/>
      <c r="AV9" s="137"/>
      <c r="AW9" s="137"/>
      <c r="AX9" s="137"/>
      <c r="AY9" s="38"/>
      <c r="AZ9" s="418"/>
      <c r="BA9" s="418"/>
      <c r="BB9" s="418"/>
      <c r="BC9" s="331"/>
      <c r="BD9" s="331"/>
      <c r="BE9" s="331"/>
      <c r="BF9" s="331"/>
      <c r="BG9" s="261"/>
      <c r="BH9" s="36"/>
      <c r="BI9" s="36"/>
      <c r="BJ9" s="36"/>
      <c r="BK9" s="37"/>
      <c r="BL9" s="40"/>
      <c r="BM9" s="418"/>
      <c r="BN9" s="418"/>
      <c r="BO9" s="418"/>
      <c r="BP9" s="331"/>
      <c r="BQ9" s="331"/>
      <c r="BR9" s="36"/>
      <c r="BS9" s="36"/>
      <c r="BT9" s="36"/>
      <c r="BU9" s="37"/>
      <c r="BV9" s="40"/>
      <c r="BW9" s="418"/>
      <c r="BX9" s="418"/>
      <c r="BY9" s="418"/>
      <c r="BZ9" s="417"/>
      <c r="CA9" s="355"/>
      <c r="CB9" s="356"/>
      <c r="CC9" s="357"/>
      <c r="CE9" s="249" t="s">
        <v>5</v>
      </c>
      <c r="CF9" s="125"/>
      <c r="CG9" s="125"/>
      <c r="CH9" s="4" t="str">
        <f t="shared" si="19"/>
        <v/>
      </c>
      <c r="CI9" s="5"/>
      <c r="CJ9" s="4" t="str">
        <f t="shared" si="19"/>
        <v/>
      </c>
      <c r="CK9" s="5"/>
      <c r="CL9" s="4" t="str">
        <f t="shared" si="19"/>
        <v/>
      </c>
      <c r="CM9" s="5"/>
      <c r="CN9" s="4" t="str">
        <f t="shared" si="19"/>
        <v/>
      </c>
      <c r="CO9" s="5"/>
      <c r="CP9" s="4" t="str">
        <f t="shared" si="20"/>
        <v/>
      </c>
      <c r="CQ9" s="5"/>
      <c r="CR9" s="4" t="str">
        <f t="shared" si="20"/>
        <v/>
      </c>
      <c r="CS9" s="5"/>
      <c r="CT9" s="4" t="str">
        <f t="shared" si="21"/>
        <v/>
      </c>
      <c r="CU9" s="5"/>
      <c r="CV9" s="4" t="str">
        <f t="shared" si="21"/>
        <v/>
      </c>
      <c r="CW9" s="5"/>
      <c r="CX9" s="4" t="str">
        <f t="shared" si="22"/>
        <v/>
      </c>
      <c r="CY9" s="5"/>
      <c r="CZ9" s="4" t="str">
        <f t="shared" si="22"/>
        <v/>
      </c>
      <c r="DA9" s="5"/>
      <c r="DB9" s="135"/>
      <c r="DC9" s="247" t="str">
        <f t="shared" ref="DC9:DD72" si="23">IF(CJ9="","",SUM(CH9,CJ9))</f>
        <v/>
      </c>
      <c r="DD9" s="7" t="str">
        <f t="shared" si="23"/>
        <v/>
      </c>
      <c r="DE9" s="6" t="str">
        <f t="shared" si="1"/>
        <v/>
      </c>
      <c r="DF9" s="7" t="str">
        <f t="shared" si="2"/>
        <v/>
      </c>
      <c r="DG9" s="6" t="str">
        <f t="shared" si="3"/>
        <v/>
      </c>
      <c r="DH9" s="7" t="str">
        <f t="shared" si="4"/>
        <v/>
      </c>
      <c r="DI9" s="6" t="str">
        <f t="shared" si="5"/>
        <v/>
      </c>
      <c r="DJ9" s="7" t="str">
        <f t="shared" si="6"/>
        <v/>
      </c>
      <c r="DK9" s="6" t="str">
        <f t="shared" si="7"/>
        <v/>
      </c>
      <c r="DL9" s="7" t="str">
        <f t="shared" si="8"/>
        <v/>
      </c>
      <c r="DM9" s="6" t="str">
        <f t="shared" si="9"/>
        <v/>
      </c>
      <c r="DN9" s="7" t="str">
        <f t="shared" si="10"/>
        <v/>
      </c>
      <c r="DO9" s="6" t="str">
        <f t="shared" si="11"/>
        <v/>
      </c>
      <c r="DP9" s="7" t="str">
        <f t="shared" si="12"/>
        <v/>
      </c>
      <c r="DQ9" s="6" t="str">
        <f t="shared" si="13"/>
        <v/>
      </c>
      <c r="DR9" s="7" t="str">
        <f t="shared" si="14"/>
        <v/>
      </c>
      <c r="DS9" s="130" t="str">
        <f t="shared" si="17"/>
        <v/>
      </c>
      <c r="DT9" s="132" t="str">
        <f t="shared" si="18"/>
        <v/>
      </c>
    </row>
    <row r="10" spans="1:124" ht="20" customHeight="1">
      <c r="A10" s="34">
        <v>4</v>
      </c>
      <c r="B10" s="35"/>
      <c r="C10" s="418"/>
      <c r="D10" s="35">
        <v>1004</v>
      </c>
      <c r="E10" s="35"/>
      <c r="F10" s="251"/>
      <c r="G10" s="571"/>
      <c r="H10" s="254" t="s">
        <v>474</v>
      </c>
      <c r="I10" s="141" t="s">
        <v>422</v>
      </c>
      <c r="J10" s="254" t="s">
        <v>423</v>
      </c>
      <c r="K10" s="36"/>
      <c r="L10" s="36"/>
      <c r="M10" s="36"/>
      <c r="N10" s="37"/>
      <c r="O10" s="137"/>
      <c r="P10" s="137"/>
      <c r="Q10" s="137"/>
      <c r="R10" s="38"/>
      <c r="S10" s="418"/>
      <c r="T10" s="418"/>
      <c r="U10" s="418"/>
      <c r="V10" s="331"/>
      <c r="W10" s="331"/>
      <c r="X10" s="331"/>
      <c r="Y10" s="331"/>
      <c r="Z10" s="261"/>
      <c r="AA10" s="39"/>
      <c r="AB10" s="36"/>
      <c r="AC10" s="36"/>
      <c r="AD10" s="36"/>
      <c r="AE10" s="37"/>
      <c r="AF10" s="137"/>
      <c r="AG10" s="137"/>
      <c r="AH10" s="137"/>
      <c r="AI10" s="38"/>
      <c r="AJ10" s="418"/>
      <c r="AK10" s="418"/>
      <c r="AL10" s="418"/>
      <c r="AM10" s="331"/>
      <c r="AN10" s="331"/>
      <c r="AO10" s="331"/>
      <c r="AP10" s="331"/>
      <c r="AQ10" s="261"/>
      <c r="AR10" s="36"/>
      <c r="AS10" s="36"/>
      <c r="AT10" s="36"/>
      <c r="AU10" s="37"/>
      <c r="AV10" s="137"/>
      <c r="AW10" s="137"/>
      <c r="AX10" s="137"/>
      <c r="AY10" s="38"/>
      <c r="AZ10" s="418"/>
      <c r="BA10" s="418"/>
      <c r="BB10" s="418"/>
      <c r="BC10" s="331"/>
      <c r="BD10" s="331"/>
      <c r="BE10" s="331"/>
      <c r="BF10" s="331"/>
      <c r="BG10" s="261"/>
      <c r="BH10" s="36"/>
      <c r="BI10" s="36"/>
      <c r="BJ10" s="36"/>
      <c r="BK10" s="37"/>
      <c r="BL10" s="40"/>
      <c r="BM10" s="418"/>
      <c r="BN10" s="418"/>
      <c r="BO10" s="418"/>
      <c r="BP10" s="331"/>
      <c r="BQ10" s="331"/>
      <c r="BR10" s="36"/>
      <c r="BS10" s="36"/>
      <c r="BT10" s="36"/>
      <c r="BU10" s="37"/>
      <c r="BV10" s="40"/>
      <c r="BW10" s="418"/>
      <c r="BX10" s="418"/>
      <c r="BY10" s="418"/>
      <c r="BZ10" s="417"/>
      <c r="CA10" s="355"/>
      <c r="CB10" s="356"/>
      <c r="CC10" s="357"/>
      <c r="CE10" s="249" t="s">
        <v>34</v>
      </c>
      <c r="CF10" s="125"/>
      <c r="CG10" s="125"/>
      <c r="CH10" s="4" t="str">
        <f t="shared" si="19"/>
        <v/>
      </c>
      <c r="CI10" s="5"/>
      <c r="CJ10" s="4" t="str">
        <f t="shared" si="19"/>
        <v/>
      </c>
      <c r="CK10" s="5"/>
      <c r="CL10" s="4" t="str">
        <f t="shared" si="19"/>
        <v/>
      </c>
      <c r="CM10" s="5"/>
      <c r="CN10" s="4" t="str">
        <f t="shared" si="19"/>
        <v/>
      </c>
      <c r="CO10" s="5"/>
      <c r="CP10" s="4" t="str">
        <f t="shared" si="20"/>
        <v/>
      </c>
      <c r="CQ10" s="5"/>
      <c r="CR10" s="4" t="str">
        <f t="shared" si="20"/>
        <v/>
      </c>
      <c r="CS10" s="5"/>
      <c r="CT10" s="4" t="str">
        <f t="shared" si="21"/>
        <v/>
      </c>
      <c r="CU10" s="5"/>
      <c r="CV10" s="4" t="str">
        <f t="shared" si="21"/>
        <v/>
      </c>
      <c r="CW10" s="5"/>
      <c r="CX10" s="4" t="str">
        <f t="shared" si="22"/>
        <v/>
      </c>
      <c r="CY10" s="5"/>
      <c r="CZ10" s="4" t="str">
        <f t="shared" si="22"/>
        <v/>
      </c>
      <c r="DA10" s="5"/>
      <c r="DB10" s="135"/>
      <c r="DC10" s="247" t="str">
        <f t="shared" si="23"/>
        <v/>
      </c>
      <c r="DD10" s="7" t="str">
        <f t="shared" si="23"/>
        <v/>
      </c>
      <c r="DE10" s="6" t="str">
        <f t="shared" si="1"/>
        <v/>
      </c>
      <c r="DF10" s="7" t="str">
        <f t="shared" si="2"/>
        <v/>
      </c>
      <c r="DG10" s="6" t="str">
        <f t="shared" si="3"/>
        <v/>
      </c>
      <c r="DH10" s="7" t="str">
        <f t="shared" si="4"/>
        <v/>
      </c>
      <c r="DI10" s="6" t="str">
        <f t="shared" si="5"/>
        <v/>
      </c>
      <c r="DJ10" s="7" t="str">
        <f t="shared" si="6"/>
        <v/>
      </c>
      <c r="DK10" s="6" t="str">
        <f t="shared" si="7"/>
        <v/>
      </c>
      <c r="DL10" s="7" t="str">
        <f t="shared" si="8"/>
        <v/>
      </c>
      <c r="DM10" s="6" t="str">
        <f t="shared" si="9"/>
        <v/>
      </c>
      <c r="DN10" s="7" t="str">
        <f t="shared" si="10"/>
        <v/>
      </c>
      <c r="DO10" s="6" t="str">
        <f t="shared" si="11"/>
        <v/>
      </c>
      <c r="DP10" s="7" t="str">
        <f t="shared" si="12"/>
        <v/>
      </c>
      <c r="DQ10" s="6" t="str">
        <f t="shared" si="13"/>
        <v/>
      </c>
      <c r="DR10" s="7" t="str">
        <f t="shared" si="14"/>
        <v/>
      </c>
      <c r="DS10" s="130" t="str">
        <f t="shared" si="17"/>
        <v/>
      </c>
      <c r="DT10" s="132" t="str">
        <f t="shared" si="18"/>
        <v/>
      </c>
    </row>
    <row r="11" spans="1:124" ht="20" customHeight="1">
      <c r="A11" s="34">
        <v>5</v>
      </c>
      <c r="B11" s="35"/>
      <c r="C11" s="418"/>
      <c r="D11" s="35">
        <v>1005</v>
      </c>
      <c r="E11" s="35"/>
      <c r="F11" s="251"/>
      <c r="G11" s="571"/>
      <c r="H11" s="254" t="s">
        <v>475</v>
      </c>
      <c r="I11" s="141" t="s">
        <v>424</v>
      </c>
      <c r="J11" s="254" t="s">
        <v>425</v>
      </c>
      <c r="K11" s="36"/>
      <c r="L11" s="36"/>
      <c r="M11" s="36"/>
      <c r="N11" s="37"/>
      <c r="O11" s="137"/>
      <c r="P11" s="137"/>
      <c r="Q11" s="137"/>
      <c r="R11" s="38"/>
      <c r="S11" s="418"/>
      <c r="T11" s="418"/>
      <c r="U11" s="418"/>
      <c r="V11" s="331"/>
      <c r="W11" s="331"/>
      <c r="X11" s="331"/>
      <c r="Y11" s="331"/>
      <c r="Z11" s="261"/>
      <c r="AA11" s="39"/>
      <c r="AB11" s="36"/>
      <c r="AC11" s="36"/>
      <c r="AD11" s="36"/>
      <c r="AE11" s="37"/>
      <c r="AF11" s="137"/>
      <c r="AG11" s="137"/>
      <c r="AH11" s="137"/>
      <c r="AI11" s="38"/>
      <c r="AJ11" s="418"/>
      <c r="AK11" s="418"/>
      <c r="AL11" s="418"/>
      <c r="AM11" s="331"/>
      <c r="AN11" s="331"/>
      <c r="AO11" s="331"/>
      <c r="AP11" s="331"/>
      <c r="AQ11" s="261"/>
      <c r="AR11" s="36"/>
      <c r="AS11" s="36"/>
      <c r="AT11" s="36"/>
      <c r="AU11" s="37"/>
      <c r="AV11" s="137"/>
      <c r="AW11" s="137"/>
      <c r="AX11" s="137"/>
      <c r="AY11" s="38"/>
      <c r="AZ11" s="418"/>
      <c r="BA11" s="418"/>
      <c r="BB11" s="418"/>
      <c r="BC11" s="331"/>
      <c r="BD11" s="331"/>
      <c r="BE11" s="331"/>
      <c r="BF11" s="331"/>
      <c r="BG11" s="261"/>
      <c r="BH11" s="36"/>
      <c r="BI11" s="36"/>
      <c r="BJ11" s="36"/>
      <c r="BK11" s="37"/>
      <c r="BL11" s="40"/>
      <c r="BM11" s="418"/>
      <c r="BN11" s="418"/>
      <c r="BO11" s="418"/>
      <c r="BP11" s="331"/>
      <c r="BQ11" s="331"/>
      <c r="BR11" s="36"/>
      <c r="BS11" s="36"/>
      <c r="BT11" s="36"/>
      <c r="BU11" s="37"/>
      <c r="BV11" s="40"/>
      <c r="BW11" s="418"/>
      <c r="BX11" s="418"/>
      <c r="BY11" s="418"/>
      <c r="BZ11" s="417"/>
      <c r="CA11" s="355"/>
      <c r="CB11" s="356"/>
      <c r="CC11" s="357"/>
      <c r="CE11" s="249" t="s">
        <v>3</v>
      </c>
      <c r="CF11" s="125"/>
      <c r="CG11" s="125"/>
      <c r="CH11" s="4" t="str">
        <f t="shared" si="19"/>
        <v/>
      </c>
      <c r="CI11" s="5"/>
      <c r="CJ11" s="4" t="str">
        <f t="shared" si="19"/>
        <v/>
      </c>
      <c r="CK11" s="5"/>
      <c r="CL11" s="4" t="str">
        <f t="shared" si="19"/>
        <v/>
      </c>
      <c r="CM11" s="5"/>
      <c r="CN11" s="4" t="str">
        <f t="shared" si="19"/>
        <v/>
      </c>
      <c r="CO11" s="5"/>
      <c r="CP11" s="4" t="str">
        <f t="shared" si="20"/>
        <v/>
      </c>
      <c r="CQ11" s="5"/>
      <c r="CR11" s="4" t="str">
        <f t="shared" si="20"/>
        <v/>
      </c>
      <c r="CS11" s="5"/>
      <c r="CT11" s="4" t="str">
        <f t="shared" si="21"/>
        <v/>
      </c>
      <c r="CU11" s="5"/>
      <c r="CV11" s="4" t="str">
        <f t="shared" si="21"/>
        <v/>
      </c>
      <c r="CW11" s="5"/>
      <c r="CX11" s="4" t="str">
        <f t="shared" si="22"/>
        <v/>
      </c>
      <c r="CY11" s="5"/>
      <c r="CZ11" s="4" t="str">
        <f t="shared" si="22"/>
        <v/>
      </c>
      <c r="DA11" s="5"/>
      <c r="DB11" s="135"/>
      <c r="DC11" s="247" t="str">
        <f t="shared" si="23"/>
        <v/>
      </c>
      <c r="DD11" s="7" t="str">
        <f t="shared" si="23"/>
        <v/>
      </c>
      <c r="DE11" s="6" t="str">
        <f t="shared" si="1"/>
        <v/>
      </c>
      <c r="DF11" s="7" t="str">
        <f t="shared" si="2"/>
        <v/>
      </c>
      <c r="DG11" s="6" t="str">
        <f t="shared" si="3"/>
        <v/>
      </c>
      <c r="DH11" s="7" t="str">
        <f t="shared" si="4"/>
        <v/>
      </c>
      <c r="DI11" s="6" t="str">
        <f t="shared" si="5"/>
        <v/>
      </c>
      <c r="DJ11" s="7" t="str">
        <f t="shared" si="6"/>
        <v/>
      </c>
      <c r="DK11" s="6" t="str">
        <f t="shared" si="7"/>
        <v/>
      </c>
      <c r="DL11" s="7" t="str">
        <f t="shared" si="8"/>
        <v/>
      </c>
      <c r="DM11" s="6" t="str">
        <f t="shared" si="9"/>
        <v/>
      </c>
      <c r="DN11" s="7" t="str">
        <f t="shared" si="10"/>
        <v/>
      </c>
      <c r="DO11" s="6" t="str">
        <f t="shared" si="11"/>
        <v/>
      </c>
      <c r="DP11" s="7" t="str">
        <f t="shared" si="12"/>
        <v/>
      </c>
      <c r="DQ11" s="6" t="str">
        <f t="shared" si="13"/>
        <v/>
      </c>
      <c r="DR11" s="7" t="str">
        <f t="shared" si="14"/>
        <v/>
      </c>
      <c r="DS11" s="130" t="str">
        <f t="shared" si="17"/>
        <v/>
      </c>
      <c r="DT11" s="132" t="str">
        <f t="shared" si="18"/>
        <v/>
      </c>
    </row>
    <row r="12" spans="1:124" ht="20" customHeight="1">
      <c r="A12" s="34">
        <v>6</v>
      </c>
      <c r="B12" s="35"/>
      <c r="C12" s="418"/>
      <c r="D12" s="35">
        <v>1006</v>
      </c>
      <c r="E12" s="35"/>
      <c r="F12" s="251"/>
      <c r="G12" s="571"/>
      <c r="H12" s="254" t="s">
        <v>476</v>
      </c>
      <c r="I12" s="141" t="s">
        <v>426</v>
      </c>
      <c r="J12" s="254" t="s">
        <v>427</v>
      </c>
      <c r="K12" s="36"/>
      <c r="L12" s="36"/>
      <c r="M12" s="36"/>
      <c r="N12" s="37"/>
      <c r="O12" s="137"/>
      <c r="P12" s="137"/>
      <c r="Q12" s="137"/>
      <c r="R12" s="38"/>
      <c r="S12" s="418"/>
      <c r="T12" s="418"/>
      <c r="U12" s="418"/>
      <c r="V12" s="331"/>
      <c r="W12" s="331"/>
      <c r="X12" s="331"/>
      <c r="Y12" s="331"/>
      <c r="Z12" s="261"/>
      <c r="AA12" s="39"/>
      <c r="AB12" s="36"/>
      <c r="AC12" s="36"/>
      <c r="AD12" s="36"/>
      <c r="AE12" s="37"/>
      <c r="AF12" s="137"/>
      <c r="AG12" s="137"/>
      <c r="AH12" s="137"/>
      <c r="AI12" s="38"/>
      <c r="AJ12" s="418"/>
      <c r="AK12" s="418"/>
      <c r="AL12" s="418"/>
      <c r="AM12" s="331"/>
      <c r="AN12" s="331"/>
      <c r="AO12" s="331"/>
      <c r="AP12" s="331"/>
      <c r="AQ12" s="261"/>
      <c r="AR12" s="36"/>
      <c r="AS12" s="36"/>
      <c r="AT12" s="36"/>
      <c r="AU12" s="37"/>
      <c r="AV12" s="137"/>
      <c r="AW12" s="137"/>
      <c r="AX12" s="137"/>
      <c r="AY12" s="38"/>
      <c r="AZ12" s="418"/>
      <c r="BA12" s="418"/>
      <c r="BB12" s="418"/>
      <c r="BC12" s="331"/>
      <c r="BD12" s="331"/>
      <c r="BE12" s="331"/>
      <c r="BF12" s="331"/>
      <c r="BG12" s="261"/>
      <c r="BH12" s="36"/>
      <c r="BI12" s="36"/>
      <c r="BJ12" s="36"/>
      <c r="BK12" s="37"/>
      <c r="BL12" s="40"/>
      <c r="BM12" s="418"/>
      <c r="BN12" s="418"/>
      <c r="BO12" s="418"/>
      <c r="BP12" s="331"/>
      <c r="BQ12" s="331"/>
      <c r="BR12" s="36"/>
      <c r="BS12" s="36"/>
      <c r="BT12" s="36"/>
      <c r="BU12" s="37"/>
      <c r="BV12" s="40"/>
      <c r="BW12" s="418"/>
      <c r="BX12" s="418"/>
      <c r="BY12" s="418"/>
      <c r="BZ12" s="417"/>
      <c r="CA12" s="355"/>
      <c r="CB12" s="356"/>
      <c r="CC12" s="357"/>
      <c r="CE12" s="249" t="s">
        <v>36</v>
      </c>
      <c r="CF12" s="125"/>
      <c r="CG12" s="125"/>
      <c r="CH12" s="4" t="str">
        <f t="shared" si="19"/>
        <v/>
      </c>
      <c r="CI12" s="5"/>
      <c r="CJ12" s="4" t="str">
        <f t="shared" si="19"/>
        <v/>
      </c>
      <c r="CK12" s="5"/>
      <c r="CL12" s="4" t="str">
        <f t="shared" si="19"/>
        <v/>
      </c>
      <c r="CM12" s="5"/>
      <c r="CN12" s="4" t="str">
        <f t="shared" si="19"/>
        <v/>
      </c>
      <c r="CO12" s="5"/>
      <c r="CP12" s="4" t="str">
        <f t="shared" si="20"/>
        <v/>
      </c>
      <c r="CQ12" s="5"/>
      <c r="CR12" s="4" t="str">
        <f t="shared" si="20"/>
        <v/>
      </c>
      <c r="CS12" s="5"/>
      <c r="CT12" s="4" t="str">
        <f t="shared" si="21"/>
        <v/>
      </c>
      <c r="CU12" s="5"/>
      <c r="CV12" s="4" t="str">
        <f t="shared" si="21"/>
        <v/>
      </c>
      <c r="CW12" s="5"/>
      <c r="CX12" s="4" t="str">
        <f t="shared" si="22"/>
        <v/>
      </c>
      <c r="CY12" s="5"/>
      <c r="CZ12" s="4" t="str">
        <f t="shared" si="22"/>
        <v/>
      </c>
      <c r="DA12" s="5"/>
      <c r="DB12" s="135"/>
      <c r="DC12" s="247" t="str">
        <f t="shared" si="23"/>
        <v/>
      </c>
      <c r="DD12" s="7" t="str">
        <f t="shared" si="23"/>
        <v/>
      </c>
      <c r="DE12" s="6" t="str">
        <f t="shared" si="1"/>
        <v/>
      </c>
      <c r="DF12" s="7" t="str">
        <f t="shared" si="2"/>
        <v/>
      </c>
      <c r="DG12" s="6" t="str">
        <f t="shared" si="3"/>
        <v/>
      </c>
      <c r="DH12" s="7" t="str">
        <f t="shared" si="4"/>
        <v/>
      </c>
      <c r="DI12" s="6" t="str">
        <f t="shared" si="5"/>
        <v/>
      </c>
      <c r="DJ12" s="7" t="str">
        <f t="shared" si="6"/>
        <v/>
      </c>
      <c r="DK12" s="6" t="str">
        <f t="shared" si="7"/>
        <v/>
      </c>
      <c r="DL12" s="7" t="str">
        <f t="shared" si="8"/>
        <v/>
      </c>
      <c r="DM12" s="6" t="str">
        <f t="shared" si="9"/>
        <v/>
      </c>
      <c r="DN12" s="7" t="str">
        <f t="shared" si="10"/>
        <v/>
      </c>
      <c r="DO12" s="6" t="str">
        <f t="shared" si="11"/>
        <v/>
      </c>
      <c r="DP12" s="7" t="str">
        <f t="shared" si="12"/>
        <v/>
      </c>
      <c r="DQ12" s="6" t="str">
        <f t="shared" si="13"/>
        <v/>
      </c>
      <c r="DR12" s="7" t="str">
        <f t="shared" si="14"/>
        <v/>
      </c>
      <c r="DS12" s="130" t="str">
        <f t="shared" si="17"/>
        <v/>
      </c>
      <c r="DT12" s="132" t="str">
        <f t="shared" si="18"/>
        <v/>
      </c>
    </row>
    <row r="13" spans="1:124" ht="20" customHeight="1">
      <c r="A13" s="34">
        <v>7</v>
      </c>
      <c r="B13" s="35"/>
      <c r="C13" s="418"/>
      <c r="D13" s="35">
        <v>1007</v>
      </c>
      <c r="E13" s="35"/>
      <c r="F13" s="251"/>
      <c r="G13" s="571"/>
      <c r="H13" s="254" t="s">
        <v>477</v>
      </c>
      <c r="I13" s="141" t="s">
        <v>428</v>
      </c>
      <c r="J13" s="254" t="s">
        <v>429</v>
      </c>
      <c r="K13" s="36"/>
      <c r="L13" s="36"/>
      <c r="M13" s="36"/>
      <c r="N13" s="37"/>
      <c r="O13" s="137"/>
      <c r="P13" s="137"/>
      <c r="Q13" s="137"/>
      <c r="R13" s="38"/>
      <c r="S13" s="418"/>
      <c r="T13" s="418"/>
      <c r="U13" s="418"/>
      <c r="V13" s="331"/>
      <c r="W13" s="331"/>
      <c r="X13" s="331"/>
      <c r="Y13" s="331"/>
      <c r="Z13" s="261"/>
      <c r="AA13" s="39"/>
      <c r="AB13" s="36"/>
      <c r="AC13" s="36"/>
      <c r="AD13" s="36"/>
      <c r="AE13" s="37"/>
      <c r="AF13" s="137"/>
      <c r="AG13" s="137"/>
      <c r="AH13" s="137"/>
      <c r="AI13" s="38"/>
      <c r="AJ13" s="418"/>
      <c r="AK13" s="418"/>
      <c r="AL13" s="418"/>
      <c r="AM13" s="331"/>
      <c r="AN13" s="331"/>
      <c r="AO13" s="331"/>
      <c r="AP13" s="331"/>
      <c r="AQ13" s="261"/>
      <c r="AR13" s="36"/>
      <c r="AS13" s="36"/>
      <c r="AT13" s="36"/>
      <c r="AU13" s="37"/>
      <c r="AV13" s="137"/>
      <c r="AW13" s="137"/>
      <c r="AX13" s="137"/>
      <c r="AY13" s="38"/>
      <c r="AZ13" s="418"/>
      <c r="BA13" s="418"/>
      <c r="BB13" s="418"/>
      <c r="BC13" s="331"/>
      <c r="BD13" s="331"/>
      <c r="BE13" s="331"/>
      <c r="BF13" s="331"/>
      <c r="BG13" s="261"/>
      <c r="BH13" s="36"/>
      <c r="BI13" s="36"/>
      <c r="BJ13" s="36"/>
      <c r="BK13" s="37"/>
      <c r="BL13" s="40"/>
      <c r="BM13" s="418"/>
      <c r="BN13" s="418"/>
      <c r="BO13" s="418"/>
      <c r="BP13" s="331"/>
      <c r="BQ13" s="331"/>
      <c r="BR13" s="36"/>
      <c r="BS13" s="36"/>
      <c r="BT13" s="36"/>
      <c r="BU13" s="37"/>
      <c r="BV13" s="40"/>
      <c r="BW13" s="418"/>
      <c r="BX13" s="418"/>
      <c r="BY13" s="418"/>
      <c r="BZ13" s="417"/>
      <c r="CA13" s="355"/>
      <c r="CB13" s="356"/>
      <c r="CC13" s="357"/>
      <c r="CE13" s="249" t="s">
        <v>4</v>
      </c>
      <c r="CF13" s="125"/>
      <c r="CG13" s="125"/>
      <c r="CH13" s="4" t="str">
        <f t="shared" si="19"/>
        <v/>
      </c>
      <c r="CI13" s="5"/>
      <c r="CJ13" s="4" t="str">
        <f t="shared" si="19"/>
        <v/>
      </c>
      <c r="CK13" s="5"/>
      <c r="CL13" s="4" t="str">
        <f t="shared" si="19"/>
        <v/>
      </c>
      <c r="CM13" s="5"/>
      <c r="CN13" s="4" t="str">
        <f t="shared" si="19"/>
        <v/>
      </c>
      <c r="CO13" s="5"/>
      <c r="CP13" s="4" t="str">
        <f t="shared" si="20"/>
        <v/>
      </c>
      <c r="CQ13" s="5"/>
      <c r="CR13" s="4" t="str">
        <f t="shared" si="20"/>
        <v/>
      </c>
      <c r="CS13" s="5"/>
      <c r="CT13" s="4" t="str">
        <f t="shared" si="21"/>
        <v/>
      </c>
      <c r="CU13" s="5"/>
      <c r="CV13" s="4" t="str">
        <f t="shared" si="21"/>
        <v/>
      </c>
      <c r="CW13" s="5"/>
      <c r="CX13" s="4" t="str">
        <f t="shared" si="22"/>
        <v/>
      </c>
      <c r="CY13" s="5"/>
      <c r="CZ13" s="4" t="str">
        <f t="shared" si="22"/>
        <v/>
      </c>
      <c r="DA13" s="5"/>
      <c r="DB13" s="135"/>
      <c r="DC13" s="247" t="str">
        <f t="shared" si="23"/>
        <v/>
      </c>
      <c r="DD13" s="7" t="str">
        <f t="shared" si="23"/>
        <v/>
      </c>
      <c r="DE13" s="6" t="str">
        <f t="shared" si="1"/>
        <v/>
      </c>
      <c r="DF13" s="7" t="str">
        <f t="shared" si="2"/>
        <v/>
      </c>
      <c r="DG13" s="6" t="str">
        <f t="shared" si="3"/>
        <v/>
      </c>
      <c r="DH13" s="7" t="str">
        <f t="shared" si="4"/>
        <v/>
      </c>
      <c r="DI13" s="6" t="str">
        <f t="shared" si="5"/>
        <v/>
      </c>
      <c r="DJ13" s="7" t="str">
        <f t="shared" si="6"/>
        <v/>
      </c>
      <c r="DK13" s="6" t="str">
        <f t="shared" si="7"/>
        <v/>
      </c>
      <c r="DL13" s="7" t="str">
        <f t="shared" si="8"/>
        <v/>
      </c>
      <c r="DM13" s="6" t="str">
        <f t="shared" si="9"/>
        <v/>
      </c>
      <c r="DN13" s="7" t="str">
        <f t="shared" si="10"/>
        <v/>
      </c>
      <c r="DO13" s="6" t="str">
        <f t="shared" si="11"/>
        <v/>
      </c>
      <c r="DP13" s="7" t="str">
        <f t="shared" si="12"/>
        <v/>
      </c>
      <c r="DQ13" s="6" t="str">
        <f t="shared" si="13"/>
        <v/>
      </c>
      <c r="DR13" s="7" t="str">
        <f t="shared" si="14"/>
        <v/>
      </c>
      <c r="DS13" s="130" t="str">
        <f t="shared" si="17"/>
        <v/>
      </c>
      <c r="DT13" s="132" t="str">
        <f t="shared" si="18"/>
        <v/>
      </c>
    </row>
    <row r="14" spans="1:124" ht="20" customHeight="1">
      <c r="A14" s="34">
        <v>8</v>
      </c>
      <c r="B14" s="35"/>
      <c r="C14" s="418"/>
      <c r="D14" s="35">
        <v>1008</v>
      </c>
      <c r="E14" s="35"/>
      <c r="F14" s="251"/>
      <c r="G14" s="571"/>
      <c r="H14" s="254" t="s">
        <v>478</v>
      </c>
      <c r="I14" s="141" t="s">
        <v>430</v>
      </c>
      <c r="J14" s="254" t="s">
        <v>431</v>
      </c>
      <c r="K14" s="36"/>
      <c r="L14" s="36"/>
      <c r="M14" s="36"/>
      <c r="N14" s="37"/>
      <c r="O14" s="137"/>
      <c r="P14" s="137"/>
      <c r="Q14" s="137"/>
      <c r="R14" s="38"/>
      <c r="S14" s="418"/>
      <c r="T14" s="418"/>
      <c r="U14" s="418"/>
      <c r="V14" s="331"/>
      <c r="W14" s="331"/>
      <c r="X14" s="331"/>
      <c r="Y14" s="331"/>
      <c r="Z14" s="261"/>
      <c r="AA14" s="39"/>
      <c r="AB14" s="36"/>
      <c r="AC14" s="36"/>
      <c r="AD14" s="36"/>
      <c r="AE14" s="37"/>
      <c r="AF14" s="137"/>
      <c r="AG14" s="137"/>
      <c r="AH14" s="137"/>
      <c r="AI14" s="38"/>
      <c r="AJ14" s="418"/>
      <c r="AK14" s="418"/>
      <c r="AL14" s="418"/>
      <c r="AM14" s="331"/>
      <c r="AN14" s="331"/>
      <c r="AO14" s="331"/>
      <c r="AP14" s="331"/>
      <c r="AQ14" s="261"/>
      <c r="AR14" s="36"/>
      <c r="AS14" s="36"/>
      <c r="AT14" s="36"/>
      <c r="AU14" s="37"/>
      <c r="AV14" s="137"/>
      <c r="AW14" s="137"/>
      <c r="AX14" s="137"/>
      <c r="AY14" s="38"/>
      <c r="AZ14" s="418"/>
      <c r="BA14" s="418"/>
      <c r="BB14" s="418"/>
      <c r="BC14" s="331"/>
      <c r="BD14" s="331"/>
      <c r="BE14" s="331"/>
      <c r="BF14" s="331"/>
      <c r="BG14" s="261"/>
      <c r="BH14" s="36"/>
      <c r="BI14" s="36"/>
      <c r="BJ14" s="36"/>
      <c r="BK14" s="37"/>
      <c r="BL14" s="40"/>
      <c r="BM14" s="418"/>
      <c r="BN14" s="418"/>
      <c r="BO14" s="418"/>
      <c r="BP14" s="331"/>
      <c r="BQ14" s="331"/>
      <c r="BR14" s="36"/>
      <c r="BS14" s="36"/>
      <c r="BT14" s="36"/>
      <c r="BU14" s="37"/>
      <c r="BV14" s="40"/>
      <c r="BW14" s="418"/>
      <c r="BX14" s="418"/>
      <c r="BY14" s="418"/>
      <c r="BZ14" s="417"/>
      <c r="CA14" s="355"/>
      <c r="CB14" s="356"/>
      <c r="CC14" s="357"/>
      <c r="CE14" s="249" t="s">
        <v>35</v>
      </c>
      <c r="CF14" s="125"/>
      <c r="CG14" s="125"/>
      <c r="CH14" s="4" t="str">
        <f t="shared" si="19"/>
        <v/>
      </c>
      <c r="CI14" s="5"/>
      <c r="CJ14" s="4" t="str">
        <f t="shared" si="19"/>
        <v/>
      </c>
      <c r="CK14" s="5"/>
      <c r="CL14" s="4" t="str">
        <f t="shared" si="19"/>
        <v/>
      </c>
      <c r="CM14" s="5"/>
      <c r="CN14" s="4" t="str">
        <f t="shared" si="19"/>
        <v/>
      </c>
      <c r="CO14" s="5"/>
      <c r="CP14" s="4" t="str">
        <f t="shared" si="20"/>
        <v/>
      </c>
      <c r="CQ14" s="5"/>
      <c r="CR14" s="4" t="str">
        <f t="shared" si="20"/>
        <v/>
      </c>
      <c r="CS14" s="5"/>
      <c r="CT14" s="4" t="str">
        <f t="shared" si="21"/>
        <v/>
      </c>
      <c r="CU14" s="5"/>
      <c r="CV14" s="4" t="str">
        <f t="shared" si="21"/>
        <v/>
      </c>
      <c r="CW14" s="5"/>
      <c r="CX14" s="4" t="str">
        <f t="shared" si="22"/>
        <v/>
      </c>
      <c r="CY14" s="5"/>
      <c r="CZ14" s="4" t="str">
        <f t="shared" si="22"/>
        <v/>
      </c>
      <c r="DA14" s="5"/>
      <c r="DB14" s="135"/>
      <c r="DC14" s="247" t="str">
        <f t="shared" si="23"/>
        <v/>
      </c>
      <c r="DD14" s="7" t="str">
        <f t="shared" si="23"/>
        <v/>
      </c>
      <c r="DE14" s="6" t="str">
        <f t="shared" si="1"/>
        <v/>
      </c>
      <c r="DF14" s="7" t="str">
        <f t="shared" si="2"/>
        <v/>
      </c>
      <c r="DG14" s="6" t="str">
        <f t="shared" si="3"/>
        <v/>
      </c>
      <c r="DH14" s="7" t="str">
        <f t="shared" si="4"/>
        <v/>
      </c>
      <c r="DI14" s="6" t="str">
        <f t="shared" si="5"/>
        <v/>
      </c>
      <c r="DJ14" s="7" t="str">
        <f t="shared" si="6"/>
        <v/>
      </c>
      <c r="DK14" s="6" t="str">
        <f t="shared" si="7"/>
        <v/>
      </c>
      <c r="DL14" s="7" t="str">
        <f t="shared" si="8"/>
        <v/>
      </c>
      <c r="DM14" s="6" t="str">
        <f t="shared" si="9"/>
        <v/>
      </c>
      <c r="DN14" s="7" t="str">
        <f t="shared" si="10"/>
        <v/>
      </c>
      <c r="DO14" s="6" t="str">
        <f t="shared" si="11"/>
        <v/>
      </c>
      <c r="DP14" s="7" t="str">
        <f t="shared" si="12"/>
        <v/>
      </c>
      <c r="DQ14" s="6" t="str">
        <f t="shared" si="13"/>
        <v/>
      </c>
      <c r="DR14" s="7" t="str">
        <f t="shared" si="14"/>
        <v/>
      </c>
      <c r="DS14" s="130" t="str">
        <f t="shared" si="17"/>
        <v/>
      </c>
      <c r="DT14" s="132" t="str">
        <f t="shared" si="18"/>
        <v/>
      </c>
    </row>
    <row r="15" spans="1:124" ht="20" customHeight="1">
      <c r="A15" s="34">
        <v>9</v>
      </c>
      <c r="B15" s="35"/>
      <c r="C15" s="418"/>
      <c r="D15" s="35">
        <v>1009</v>
      </c>
      <c r="E15" s="35"/>
      <c r="F15" s="251"/>
      <c r="G15" s="571"/>
      <c r="H15" s="254" t="s">
        <v>479</v>
      </c>
      <c r="I15" s="141" t="s">
        <v>432</v>
      </c>
      <c r="J15" s="254" t="s">
        <v>433</v>
      </c>
      <c r="K15" s="36"/>
      <c r="L15" s="36"/>
      <c r="M15" s="36"/>
      <c r="N15" s="37"/>
      <c r="O15" s="137"/>
      <c r="P15" s="137"/>
      <c r="Q15" s="137"/>
      <c r="R15" s="38"/>
      <c r="S15" s="418"/>
      <c r="T15" s="418"/>
      <c r="U15" s="418"/>
      <c r="V15" s="331"/>
      <c r="W15" s="331"/>
      <c r="X15" s="331"/>
      <c r="Y15" s="331"/>
      <c r="Z15" s="261"/>
      <c r="AA15" s="39"/>
      <c r="AB15" s="36"/>
      <c r="AC15" s="36"/>
      <c r="AD15" s="36"/>
      <c r="AE15" s="37"/>
      <c r="AF15" s="137"/>
      <c r="AG15" s="137"/>
      <c r="AH15" s="137"/>
      <c r="AI15" s="38"/>
      <c r="AJ15" s="418"/>
      <c r="AK15" s="418"/>
      <c r="AL15" s="418"/>
      <c r="AM15" s="331"/>
      <c r="AN15" s="331"/>
      <c r="AO15" s="331"/>
      <c r="AP15" s="331"/>
      <c r="AQ15" s="261"/>
      <c r="AR15" s="36"/>
      <c r="AS15" s="36"/>
      <c r="AT15" s="36"/>
      <c r="AU15" s="37"/>
      <c r="AV15" s="137"/>
      <c r="AW15" s="137"/>
      <c r="AX15" s="137"/>
      <c r="AY15" s="38"/>
      <c r="AZ15" s="418"/>
      <c r="BA15" s="418"/>
      <c r="BB15" s="418"/>
      <c r="BC15" s="331"/>
      <c r="BD15" s="331"/>
      <c r="BE15" s="331"/>
      <c r="BF15" s="331"/>
      <c r="BG15" s="261"/>
      <c r="BH15" s="36"/>
      <c r="BI15" s="36"/>
      <c r="BJ15" s="36"/>
      <c r="BK15" s="37"/>
      <c r="BL15" s="40"/>
      <c r="BM15" s="418"/>
      <c r="BN15" s="418"/>
      <c r="BO15" s="418"/>
      <c r="BP15" s="331"/>
      <c r="BQ15" s="331"/>
      <c r="BR15" s="36"/>
      <c r="BS15" s="36"/>
      <c r="BT15" s="36"/>
      <c r="BU15" s="37"/>
      <c r="BV15" s="40"/>
      <c r="BW15" s="418"/>
      <c r="BX15" s="418"/>
      <c r="BY15" s="418"/>
      <c r="BZ15" s="417"/>
      <c r="CA15" s="355"/>
      <c r="CB15" s="356"/>
      <c r="CC15" s="357"/>
      <c r="CE15" s="249"/>
      <c r="CF15" s="125"/>
      <c r="CG15" s="125"/>
      <c r="CH15" s="4" t="str">
        <f t="shared" si="19"/>
        <v/>
      </c>
      <c r="CI15" s="5"/>
      <c r="CJ15" s="4" t="str">
        <f t="shared" si="19"/>
        <v/>
      </c>
      <c r="CK15" s="5"/>
      <c r="CL15" s="4" t="str">
        <f t="shared" si="19"/>
        <v/>
      </c>
      <c r="CM15" s="5"/>
      <c r="CN15" s="4" t="str">
        <f t="shared" si="19"/>
        <v/>
      </c>
      <c r="CO15" s="5"/>
      <c r="CP15" s="4" t="str">
        <f t="shared" si="20"/>
        <v/>
      </c>
      <c r="CQ15" s="5"/>
      <c r="CR15" s="4" t="str">
        <f t="shared" si="20"/>
        <v/>
      </c>
      <c r="CS15" s="5"/>
      <c r="CT15" s="4" t="str">
        <f t="shared" si="21"/>
        <v/>
      </c>
      <c r="CU15" s="5"/>
      <c r="CV15" s="4" t="str">
        <f t="shared" si="21"/>
        <v/>
      </c>
      <c r="CW15" s="5"/>
      <c r="CX15" s="4" t="str">
        <f t="shared" si="22"/>
        <v/>
      </c>
      <c r="CY15" s="5"/>
      <c r="CZ15" s="4" t="str">
        <f t="shared" si="22"/>
        <v/>
      </c>
      <c r="DA15" s="5"/>
      <c r="DB15" s="135"/>
      <c r="DC15" s="247" t="str">
        <f t="shared" si="23"/>
        <v/>
      </c>
      <c r="DD15" s="7" t="str">
        <f t="shared" si="23"/>
        <v/>
      </c>
      <c r="DE15" s="6" t="str">
        <f t="shared" si="1"/>
        <v/>
      </c>
      <c r="DF15" s="7" t="str">
        <f t="shared" si="2"/>
        <v/>
      </c>
      <c r="DG15" s="6" t="str">
        <f t="shared" si="3"/>
        <v/>
      </c>
      <c r="DH15" s="7" t="str">
        <f t="shared" si="4"/>
        <v/>
      </c>
      <c r="DI15" s="6" t="str">
        <f t="shared" si="5"/>
        <v/>
      </c>
      <c r="DJ15" s="7" t="str">
        <f t="shared" si="6"/>
        <v/>
      </c>
      <c r="DK15" s="6" t="str">
        <f t="shared" si="7"/>
        <v/>
      </c>
      <c r="DL15" s="7" t="str">
        <f t="shared" si="8"/>
        <v/>
      </c>
      <c r="DM15" s="6" t="str">
        <f t="shared" si="9"/>
        <v/>
      </c>
      <c r="DN15" s="7" t="str">
        <f t="shared" si="10"/>
        <v/>
      </c>
      <c r="DO15" s="6" t="str">
        <f t="shared" si="11"/>
        <v/>
      </c>
      <c r="DP15" s="7" t="str">
        <f t="shared" si="12"/>
        <v/>
      </c>
      <c r="DQ15" s="6" t="str">
        <f t="shared" si="13"/>
        <v/>
      </c>
      <c r="DR15" s="7" t="str">
        <f t="shared" si="14"/>
        <v/>
      </c>
      <c r="DS15" s="130" t="str">
        <f t="shared" si="17"/>
        <v/>
      </c>
      <c r="DT15" s="132" t="str">
        <f t="shared" si="18"/>
        <v/>
      </c>
    </row>
    <row r="16" spans="1:124" ht="20" customHeight="1">
      <c r="A16" s="34">
        <v>10</v>
      </c>
      <c r="B16" s="35"/>
      <c r="C16" s="418"/>
      <c r="D16" s="35">
        <v>1010</v>
      </c>
      <c r="E16" s="35"/>
      <c r="F16" s="251"/>
      <c r="G16" s="571"/>
      <c r="H16" s="254" t="s">
        <v>480</v>
      </c>
      <c r="I16" s="141" t="s">
        <v>434</v>
      </c>
      <c r="J16" s="254" t="s">
        <v>435</v>
      </c>
      <c r="K16" s="36"/>
      <c r="L16" s="36"/>
      <c r="M16" s="36"/>
      <c r="N16" s="37"/>
      <c r="O16" s="137"/>
      <c r="P16" s="137"/>
      <c r="Q16" s="137"/>
      <c r="R16" s="38"/>
      <c r="S16" s="418"/>
      <c r="T16" s="418"/>
      <c r="U16" s="418"/>
      <c r="V16" s="331"/>
      <c r="W16" s="331"/>
      <c r="X16" s="331"/>
      <c r="Y16" s="331"/>
      <c r="Z16" s="261"/>
      <c r="AA16" s="39"/>
      <c r="AB16" s="36"/>
      <c r="AC16" s="36"/>
      <c r="AD16" s="36"/>
      <c r="AE16" s="37"/>
      <c r="AF16" s="137"/>
      <c r="AG16" s="137"/>
      <c r="AH16" s="137"/>
      <c r="AI16" s="38"/>
      <c r="AJ16" s="418"/>
      <c r="AK16" s="418"/>
      <c r="AL16" s="418"/>
      <c r="AM16" s="331"/>
      <c r="AN16" s="331"/>
      <c r="AO16" s="331"/>
      <c r="AP16" s="331"/>
      <c r="AQ16" s="261"/>
      <c r="AR16" s="36"/>
      <c r="AS16" s="36"/>
      <c r="AT16" s="36"/>
      <c r="AU16" s="37"/>
      <c r="AV16" s="137"/>
      <c r="AW16" s="137"/>
      <c r="AX16" s="137"/>
      <c r="AY16" s="38"/>
      <c r="AZ16" s="418"/>
      <c r="BA16" s="418"/>
      <c r="BB16" s="418"/>
      <c r="BC16" s="331"/>
      <c r="BD16" s="331"/>
      <c r="BE16" s="331"/>
      <c r="BF16" s="331"/>
      <c r="BG16" s="261"/>
      <c r="BH16" s="36"/>
      <c r="BI16" s="36"/>
      <c r="BJ16" s="36"/>
      <c r="BK16" s="37"/>
      <c r="BL16" s="40"/>
      <c r="BM16" s="418"/>
      <c r="BN16" s="418"/>
      <c r="BO16" s="418"/>
      <c r="BP16" s="331"/>
      <c r="BQ16" s="331"/>
      <c r="BR16" s="36"/>
      <c r="BS16" s="36"/>
      <c r="BT16" s="36"/>
      <c r="BU16" s="37"/>
      <c r="BV16" s="40"/>
      <c r="BW16" s="418"/>
      <c r="BX16" s="418"/>
      <c r="BY16" s="418"/>
      <c r="BZ16" s="417"/>
      <c r="CA16" s="355"/>
      <c r="CB16" s="356"/>
      <c r="CC16" s="357"/>
      <c r="CE16" s="249"/>
      <c r="CF16" s="125"/>
      <c r="CG16" s="125"/>
      <c r="CH16" s="4" t="str">
        <f t="shared" si="19"/>
        <v/>
      </c>
      <c r="CI16" s="5"/>
      <c r="CJ16" s="4" t="str">
        <f t="shared" si="19"/>
        <v/>
      </c>
      <c r="CK16" s="5"/>
      <c r="CL16" s="4" t="str">
        <f t="shared" si="19"/>
        <v/>
      </c>
      <c r="CM16" s="5"/>
      <c r="CN16" s="4" t="str">
        <f t="shared" si="19"/>
        <v/>
      </c>
      <c r="CO16" s="5"/>
      <c r="CP16" s="4" t="str">
        <f t="shared" si="20"/>
        <v/>
      </c>
      <c r="CQ16" s="5"/>
      <c r="CR16" s="4" t="str">
        <f t="shared" si="20"/>
        <v/>
      </c>
      <c r="CS16" s="5"/>
      <c r="CT16" s="4" t="str">
        <f t="shared" si="21"/>
        <v/>
      </c>
      <c r="CU16" s="5"/>
      <c r="CV16" s="4" t="str">
        <f t="shared" si="21"/>
        <v/>
      </c>
      <c r="CW16" s="5"/>
      <c r="CX16" s="4" t="str">
        <f t="shared" si="22"/>
        <v/>
      </c>
      <c r="CY16" s="5"/>
      <c r="CZ16" s="4" t="str">
        <f t="shared" si="22"/>
        <v/>
      </c>
      <c r="DA16" s="5"/>
      <c r="DB16" s="135"/>
      <c r="DC16" s="247" t="str">
        <f t="shared" si="23"/>
        <v/>
      </c>
      <c r="DD16" s="7" t="str">
        <f t="shared" si="23"/>
        <v/>
      </c>
      <c r="DE16" s="6" t="str">
        <f t="shared" si="1"/>
        <v/>
      </c>
      <c r="DF16" s="7" t="str">
        <f t="shared" si="2"/>
        <v/>
      </c>
      <c r="DG16" s="6" t="str">
        <f t="shared" si="3"/>
        <v/>
      </c>
      <c r="DH16" s="7" t="str">
        <f t="shared" si="4"/>
        <v/>
      </c>
      <c r="DI16" s="6" t="str">
        <f t="shared" si="5"/>
        <v/>
      </c>
      <c r="DJ16" s="7" t="str">
        <f t="shared" si="6"/>
        <v/>
      </c>
      <c r="DK16" s="6" t="str">
        <f t="shared" si="7"/>
        <v/>
      </c>
      <c r="DL16" s="7" t="str">
        <f t="shared" si="8"/>
        <v/>
      </c>
      <c r="DM16" s="6" t="str">
        <f t="shared" si="9"/>
        <v/>
      </c>
      <c r="DN16" s="7" t="str">
        <f t="shared" si="10"/>
        <v/>
      </c>
      <c r="DO16" s="6" t="str">
        <f t="shared" si="11"/>
        <v/>
      </c>
      <c r="DP16" s="7" t="str">
        <f t="shared" si="12"/>
        <v/>
      </c>
      <c r="DQ16" s="6" t="str">
        <f t="shared" si="13"/>
        <v/>
      </c>
      <c r="DR16" s="7" t="str">
        <f t="shared" si="14"/>
        <v/>
      </c>
      <c r="DS16" s="130" t="str">
        <f t="shared" si="17"/>
        <v/>
      </c>
      <c r="DT16" s="132" t="str">
        <f t="shared" si="18"/>
        <v/>
      </c>
    </row>
    <row r="17" spans="1:124" ht="20" customHeight="1">
      <c r="A17" s="34">
        <v>11</v>
      </c>
      <c r="B17" s="35"/>
      <c r="C17" s="418"/>
      <c r="D17" s="35">
        <v>1011</v>
      </c>
      <c r="E17" s="35"/>
      <c r="F17" s="251"/>
      <c r="G17" s="571"/>
      <c r="H17" s="254" t="s">
        <v>481</v>
      </c>
      <c r="I17" s="141" t="s">
        <v>436</v>
      </c>
      <c r="J17" s="254" t="s">
        <v>437</v>
      </c>
      <c r="K17" s="36"/>
      <c r="L17" s="36"/>
      <c r="M17" s="36"/>
      <c r="N17" s="37"/>
      <c r="O17" s="137"/>
      <c r="P17" s="137"/>
      <c r="Q17" s="137"/>
      <c r="R17" s="38"/>
      <c r="S17" s="418"/>
      <c r="T17" s="418"/>
      <c r="U17" s="418"/>
      <c r="V17" s="331"/>
      <c r="W17" s="331"/>
      <c r="X17" s="331"/>
      <c r="Y17" s="331"/>
      <c r="Z17" s="261"/>
      <c r="AA17" s="39"/>
      <c r="AB17" s="36"/>
      <c r="AC17" s="36"/>
      <c r="AD17" s="36"/>
      <c r="AE17" s="37"/>
      <c r="AF17" s="137"/>
      <c r="AG17" s="137"/>
      <c r="AH17" s="137"/>
      <c r="AI17" s="38"/>
      <c r="AJ17" s="418"/>
      <c r="AK17" s="418"/>
      <c r="AL17" s="418"/>
      <c r="AM17" s="331"/>
      <c r="AN17" s="331"/>
      <c r="AO17" s="331"/>
      <c r="AP17" s="331"/>
      <c r="AQ17" s="261"/>
      <c r="AR17" s="36"/>
      <c r="AS17" s="36"/>
      <c r="AT17" s="36"/>
      <c r="AU17" s="37"/>
      <c r="AV17" s="137"/>
      <c r="AW17" s="137"/>
      <c r="AX17" s="137"/>
      <c r="AY17" s="38"/>
      <c r="AZ17" s="418"/>
      <c r="BA17" s="418"/>
      <c r="BB17" s="418"/>
      <c r="BC17" s="331"/>
      <c r="BD17" s="331"/>
      <c r="BE17" s="331"/>
      <c r="BF17" s="331"/>
      <c r="BG17" s="261"/>
      <c r="BH17" s="36"/>
      <c r="BI17" s="36"/>
      <c r="BJ17" s="36"/>
      <c r="BK17" s="37"/>
      <c r="BL17" s="40"/>
      <c r="BM17" s="418"/>
      <c r="BN17" s="418"/>
      <c r="BO17" s="418"/>
      <c r="BP17" s="331"/>
      <c r="BQ17" s="331"/>
      <c r="BR17" s="36"/>
      <c r="BS17" s="36"/>
      <c r="BT17" s="36"/>
      <c r="BU17" s="37"/>
      <c r="BV17" s="40"/>
      <c r="BW17" s="418"/>
      <c r="BX17" s="418"/>
      <c r="BY17" s="418"/>
      <c r="BZ17" s="417"/>
      <c r="CA17" s="355"/>
      <c r="CB17" s="356"/>
      <c r="CC17" s="357"/>
      <c r="CE17" s="249" t="s">
        <v>15</v>
      </c>
      <c r="CF17" s="125"/>
      <c r="CG17" s="125"/>
      <c r="CH17" s="4" t="str">
        <f t="shared" si="19"/>
        <v/>
      </c>
      <c r="CI17" s="5"/>
      <c r="CJ17" s="4" t="str">
        <f t="shared" si="19"/>
        <v/>
      </c>
      <c r="CK17" s="5"/>
      <c r="CL17" s="4" t="str">
        <f t="shared" si="19"/>
        <v/>
      </c>
      <c r="CM17" s="5"/>
      <c r="CN17" s="4" t="str">
        <f t="shared" si="19"/>
        <v/>
      </c>
      <c r="CO17" s="5"/>
      <c r="CP17" s="4" t="str">
        <f t="shared" si="20"/>
        <v/>
      </c>
      <c r="CQ17" s="5"/>
      <c r="CR17" s="4" t="str">
        <f t="shared" si="20"/>
        <v/>
      </c>
      <c r="CS17" s="5"/>
      <c r="CT17" s="4" t="str">
        <f t="shared" si="21"/>
        <v/>
      </c>
      <c r="CU17" s="5"/>
      <c r="CV17" s="4" t="str">
        <f t="shared" si="21"/>
        <v/>
      </c>
      <c r="CW17" s="5"/>
      <c r="CX17" s="4" t="str">
        <f t="shared" si="22"/>
        <v/>
      </c>
      <c r="CY17" s="5"/>
      <c r="CZ17" s="4" t="str">
        <f t="shared" si="22"/>
        <v/>
      </c>
      <c r="DA17" s="5"/>
      <c r="DB17" s="135"/>
      <c r="DC17" s="247" t="str">
        <f t="shared" si="23"/>
        <v/>
      </c>
      <c r="DD17" s="7" t="str">
        <f t="shared" si="23"/>
        <v/>
      </c>
      <c r="DE17" s="6" t="str">
        <f t="shared" si="1"/>
        <v/>
      </c>
      <c r="DF17" s="7" t="str">
        <f t="shared" si="2"/>
        <v/>
      </c>
      <c r="DG17" s="6" t="str">
        <f t="shared" si="3"/>
        <v/>
      </c>
      <c r="DH17" s="7" t="str">
        <f t="shared" si="4"/>
        <v/>
      </c>
      <c r="DI17" s="6" t="str">
        <f t="shared" si="5"/>
        <v/>
      </c>
      <c r="DJ17" s="7" t="str">
        <f t="shared" si="6"/>
        <v/>
      </c>
      <c r="DK17" s="6" t="str">
        <f t="shared" si="7"/>
        <v/>
      </c>
      <c r="DL17" s="7" t="str">
        <f t="shared" si="8"/>
        <v/>
      </c>
      <c r="DM17" s="6" t="str">
        <f t="shared" si="9"/>
        <v/>
      </c>
      <c r="DN17" s="7" t="str">
        <f t="shared" si="10"/>
        <v/>
      </c>
      <c r="DO17" s="6" t="str">
        <f t="shared" si="11"/>
        <v/>
      </c>
      <c r="DP17" s="7" t="str">
        <f t="shared" si="12"/>
        <v/>
      </c>
      <c r="DQ17" s="6" t="str">
        <f t="shared" si="13"/>
        <v/>
      </c>
      <c r="DR17" s="7" t="str">
        <f t="shared" si="14"/>
        <v/>
      </c>
      <c r="DS17" s="130" t="str">
        <f t="shared" si="17"/>
        <v/>
      </c>
      <c r="DT17" s="132" t="str">
        <f t="shared" si="18"/>
        <v/>
      </c>
    </row>
    <row r="18" spans="1:124" ht="20" customHeight="1">
      <c r="A18" s="34">
        <v>12</v>
      </c>
      <c r="B18" s="35"/>
      <c r="C18" s="418"/>
      <c r="D18" s="35">
        <v>1012</v>
      </c>
      <c r="E18" s="35"/>
      <c r="F18" s="251"/>
      <c r="G18" s="571"/>
      <c r="H18" s="254" t="s">
        <v>482</v>
      </c>
      <c r="I18" s="141" t="s">
        <v>438</v>
      </c>
      <c r="J18" s="254" t="s">
        <v>439</v>
      </c>
      <c r="K18" s="36"/>
      <c r="L18" s="36"/>
      <c r="M18" s="36"/>
      <c r="N18" s="37"/>
      <c r="O18" s="137"/>
      <c r="P18" s="137"/>
      <c r="Q18" s="137"/>
      <c r="R18" s="38"/>
      <c r="S18" s="418"/>
      <c r="T18" s="418"/>
      <c r="U18" s="418"/>
      <c r="V18" s="331"/>
      <c r="W18" s="331"/>
      <c r="X18" s="331"/>
      <c r="Y18" s="331"/>
      <c r="Z18" s="261"/>
      <c r="AA18" s="39"/>
      <c r="AB18" s="36"/>
      <c r="AC18" s="36"/>
      <c r="AD18" s="36"/>
      <c r="AE18" s="37"/>
      <c r="AF18" s="137"/>
      <c r="AG18" s="137"/>
      <c r="AH18" s="137"/>
      <c r="AI18" s="38"/>
      <c r="AJ18" s="418"/>
      <c r="AK18" s="418"/>
      <c r="AL18" s="418"/>
      <c r="AM18" s="331"/>
      <c r="AN18" s="331"/>
      <c r="AO18" s="331"/>
      <c r="AP18" s="331"/>
      <c r="AQ18" s="261"/>
      <c r="AR18" s="36"/>
      <c r="AS18" s="36"/>
      <c r="AT18" s="36"/>
      <c r="AU18" s="37"/>
      <c r="AV18" s="137"/>
      <c r="AW18" s="137"/>
      <c r="AX18" s="137"/>
      <c r="AY18" s="38"/>
      <c r="AZ18" s="418"/>
      <c r="BA18" s="418"/>
      <c r="BB18" s="418"/>
      <c r="BC18" s="331"/>
      <c r="BD18" s="331"/>
      <c r="BE18" s="331"/>
      <c r="BF18" s="331"/>
      <c r="BG18" s="261"/>
      <c r="BH18" s="36"/>
      <c r="BI18" s="36"/>
      <c r="BJ18" s="36"/>
      <c r="BK18" s="37"/>
      <c r="BL18" s="40"/>
      <c r="BM18" s="418"/>
      <c r="BN18" s="418"/>
      <c r="BO18" s="418"/>
      <c r="BP18" s="331"/>
      <c r="BQ18" s="331"/>
      <c r="BR18" s="36"/>
      <c r="BS18" s="36"/>
      <c r="BT18" s="36"/>
      <c r="BU18" s="37"/>
      <c r="BV18" s="40"/>
      <c r="BW18" s="418"/>
      <c r="BX18" s="418"/>
      <c r="BY18" s="418"/>
      <c r="BZ18" s="417"/>
      <c r="CA18" s="355"/>
      <c r="CB18" s="356"/>
      <c r="CC18" s="357"/>
      <c r="CE18" s="249" t="s">
        <v>2</v>
      </c>
      <c r="CF18" s="125"/>
      <c r="CG18" s="125"/>
      <c r="CH18" s="4" t="str">
        <f t="shared" si="19"/>
        <v/>
      </c>
      <c r="CI18" s="5"/>
      <c r="CJ18" s="4" t="str">
        <f t="shared" si="19"/>
        <v/>
      </c>
      <c r="CK18" s="5"/>
      <c r="CL18" s="4" t="str">
        <f t="shared" si="19"/>
        <v/>
      </c>
      <c r="CM18" s="5"/>
      <c r="CN18" s="4" t="str">
        <f t="shared" si="19"/>
        <v/>
      </c>
      <c r="CO18" s="5"/>
      <c r="CP18" s="4" t="str">
        <f t="shared" si="20"/>
        <v/>
      </c>
      <c r="CQ18" s="5"/>
      <c r="CR18" s="4" t="str">
        <f t="shared" si="20"/>
        <v/>
      </c>
      <c r="CS18" s="5"/>
      <c r="CT18" s="4" t="str">
        <f t="shared" si="21"/>
        <v/>
      </c>
      <c r="CU18" s="5"/>
      <c r="CV18" s="4" t="str">
        <f t="shared" si="21"/>
        <v/>
      </c>
      <c r="CW18" s="5"/>
      <c r="CX18" s="4" t="str">
        <f t="shared" si="22"/>
        <v/>
      </c>
      <c r="CY18" s="5"/>
      <c r="CZ18" s="4" t="str">
        <f t="shared" si="22"/>
        <v/>
      </c>
      <c r="DA18" s="5"/>
      <c r="DB18" s="135"/>
      <c r="DC18" s="247" t="str">
        <f t="shared" si="23"/>
        <v/>
      </c>
      <c r="DD18" s="7" t="str">
        <f t="shared" si="23"/>
        <v/>
      </c>
      <c r="DE18" s="6" t="str">
        <f t="shared" si="1"/>
        <v/>
      </c>
      <c r="DF18" s="7" t="str">
        <f t="shared" si="2"/>
        <v/>
      </c>
      <c r="DG18" s="6" t="str">
        <f t="shared" si="3"/>
        <v/>
      </c>
      <c r="DH18" s="7" t="str">
        <f t="shared" si="4"/>
        <v/>
      </c>
      <c r="DI18" s="6" t="str">
        <f t="shared" si="5"/>
        <v/>
      </c>
      <c r="DJ18" s="7" t="str">
        <f t="shared" si="6"/>
        <v/>
      </c>
      <c r="DK18" s="6" t="str">
        <f t="shared" si="7"/>
        <v/>
      </c>
      <c r="DL18" s="7" t="str">
        <f t="shared" si="8"/>
        <v/>
      </c>
      <c r="DM18" s="6" t="str">
        <f t="shared" si="9"/>
        <v/>
      </c>
      <c r="DN18" s="7" t="str">
        <f t="shared" si="10"/>
        <v/>
      </c>
      <c r="DO18" s="6" t="str">
        <f t="shared" si="11"/>
        <v/>
      </c>
      <c r="DP18" s="7" t="str">
        <f t="shared" si="12"/>
        <v/>
      </c>
      <c r="DQ18" s="6" t="str">
        <f t="shared" si="13"/>
        <v/>
      </c>
      <c r="DR18" s="7" t="str">
        <f t="shared" si="14"/>
        <v/>
      </c>
      <c r="DS18" s="130" t="str">
        <f t="shared" si="17"/>
        <v/>
      </c>
      <c r="DT18" s="132" t="str">
        <f t="shared" si="18"/>
        <v/>
      </c>
    </row>
    <row r="19" spans="1:124" ht="20" customHeight="1">
      <c r="A19" s="34">
        <v>13</v>
      </c>
      <c r="B19" s="35"/>
      <c r="C19" s="418"/>
      <c r="D19" s="35">
        <v>1013</v>
      </c>
      <c r="E19" s="35"/>
      <c r="F19" s="251"/>
      <c r="G19" s="571"/>
      <c r="H19" s="254" t="s">
        <v>483</v>
      </c>
      <c r="I19" s="141" t="s">
        <v>440</v>
      </c>
      <c r="J19" s="254" t="s">
        <v>441</v>
      </c>
      <c r="K19" s="36"/>
      <c r="L19" s="36"/>
      <c r="M19" s="36"/>
      <c r="N19" s="37"/>
      <c r="O19" s="137"/>
      <c r="P19" s="137"/>
      <c r="Q19" s="137"/>
      <c r="R19" s="38"/>
      <c r="S19" s="418"/>
      <c r="T19" s="418"/>
      <c r="U19" s="418"/>
      <c r="V19" s="331"/>
      <c r="W19" s="331"/>
      <c r="X19" s="331"/>
      <c r="Y19" s="331"/>
      <c r="Z19" s="261"/>
      <c r="AA19" s="39"/>
      <c r="AB19" s="36"/>
      <c r="AC19" s="36"/>
      <c r="AD19" s="36"/>
      <c r="AE19" s="37"/>
      <c r="AF19" s="137"/>
      <c r="AG19" s="137"/>
      <c r="AH19" s="137"/>
      <c r="AI19" s="38"/>
      <c r="AJ19" s="418"/>
      <c r="AK19" s="418"/>
      <c r="AL19" s="418"/>
      <c r="AM19" s="331"/>
      <c r="AN19" s="331"/>
      <c r="AO19" s="331"/>
      <c r="AP19" s="331"/>
      <c r="AQ19" s="261"/>
      <c r="AR19" s="36"/>
      <c r="AS19" s="36"/>
      <c r="AT19" s="36"/>
      <c r="AU19" s="37"/>
      <c r="AV19" s="137"/>
      <c r="AW19" s="137"/>
      <c r="AX19" s="137"/>
      <c r="AY19" s="38"/>
      <c r="AZ19" s="418"/>
      <c r="BA19" s="418"/>
      <c r="BB19" s="418"/>
      <c r="BC19" s="331"/>
      <c r="BD19" s="331"/>
      <c r="BE19" s="331"/>
      <c r="BF19" s="331"/>
      <c r="BG19" s="261"/>
      <c r="BH19" s="36"/>
      <c r="BI19" s="36"/>
      <c r="BJ19" s="36"/>
      <c r="BK19" s="37"/>
      <c r="BL19" s="40"/>
      <c r="BM19" s="418"/>
      <c r="BN19" s="418"/>
      <c r="BO19" s="418"/>
      <c r="BP19" s="331"/>
      <c r="BQ19" s="331"/>
      <c r="BR19" s="36"/>
      <c r="BS19" s="36"/>
      <c r="BT19" s="36"/>
      <c r="BU19" s="37"/>
      <c r="BV19" s="40"/>
      <c r="BW19" s="418"/>
      <c r="BX19" s="418"/>
      <c r="BY19" s="418"/>
      <c r="BZ19" s="417"/>
      <c r="CA19" s="355"/>
      <c r="CB19" s="356"/>
      <c r="CC19" s="357"/>
      <c r="CE19" s="249"/>
      <c r="CF19" s="125"/>
      <c r="CG19" s="125"/>
      <c r="CH19" s="4" t="str">
        <f t="shared" si="19"/>
        <v/>
      </c>
      <c r="CI19" s="5"/>
      <c r="CJ19" s="4" t="str">
        <f t="shared" si="19"/>
        <v/>
      </c>
      <c r="CK19" s="5"/>
      <c r="CL19" s="4" t="str">
        <f t="shared" si="19"/>
        <v/>
      </c>
      <c r="CM19" s="5"/>
      <c r="CN19" s="4" t="str">
        <f t="shared" si="19"/>
        <v/>
      </c>
      <c r="CO19" s="5"/>
      <c r="CP19" s="4" t="str">
        <f t="shared" si="20"/>
        <v/>
      </c>
      <c r="CQ19" s="5"/>
      <c r="CR19" s="4" t="str">
        <f t="shared" si="20"/>
        <v/>
      </c>
      <c r="CS19" s="5"/>
      <c r="CT19" s="4" t="str">
        <f t="shared" si="21"/>
        <v/>
      </c>
      <c r="CU19" s="5"/>
      <c r="CV19" s="4" t="str">
        <f t="shared" si="21"/>
        <v/>
      </c>
      <c r="CW19" s="5"/>
      <c r="CX19" s="4" t="str">
        <f t="shared" si="22"/>
        <v/>
      </c>
      <c r="CY19" s="5"/>
      <c r="CZ19" s="4" t="str">
        <f t="shared" si="22"/>
        <v/>
      </c>
      <c r="DA19" s="5"/>
      <c r="DB19" s="135"/>
      <c r="DC19" s="247" t="str">
        <f t="shared" si="23"/>
        <v/>
      </c>
      <c r="DD19" s="7" t="str">
        <f t="shared" si="23"/>
        <v/>
      </c>
      <c r="DE19" s="6" t="str">
        <f t="shared" si="1"/>
        <v/>
      </c>
      <c r="DF19" s="7" t="str">
        <f t="shared" si="2"/>
        <v/>
      </c>
      <c r="DG19" s="6" t="str">
        <f t="shared" si="3"/>
        <v/>
      </c>
      <c r="DH19" s="7" t="str">
        <f t="shared" si="4"/>
        <v/>
      </c>
      <c r="DI19" s="6" t="str">
        <f t="shared" si="5"/>
        <v/>
      </c>
      <c r="DJ19" s="7" t="str">
        <f t="shared" si="6"/>
        <v/>
      </c>
      <c r="DK19" s="6" t="str">
        <f t="shared" si="7"/>
        <v/>
      </c>
      <c r="DL19" s="7" t="str">
        <f t="shared" si="8"/>
        <v/>
      </c>
      <c r="DM19" s="6" t="str">
        <f t="shared" si="9"/>
        <v/>
      </c>
      <c r="DN19" s="7" t="str">
        <f t="shared" si="10"/>
        <v/>
      </c>
      <c r="DO19" s="6" t="str">
        <f t="shared" si="11"/>
        <v/>
      </c>
      <c r="DP19" s="7" t="str">
        <f t="shared" si="12"/>
        <v/>
      </c>
      <c r="DQ19" s="6" t="str">
        <f t="shared" si="13"/>
        <v/>
      </c>
      <c r="DR19" s="7" t="str">
        <f t="shared" si="14"/>
        <v/>
      </c>
      <c r="DS19" s="130" t="str">
        <f t="shared" si="17"/>
        <v/>
      </c>
      <c r="DT19" s="132" t="str">
        <f t="shared" si="18"/>
        <v/>
      </c>
    </row>
    <row r="20" spans="1:124" ht="20" customHeight="1">
      <c r="A20" s="34">
        <v>14</v>
      </c>
      <c r="B20" s="35"/>
      <c r="C20" s="418"/>
      <c r="D20" s="35">
        <v>1014</v>
      </c>
      <c r="E20" s="35"/>
      <c r="F20" s="251"/>
      <c r="G20" s="571"/>
      <c r="H20" s="254" t="s">
        <v>484</v>
      </c>
      <c r="I20" s="141" t="s">
        <v>442</v>
      </c>
      <c r="J20" s="254" t="s">
        <v>443</v>
      </c>
      <c r="K20" s="36"/>
      <c r="L20" s="36"/>
      <c r="M20" s="36"/>
      <c r="N20" s="37"/>
      <c r="O20" s="137"/>
      <c r="P20" s="137"/>
      <c r="Q20" s="137"/>
      <c r="R20" s="38"/>
      <c r="S20" s="418"/>
      <c r="T20" s="418"/>
      <c r="U20" s="418"/>
      <c r="V20" s="331"/>
      <c r="W20" s="331"/>
      <c r="X20" s="331"/>
      <c r="Y20" s="331"/>
      <c r="Z20" s="261"/>
      <c r="AA20" s="39"/>
      <c r="AB20" s="36"/>
      <c r="AC20" s="36"/>
      <c r="AD20" s="36"/>
      <c r="AE20" s="37"/>
      <c r="AF20" s="137"/>
      <c r="AG20" s="137"/>
      <c r="AH20" s="137"/>
      <c r="AI20" s="38"/>
      <c r="AJ20" s="418"/>
      <c r="AK20" s="418"/>
      <c r="AL20" s="418"/>
      <c r="AM20" s="331"/>
      <c r="AN20" s="331"/>
      <c r="AO20" s="331"/>
      <c r="AP20" s="331"/>
      <c r="AQ20" s="261"/>
      <c r="AR20" s="36"/>
      <c r="AS20" s="36"/>
      <c r="AT20" s="36"/>
      <c r="AU20" s="37"/>
      <c r="AV20" s="137"/>
      <c r="AW20" s="137"/>
      <c r="AX20" s="137"/>
      <c r="AY20" s="38"/>
      <c r="AZ20" s="418"/>
      <c r="BA20" s="418"/>
      <c r="BB20" s="418"/>
      <c r="BC20" s="331"/>
      <c r="BD20" s="331"/>
      <c r="BE20" s="331"/>
      <c r="BF20" s="331"/>
      <c r="BG20" s="261"/>
      <c r="BH20" s="36"/>
      <c r="BI20" s="36"/>
      <c r="BJ20" s="36"/>
      <c r="BK20" s="37"/>
      <c r="BL20" s="40"/>
      <c r="BM20" s="418"/>
      <c r="BN20" s="418"/>
      <c r="BO20" s="418"/>
      <c r="BP20" s="331"/>
      <c r="BQ20" s="331"/>
      <c r="BR20" s="36"/>
      <c r="BS20" s="36"/>
      <c r="BT20" s="36"/>
      <c r="BU20" s="37"/>
      <c r="BV20" s="40"/>
      <c r="BW20" s="418"/>
      <c r="BX20" s="418"/>
      <c r="BY20" s="418"/>
      <c r="BZ20" s="417"/>
      <c r="CA20" s="355"/>
      <c r="CB20" s="356"/>
      <c r="CC20" s="357"/>
      <c r="CE20" s="249" t="s">
        <v>9</v>
      </c>
      <c r="CF20" s="125"/>
      <c r="CG20" s="125"/>
      <c r="CH20" s="4" t="str">
        <f t="shared" si="19"/>
        <v/>
      </c>
      <c r="CI20" s="5"/>
      <c r="CJ20" s="4" t="str">
        <f t="shared" si="19"/>
        <v/>
      </c>
      <c r="CK20" s="5"/>
      <c r="CL20" s="4" t="str">
        <f t="shared" si="19"/>
        <v/>
      </c>
      <c r="CM20" s="5"/>
      <c r="CN20" s="4" t="str">
        <f t="shared" si="19"/>
        <v/>
      </c>
      <c r="CO20" s="5"/>
      <c r="CP20" s="4" t="str">
        <f t="shared" si="20"/>
        <v/>
      </c>
      <c r="CQ20" s="5"/>
      <c r="CR20" s="4" t="str">
        <f t="shared" si="20"/>
        <v/>
      </c>
      <c r="CS20" s="5"/>
      <c r="CT20" s="4" t="str">
        <f t="shared" si="21"/>
        <v/>
      </c>
      <c r="CU20" s="5"/>
      <c r="CV20" s="4" t="str">
        <f t="shared" si="21"/>
        <v/>
      </c>
      <c r="CW20" s="5"/>
      <c r="CX20" s="4" t="str">
        <f t="shared" si="22"/>
        <v/>
      </c>
      <c r="CY20" s="5"/>
      <c r="CZ20" s="4" t="str">
        <f t="shared" si="22"/>
        <v/>
      </c>
      <c r="DA20" s="5"/>
      <c r="DB20" s="135"/>
      <c r="DC20" s="247" t="str">
        <f t="shared" si="23"/>
        <v/>
      </c>
      <c r="DD20" s="7" t="str">
        <f t="shared" si="23"/>
        <v/>
      </c>
      <c r="DE20" s="6" t="str">
        <f t="shared" si="1"/>
        <v/>
      </c>
      <c r="DF20" s="7" t="str">
        <f t="shared" si="2"/>
        <v/>
      </c>
      <c r="DG20" s="6" t="str">
        <f t="shared" si="3"/>
        <v/>
      </c>
      <c r="DH20" s="7" t="str">
        <f t="shared" si="4"/>
        <v/>
      </c>
      <c r="DI20" s="6" t="str">
        <f t="shared" si="5"/>
        <v/>
      </c>
      <c r="DJ20" s="7" t="str">
        <f t="shared" si="6"/>
        <v/>
      </c>
      <c r="DK20" s="6" t="str">
        <f t="shared" si="7"/>
        <v/>
      </c>
      <c r="DL20" s="7" t="str">
        <f t="shared" si="8"/>
        <v/>
      </c>
      <c r="DM20" s="6" t="str">
        <f t="shared" si="9"/>
        <v/>
      </c>
      <c r="DN20" s="7" t="str">
        <f t="shared" si="10"/>
        <v/>
      </c>
      <c r="DO20" s="6" t="str">
        <f t="shared" si="11"/>
        <v/>
      </c>
      <c r="DP20" s="7" t="str">
        <f t="shared" si="12"/>
        <v/>
      </c>
      <c r="DQ20" s="6" t="str">
        <f t="shared" si="13"/>
        <v/>
      </c>
      <c r="DR20" s="7" t="str">
        <f t="shared" si="14"/>
        <v/>
      </c>
      <c r="DS20" s="130" t="str">
        <f t="shared" si="17"/>
        <v/>
      </c>
      <c r="DT20" s="132" t="str">
        <f t="shared" si="18"/>
        <v/>
      </c>
    </row>
    <row r="21" spans="1:124" ht="20" customHeight="1">
      <c r="A21" s="34">
        <v>15</v>
      </c>
      <c r="B21" s="35"/>
      <c r="C21" s="418"/>
      <c r="D21" s="35">
        <v>1015</v>
      </c>
      <c r="E21" s="35"/>
      <c r="F21" s="251"/>
      <c r="G21" s="571"/>
      <c r="H21" s="254" t="s">
        <v>485</v>
      </c>
      <c r="I21" s="141" t="s">
        <v>444</v>
      </c>
      <c r="J21" s="254" t="s">
        <v>445</v>
      </c>
      <c r="K21" s="36"/>
      <c r="L21" s="36"/>
      <c r="M21" s="36"/>
      <c r="N21" s="37"/>
      <c r="O21" s="137"/>
      <c r="P21" s="137"/>
      <c r="Q21" s="137"/>
      <c r="R21" s="38"/>
      <c r="S21" s="418"/>
      <c r="T21" s="418"/>
      <c r="U21" s="418"/>
      <c r="V21" s="331"/>
      <c r="W21" s="331"/>
      <c r="X21" s="331"/>
      <c r="Y21" s="331"/>
      <c r="Z21" s="261"/>
      <c r="AA21" s="39"/>
      <c r="AB21" s="36"/>
      <c r="AC21" s="36"/>
      <c r="AD21" s="36"/>
      <c r="AE21" s="37"/>
      <c r="AF21" s="137"/>
      <c r="AG21" s="137"/>
      <c r="AH21" s="137"/>
      <c r="AI21" s="38"/>
      <c r="AJ21" s="418"/>
      <c r="AK21" s="418"/>
      <c r="AL21" s="418"/>
      <c r="AM21" s="331"/>
      <c r="AN21" s="331"/>
      <c r="AO21" s="331"/>
      <c r="AP21" s="331"/>
      <c r="AQ21" s="261"/>
      <c r="AR21" s="36"/>
      <c r="AS21" s="36"/>
      <c r="AT21" s="36"/>
      <c r="AU21" s="37"/>
      <c r="AV21" s="137"/>
      <c r="AW21" s="137"/>
      <c r="AX21" s="137"/>
      <c r="AY21" s="38"/>
      <c r="AZ21" s="418"/>
      <c r="BA21" s="418"/>
      <c r="BB21" s="418"/>
      <c r="BC21" s="331"/>
      <c r="BD21" s="331"/>
      <c r="BE21" s="331"/>
      <c r="BF21" s="331"/>
      <c r="BG21" s="261"/>
      <c r="BH21" s="36"/>
      <c r="BI21" s="36"/>
      <c r="BJ21" s="36"/>
      <c r="BK21" s="37"/>
      <c r="BL21" s="40"/>
      <c r="BM21" s="418"/>
      <c r="BN21" s="418"/>
      <c r="BO21" s="418"/>
      <c r="BP21" s="331"/>
      <c r="BQ21" s="331"/>
      <c r="BR21" s="36"/>
      <c r="BS21" s="36"/>
      <c r="BT21" s="36"/>
      <c r="BU21" s="37"/>
      <c r="BV21" s="40"/>
      <c r="BW21" s="418"/>
      <c r="BX21" s="418"/>
      <c r="BY21" s="418"/>
      <c r="BZ21" s="417"/>
      <c r="CA21" s="355"/>
      <c r="CB21" s="356"/>
      <c r="CC21" s="357"/>
      <c r="CE21" s="249" t="s">
        <v>130</v>
      </c>
      <c r="CF21" s="125"/>
      <c r="CG21" s="125"/>
      <c r="CH21" s="4" t="str">
        <f t="shared" si="19"/>
        <v/>
      </c>
      <c r="CI21" s="5"/>
      <c r="CJ21" s="4" t="str">
        <f t="shared" si="19"/>
        <v/>
      </c>
      <c r="CK21" s="5"/>
      <c r="CL21" s="4" t="str">
        <f t="shared" si="19"/>
        <v/>
      </c>
      <c r="CM21" s="5"/>
      <c r="CN21" s="4" t="str">
        <f t="shared" si="19"/>
        <v/>
      </c>
      <c r="CO21" s="5"/>
      <c r="CP21" s="4" t="str">
        <f t="shared" si="20"/>
        <v/>
      </c>
      <c r="CQ21" s="5"/>
      <c r="CR21" s="4" t="str">
        <f t="shared" si="20"/>
        <v/>
      </c>
      <c r="CS21" s="5"/>
      <c r="CT21" s="4" t="str">
        <f t="shared" si="21"/>
        <v/>
      </c>
      <c r="CU21" s="5"/>
      <c r="CV21" s="4" t="str">
        <f t="shared" si="21"/>
        <v/>
      </c>
      <c r="CW21" s="5"/>
      <c r="CX21" s="4" t="str">
        <f t="shared" si="22"/>
        <v/>
      </c>
      <c r="CY21" s="5"/>
      <c r="CZ21" s="4" t="str">
        <f t="shared" si="22"/>
        <v/>
      </c>
      <c r="DA21" s="5"/>
      <c r="DB21" s="135"/>
      <c r="DC21" s="247" t="str">
        <f t="shared" si="23"/>
        <v/>
      </c>
      <c r="DD21" s="7" t="str">
        <f t="shared" si="23"/>
        <v/>
      </c>
      <c r="DE21" s="6" t="str">
        <f t="shared" si="1"/>
        <v/>
      </c>
      <c r="DF21" s="7" t="str">
        <f t="shared" si="2"/>
        <v/>
      </c>
      <c r="DG21" s="6" t="str">
        <f t="shared" si="3"/>
        <v/>
      </c>
      <c r="DH21" s="7" t="str">
        <f t="shared" si="4"/>
        <v/>
      </c>
      <c r="DI21" s="6" t="str">
        <f t="shared" si="5"/>
        <v/>
      </c>
      <c r="DJ21" s="7" t="str">
        <f t="shared" si="6"/>
        <v/>
      </c>
      <c r="DK21" s="6" t="str">
        <f t="shared" si="7"/>
        <v/>
      </c>
      <c r="DL21" s="7" t="str">
        <f t="shared" si="8"/>
        <v/>
      </c>
      <c r="DM21" s="6" t="str">
        <f t="shared" si="9"/>
        <v/>
      </c>
      <c r="DN21" s="7" t="str">
        <f t="shared" si="10"/>
        <v/>
      </c>
      <c r="DO21" s="6" t="str">
        <f t="shared" si="11"/>
        <v/>
      </c>
      <c r="DP21" s="7" t="str">
        <f t="shared" si="12"/>
        <v/>
      </c>
      <c r="DQ21" s="6" t="str">
        <f t="shared" si="13"/>
        <v/>
      </c>
      <c r="DR21" s="7" t="str">
        <f t="shared" si="14"/>
        <v/>
      </c>
      <c r="DS21" s="130" t="str">
        <f t="shared" si="17"/>
        <v/>
      </c>
      <c r="DT21" s="132" t="str">
        <f t="shared" si="18"/>
        <v/>
      </c>
    </row>
    <row r="22" spans="1:124" ht="20" customHeight="1">
      <c r="A22" s="34">
        <v>16</v>
      </c>
      <c r="B22" s="35"/>
      <c r="C22" s="418"/>
      <c r="D22" s="35">
        <v>1016</v>
      </c>
      <c r="E22" s="35"/>
      <c r="F22" s="251"/>
      <c r="G22" s="571"/>
      <c r="H22" s="254" t="s">
        <v>486</v>
      </c>
      <c r="I22" s="141" t="s">
        <v>446</v>
      </c>
      <c r="J22" s="254" t="s">
        <v>447</v>
      </c>
      <c r="K22" s="36"/>
      <c r="L22" s="36"/>
      <c r="M22" s="36"/>
      <c r="N22" s="37"/>
      <c r="O22" s="137"/>
      <c r="P22" s="137"/>
      <c r="Q22" s="137"/>
      <c r="R22" s="38"/>
      <c r="S22" s="418"/>
      <c r="T22" s="418"/>
      <c r="U22" s="418"/>
      <c r="V22" s="331"/>
      <c r="W22" s="331"/>
      <c r="X22" s="331"/>
      <c r="Y22" s="331"/>
      <c r="Z22" s="261"/>
      <c r="AA22" s="39"/>
      <c r="AB22" s="36"/>
      <c r="AC22" s="36"/>
      <c r="AD22" s="36"/>
      <c r="AE22" s="37"/>
      <c r="AF22" s="137"/>
      <c r="AG22" s="137"/>
      <c r="AH22" s="137"/>
      <c r="AI22" s="38"/>
      <c r="AJ22" s="418"/>
      <c r="AK22" s="418"/>
      <c r="AL22" s="418"/>
      <c r="AM22" s="331"/>
      <c r="AN22" s="331"/>
      <c r="AO22" s="331"/>
      <c r="AP22" s="331"/>
      <c r="AQ22" s="261"/>
      <c r="AR22" s="36"/>
      <c r="AS22" s="36"/>
      <c r="AT22" s="36"/>
      <c r="AU22" s="37"/>
      <c r="AV22" s="137"/>
      <c r="AW22" s="137"/>
      <c r="AX22" s="137"/>
      <c r="AY22" s="38"/>
      <c r="AZ22" s="418"/>
      <c r="BA22" s="418"/>
      <c r="BB22" s="418"/>
      <c r="BC22" s="331"/>
      <c r="BD22" s="331"/>
      <c r="BE22" s="331"/>
      <c r="BF22" s="331"/>
      <c r="BG22" s="261"/>
      <c r="BH22" s="36"/>
      <c r="BI22" s="36"/>
      <c r="BJ22" s="36"/>
      <c r="BK22" s="37"/>
      <c r="BL22" s="40"/>
      <c r="BM22" s="418"/>
      <c r="BN22" s="418"/>
      <c r="BO22" s="418"/>
      <c r="BP22" s="331"/>
      <c r="BQ22" s="331"/>
      <c r="BR22" s="36"/>
      <c r="BS22" s="36"/>
      <c r="BT22" s="36"/>
      <c r="BU22" s="37"/>
      <c r="BV22" s="40"/>
      <c r="BW22" s="418"/>
      <c r="BX22" s="418"/>
      <c r="BY22" s="418"/>
      <c r="BZ22" s="417"/>
      <c r="CA22" s="355"/>
      <c r="CB22" s="356"/>
      <c r="CC22" s="357"/>
      <c r="CE22" s="249" t="s">
        <v>2</v>
      </c>
      <c r="CF22" s="125"/>
      <c r="CG22" s="125"/>
      <c r="CH22" s="4" t="str">
        <f t="shared" si="19"/>
        <v/>
      </c>
      <c r="CI22" s="5"/>
      <c r="CJ22" s="4" t="str">
        <f t="shared" si="19"/>
        <v/>
      </c>
      <c r="CK22" s="5"/>
      <c r="CL22" s="4" t="str">
        <f t="shared" si="19"/>
        <v/>
      </c>
      <c r="CM22" s="5"/>
      <c r="CN22" s="4" t="str">
        <f t="shared" si="19"/>
        <v/>
      </c>
      <c r="CO22" s="5"/>
      <c r="CP22" s="4" t="str">
        <f t="shared" si="20"/>
        <v/>
      </c>
      <c r="CQ22" s="5"/>
      <c r="CR22" s="4" t="str">
        <f t="shared" si="20"/>
        <v/>
      </c>
      <c r="CS22" s="5"/>
      <c r="CT22" s="4" t="str">
        <f t="shared" si="21"/>
        <v/>
      </c>
      <c r="CU22" s="5"/>
      <c r="CV22" s="4" t="str">
        <f t="shared" si="21"/>
        <v/>
      </c>
      <c r="CW22" s="5"/>
      <c r="CX22" s="4" t="str">
        <f t="shared" si="22"/>
        <v/>
      </c>
      <c r="CY22" s="5"/>
      <c r="CZ22" s="4" t="str">
        <f t="shared" si="22"/>
        <v/>
      </c>
      <c r="DA22" s="5"/>
      <c r="DB22" s="135"/>
      <c r="DC22" s="247" t="str">
        <f t="shared" si="23"/>
        <v/>
      </c>
      <c r="DD22" s="7" t="str">
        <f t="shared" si="23"/>
        <v/>
      </c>
      <c r="DE22" s="6" t="str">
        <f t="shared" si="1"/>
        <v/>
      </c>
      <c r="DF22" s="7" t="str">
        <f t="shared" si="2"/>
        <v/>
      </c>
      <c r="DG22" s="6" t="str">
        <f t="shared" si="3"/>
        <v/>
      </c>
      <c r="DH22" s="7" t="str">
        <f t="shared" si="4"/>
        <v/>
      </c>
      <c r="DI22" s="6" t="str">
        <f t="shared" si="5"/>
        <v/>
      </c>
      <c r="DJ22" s="7" t="str">
        <f t="shared" si="6"/>
        <v/>
      </c>
      <c r="DK22" s="6" t="str">
        <f t="shared" si="7"/>
        <v/>
      </c>
      <c r="DL22" s="7" t="str">
        <f t="shared" si="8"/>
        <v/>
      </c>
      <c r="DM22" s="6" t="str">
        <f t="shared" si="9"/>
        <v/>
      </c>
      <c r="DN22" s="7" t="str">
        <f t="shared" si="10"/>
        <v/>
      </c>
      <c r="DO22" s="6" t="str">
        <f t="shared" si="11"/>
        <v/>
      </c>
      <c r="DP22" s="7" t="str">
        <f t="shared" si="12"/>
        <v/>
      </c>
      <c r="DQ22" s="6" t="str">
        <f t="shared" si="13"/>
        <v/>
      </c>
      <c r="DR22" s="7" t="str">
        <f t="shared" si="14"/>
        <v/>
      </c>
      <c r="DS22" s="130" t="str">
        <f t="shared" si="17"/>
        <v/>
      </c>
      <c r="DT22" s="132" t="str">
        <f t="shared" si="18"/>
        <v/>
      </c>
    </row>
    <row r="23" spans="1:124" ht="20" customHeight="1">
      <c r="A23" s="34">
        <v>17</v>
      </c>
      <c r="B23" s="35"/>
      <c r="C23" s="418"/>
      <c r="D23" s="35">
        <v>1017</v>
      </c>
      <c r="E23" s="35"/>
      <c r="F23" s="251"/>
      <c r="G23" s="571"/>
      <c r="H23" s="254" t="s">
        <v>487</v>
      </c>
      <c r="I23" s="141" t="s">
        <v>448</v>
      </c>
      <c r="J23" s="254" t="s">
        <v>449</v>
      </c>
      <c r="K23" s="36"/>
      <c r="L23" s="36"/>
      <c r="M23" s="36"/>
      <c r="N23" s="37"/>
      <c r="O23" s="137"/>
      <c r="P23" s="137"/>
      <c r="Q23" s="137"/>
      <c r="R23" s="38"/>
      <c r="S23" s="418"/>
      <c r="T23" s="418"/>
      <c r="U23" s="418"/>
      <c r="V23" s="331"/>
      <c r="W23" s="331"/>
      <c r="X23" s="331"/>
      <c r="Y23" s="331"/>
      <c r="Z23" s="261"/>
      <c r="AA23" s="39"/>
      <c r="AB23" s="36"/>
      <c r="AC23" s="36"/>
      <c r="AD23" s="36"/>
      <c r="AE23" s="37"/>
      <c r="AF23" s="137"/>
      <c r="AG23" s="137"/>
      <c r="AH23" s="137"/>
      <c r="AI23" s="38"/>
      <c r="AJ23" s="418"/>
      <c r="AK23" s="418"/>
      <c r="AL23" s="418"/>
      <c r="AM23" s="331"/>
      <c r="AN23" s="331"/>
      <c r="AO23" s="331"/>
      <c r="AP23" s="331"/>
      <c r="AQ23" s="261"/>
      <c r="AR23" s="36"/>
      <c r="AS23" s="36"/>
      <c r="AT23" s="36"/>
      <c r="AU23" s="37"/>
      <c r="AV23" s="137"/>
      <c r="AW23" s="137"/>
      <c r="AX23" s="137"/>
      <c r="AY23" s="38"/>
      <c r="AZ23" s="418"/>
      <c r="BA23" s="418"/>
      <c r="BB23" s="418"/>
      <c r="BC23" s="331"/>
      <c r="BD23" s="331"/>
      <c r="BE23" s="331"/>
      <c r="BF23" s="331"/>
      <c r="BG23" s="261"/>
      <c r="BH23" s="36"/>
      <c r="BI23" s="36"/>
      <c r="BJ23" s="36"/>
      <c r="BK23" s="37"/>
      <c r="BL23" s="40"/>
      <c r="BM23" s="418"/>
      <c r="BN23" s="418"/>
      <c r="BO23" s="418"/>
      <c r="BP23" s="331"/>
      <c r="BQ23" s="331"/>
      <c r="BR23" s="36"/>
      <c r="BS23" s="36"/>
      <c r="BT23" s="36"/>
      <c r="BU23" s="37"/>
      <c r="BV23" s="40"/>
      <c r="BW23" s="418"/>
      <c r="BX23" s="418"/>
      <c r="BY23" s="418"/>
      <c r="BZ23" s="417"/>
      <c r="CA23" s="355"/>
      <c r="CB23" s="356"/>
      <c r="CC23" s="357"/>
      <c r="CE23" s="249" t="s">
        <v>140</v>
      </c>
      <c r="CF23" s="125"/>
      <c r="CG23" s="125"/>
      <c r="CH23" s="4" t="str">
        <f t="shared" si="19"/>
        <v/>
      </c>
      <c r="CI23" s="5"/>
      <c r="CJ23" s="4" t="str">
        <f t="shared" si="19"/>
        <v/>
      </c>
      <c r="CK23" s="5"/>
      <c r="CL23" s="4" t="str">
        <f t="shared" si="19"/>
        <v/>
      </c>
      <c r="CM23" s="5"/>
      <c r="CN23" s="4" t="str">
        <f t="shared" si="19"/>
        <v/>
      </c>
      <c r="CO23" s="5"/>
      <c r="CP23" s="4" t="str">
        <f t="shared" si="20"/>
        <v/>
      </c>
      <c r="CQ23" s="5"/>
      <c r="CR23" s="4" t="str">
        <f t="shared" si="20"/>
        <v/>
      </c>
      <c r="CS23" s="5"/>
      <c r="CT23" s="4" t="str">
        <f t="shared" si="21"/>
        <v/>
      </c>
      <c r="CU23" s="5"/>
      <c r="CV23" s="4" t="str">
        <f t="shared" si="21"/>
        <v/>
      </c>
      <c r="CW23" s="5"/>
      <c r="CX23" s="4" t="str">
        <f t="shared" si="22"/>
        <v/>
      </c>
      <c r="CY23" s="5"/>
      <c r="CZ23" s="4" t="str">
        <f t="shared" si="22"/>
        <v/>
      </c>
      <c r="DA23" s="5"/>
      <c r="DB23" s="135"/>
      <c r="DC23" s="247" t="str">
        <f t="shared" si="23"/>
        <v/>
      </c>
      <c r="DD23" s="7" t="str">
        <f t="shared" si="23"/>
        <v/>
      </c>
      <c r="DE23" s="6" t="str">
        <f t="shared" si="1"/>
        <v/>
      </c>
      <c r="DF23" s="7" t="str">
        <f t="shared" si="2"/>
        <v/>
      </c>
      <c r="DG23" s="6" t="str">
        <f t="shared" si="3"/>
        <v/>
      </c>
      <c r="DH23" s="7" t="str">
        <f t="shared" si="4"/>
        <v/>
      </c>
      <c r="DI23" s="6" t="str">
        <f t="shared" si="5"/>
        <v/>
      </c>
      <c r="DJ23" s="7" t="str">
        <f t="shared" si="6"/>
        <v/>
      </c>
      <c r="DK23" s="6" t="str">
        <f t="shared" si="7"/>
        <v/>
      </c>
      <c r="DL23" s="7" t="str">
        <f t="shared" si="8"/>
        <v/>
      </c>
      <c r="DM23" s="6" t="str">
        <f t="shared" si="9"/>
        <v/>
      </c>
      <c r="DN23" s="7" t="str">
        <f t="shared" si="10"/>
        <v/>
      </c>
      <c r="DO23" s="6" t="str">
        <f t="shared" si="11"/>
        <v/>
      </c>
      <c r="DP23" s="7" t="str">
        <f t="shared" si="12"/>
        <v/>
      </c>
      <c r="DQ23" s="6" t="str">
        <f t="shared" si="13"/>
        <v/>
      </c>
      <c r="DR23" s="7" t="str">
        <f t="shared" si="14"/>
        <v/>
      </c>
      <c r="DS23" s="130" t="str">
        <f t="shared" si="17"/>
        <v/>
      </c>
      <c r="DT23" s="132" t="str">
        <f t="shared" si="18"/>
        <v/>
      </c>
    </row>
    <row r="24" spans="1:124" ht="20" customHeight="1">
      <c r="A24" s="34">
        <v>18</v>
      </c>
      <c r="B24" s="35"/>
      <c r="C24" s="418"/>
      <c r="D24" s="35">
        <v>1018</v>
      </c>
      <c r="E24" s="35"/>
      <c r="F24" s="251"/>
      <c r="G24" s="571"/>
      <c r="H24" s="254" t="s">
        <v>488</v>
      </c>
      <c r="I24" s="141" t="s">
        <v>450</v>
      </c>
      <c r="J24" s="254" t="s">
        <v>451</v>
      </c>
      <c r="K24" s="36"/>
      <c r="L24" s="36"/>
      <c r="M24" s="36"/>
      <c r="N24" s="37"/>
      <c r="O24" s="137"/>
      <c r="P24" s="137"/>
      <c r="Q24" s="137"/>
      <c r="R24" s="38"/>
      <c r="S24" s="418"/>
      <c r="T24" s="418"/>
      <c r="U24" s="418"/>
      <c r="V24" s="331"/>
      <c r="W24" s="331"/>
      <c r="X24" s="331"/>
      <c r="Y24" s="331"/>
      <c r="Z24" s="261"/>
      <c r="AA24" s="39"/>
      <c r="AB24" s="36"/>
      <c r="AC24" s="36"/>
      <c r="AD24" s="36"/>
      <c r="AE24" s="37"/>
      <c r="AF24" s="137"/>
      <c r="AG24" s="137"/>
      <c r="AH24" s="137"/>
      <c r="AI24" s="38"/>
      <c r="AJ24" s="418"/>
      <c r="AK24" s="418"/>
      <c r="AL24" s="418"/>
      <c r="AM24" s="331"/>
      <c r="AN24" s="331"/>
      <c r="AO24" s="331"/>
      <c r="AP24" s="331"/>
      <c r="AQ24" s="261"/>
      <c r="AR24" s="36"/>
      <c r="AS24" s="36"/>
      <c r="AT24" s="36"/>
      <c r="AU24" s="37"/>
      <c r="AV24" s="137"/>
      <c r="AW24" s="137"/>
      <c r="AX24" s="137"/>
      <c r="AY24" s="38"/>
      <c r="AZ24" s="418"/>
      <c r="BA24" s="418"/>
      <c r="BB24" s="418"/>
      <c r="BC24" s="331"/>
      <c r="BD24" s="331"/>
      <c r="BE24" s="331"/>
      <c r="BF24" s="331"/>
      <c r="BG24" s="261"/>
      <c r="BH24" s="36"/>
      <c r="BI24" s="36"/>
      <c r="BJ24" s="36"/>
      <c r="BK24" s="37"/>
      <c r="BL24" s="40"/>
      <c r="BM24" s="418"/>
      <c r="BN24" s="418"/>
      <c r="BO24" s="418"/>
      <c r="BP24" s="331"/>
      <c r="BQ24" s="331"/>
      <c r="BR24" s="36"/>
      <c r="BS24" s="36"/>
      <c r="BT24" s="36"/>
      <c r="BU24" s="37"/>
      <c r="BV24" s="40"/>
      <c r="BW24" s="418"/>
      <c r="BX24" s="418"/>
      <c r="BY24" s="418"/>
      <c r="BZ24" s="417"/>
      <c r="CA24" s="355"/>
      <c r="CB24" s="356"/>
      <c r="CC24" s="357"/>
      <c r="CE24" s="249" t="s">
        <v>147</v>
      </c>
      <c r="CF24" s="125"/>
      <c r="CG24" s="125"/>
      <c r="CH24" s="4" t="str">
        <f t="shared" si="19"/>
        <v/>
      </c>
      <c r="CI24" s="5"/>
      <c r="CJ24" s="4" t="str">
        <f t="shared" si="19"/>
        <v/>
      </c>
      <c r="CK24" s="5"/>
      <c r="CL24" s="4" t="str">
        <f t="shared" si="19"/>
        <v/>
      </c>
      <c r="CM24" s="5"/>
      <c r="CN24" s="4" t="str">
        <f t="shared" si="19"/>
        <v/>
      </c>
      <c r="CO24" s="5"/>
      <c r="CP24" s="4" t="str">
        <f t="shared" si="20"/>
        <v/>
      </c>
      <c r="CQ24" s="5"/>
      <c r="CR24" s="4" t="str">
        <f t="shared" si="20"/>
        <v/>
      </c>
      <c r="CS24" s="5"/>
      <c r="CT24" s="4" t="str">
        <f t="shared" si="21"/>
        <v/>
      </c>
      <c r="CU24" s="5"/>
      <c r="CV24" s="4" t="str">
        <f t="shared" si="21"/>
        <v/>
      </c>
      <c r="CW24" s="5"/>
      <c r="CX24" s="4" t="str">
        <f t="shared" si="22"/>
        <v/>
      </c>
      <c r="CY24" s="5"/>
      <c r="CZ24" s="4" t="str">
        <f t="shared" si="22"/>
        <v/>
      </c>
      <c r="DA24" s="5"/>
      <c r="DB24" s="135"/>
      <c r="DC24" s="247" t="str">
        <f t="shared" si="23"/>
        <v/>
      </c>
      <c r="DD24" s="7" t="str">
        <f t="shared" si="23"/>
        <v/>
      </c>
      <c r="DE24" s="6" t="str">
        <f t="shared" si="1"/>
        <v/>
      </c>
      <c r="DF24" s="7" t="str">
        <f t="shared" si="2"/>
        <v/>
      </c>
      <c r="DG24" s="6" t="str">
        <f t="shared" si="3"/>
        <v/>
      </c>
      <c r="DH24" s="7" t="str">
        <f t="shared" si="4"/>
        <v/>
      </c>
      <c r="DI24" s="6" t="str">
        <f t="shared" si="5"/>
        <v/>
      </c>
      <c r="DJ24" s="7" t="str">
        <f t="shared" si="6"/>
        <v/>
      </c>
      <c r="DK24" s="6" t="str">
        <f t="shared" si="7"/>
        <v/>
      </c>
      <c r="DL24" s="7" t="str">
        <f t="shared" si="8"/>
        <v/>
      </c>
      <c r="DM24" s="6" t="str">
        <f t="shared" si="9"/>
        <v/>
      </c>
      <c r="DN24" s="7" t="str">
        <f t="shared" si="10"/>
        <v/>
      </c>
      <c r="DO24" s="6" t="str">
        <f t="shared" si="11"/>
        <v/>
      </c>
      <c r="DP24" s="7" t="str">
        <f t="shared" si="12"/>
        <v/>
      </c>
      <c r="DQ24" s="6" t="str">
        <f t="shared" si="13"/>
        <v/>
      </c>
      <c r="DR24" s="7" t="str">
        <f t="shared" si="14"/>
        <v/>
      </c>
      <c r="DS24" s="130" t="str">
        <f t="shared" si="17"/>
        <v/>
      </c>
      <c r="DT24" s="132" t="str">
        <f t="shared" si="18"/>
        <v/>
      </c>
    </row>
    <row r="25" spans="1:124" ht="20" customHeight="1">
      <c r="A25" s="34">
        <v>19</v>
      </c>
      <c r="B25" s="35"/>
      <c r="C25" s="418"/>
      <c r="D25" s="35">
        <v>1019</v>
      </c>
      <c r="E25" s="35"/>
      <c r="F25" s="251"/>
      <c r="G25" s="571"/>
      <c r="H25" s="254" t="s">
        <v>489</v>
      </c>
      <c r="I25" s="141" t="s">
        <v>452</v>
      </c>
      <c r="J25" s="254" t="s">
        <v>453</v>
      </c>
      <c r="K25" s="36"/>
      <c r="L25" s="36"/>
      <c r="M25" s="36"/>
      <c r="N25" s="37"/>
      <c r="O25" s="137"/>
      <c r="P25" s="137"/>
      <c r="Q25" s="137"/>
      <c r="R25" s="38"/>
      <c r="S25" s="418"/>
      <c r="T25" s="418"/>
      <c r="U25" s="418"/>
      <c r="V25" s="331"/>
      <c r="W25" s="331"/>
      <c r="X25" s="331"/>
      <c r="Y25" s="331"/>
      <c r="Z25" s="261"/>
      <c r="AA25" s="39"/>
      <c r="AB25" s="36"/>
      <c r="AC25" s="36"/>
      <c r="AD25" s="36"/>
      <c r="AE25" s="37"/>
      <c r="AF25" s="137"/>
      <c r="AG25" s="137"/>
      <c r="AH25" s="137"/>
      <c r="AI25" s="38"/>
      <c r="AJ25" s="418"/>
      <c r="AK25" s="418"/>
      <c r="AL25" s="418"/>
      <c r="AM25" s="331"/>
      <c r="AN25" s="331"/>
      <c r="AO25" s="331"/>
      <c r="AP25" s="331"/>
      <c r="AQ25" s="261"/>
      <c r="AR25" s="36"/>
      <c r="AS25" s="36"/>
      <c r="AT25" s="36"/>
      <c r="AU25" s="37"/>
      <c r="AV25" s="137"/>
      <c r="AW25" s="137"/>
      <c r="AX25" s="137"/>
      <c r="AY25" s="38"/>
      <c r="AZ25" s="418"/>
      <c r="BA25" s="418"/>
      <c r="BB25" s="418"/>
      <c r="BC25" s="331"/>
      <c r="BD25" s="331"/>
      <c r="BE25" s="331"/>
      <c r="BF25" s="331"/>
      <c r="BG25" s="261"/>
      <c r="BH25" s="36"/>
      <c r="BI25" s="36"/>
      <c r="BJ25" s="36"/>
      <c r="BK25" s="37"/>
      <c r="BL25" s="40"/>
      <c r="BM25" s="418"/>
      <c r="BN25" s="418"/>
      <c r="BO25" s="418"/>
      <c r="BP25" s="331"/>
      <c r="BQ25" s="331"/>
      <c r="BR25" s="36"/>
      <c r="BS25" s="36"/>
      <c r="BT25" s="36"/>
      <c r="BU25" s="37"/>
      <c r="BV25" s="40"/>
      <c r="BW25" s="418"/>
      <c r="BX25" s="418"/>
      <c r="BY25" s="418"/>
      <c r="BZ25" s="417"/>
      <c r="CA25" s="355"/>
      <c r="CB25" s="356"/>
      <c r="CC25" s="357"/>
      <c r="CE25" s="249"/>
      <c r="CF25" s="125"/>
      <c r="CG25" s="125"/>
      <c r="CH25" s="4" t="str">
        <f t="shared" si="19"/>
        <v/>
      </c>
      <c r="CI25" s="5"/>
      <c r="CJ25" s="4" t="str">
        <f t="shared" si="19"/>
        <v/>
      </c>
      <c r="CK25" s="5"/>
      <c r="CL25" s="4" t="str">
        <f t="shared" si="19"/>
        <v/>
      </c>
      <c r="CM25" s="5"/>
      <c r="CN25" s="4" t="str">
        <f t="shared" si="19"/>
        <v/>
      </c>
      <c r="CO25" s="5"/>
      <c r="CP25" s="4" t="str">
        <f t="shared" si="20"/>
        <v/>
      </c>
      <c r="CQ25" s="5"/>
      <c r="CR25" s="4" t="str">
        <f t="shared" si="20"/>
        <v/>
      </c>
      <c r="CS25" s="5"/>
      <c r="CT25" s="4" t="str">
        <f t="shared" si="21"/>
        <v/>
      </c>
      <c r="CU25" s="5"/>
      <c r="CV25" s="4" t="str">
        <f t="shared" si="21"/>
        <v/>
      </c>
      <c r="CW25" s="5"/>
      <c r="CX25" s="4" t="str">
        <f t="shared" si="22"/>
        <v/>
      </c>
      <c r="CY25" s="5"/>
      <c r="CZ25" s="4" t="str">
        <f t="shared" si="22"/>
        <v/>
      </c>
      <c r="DA25" s="5"/>
      <c r="DB25" s="135"/>
      <c r="DC25" s="247" t="str">
        <f t="shared" si="23"/>
        <v/>
      </c>
      <c r="DD25" s="7" t="str">
        <f t="shared" si="23"/>
        <v/>
      </c>
      <c r="DE25" s="6" t="str">
        <f t="shared" si="1"/>
        <v/>
      </c>
      <c r="DF25" s="7" t="str">
        <f t="shared" si="2"/>
        <v/>
      </c>
      <c r="DG25" s="6" t="str">
        <f t="shared" si="3"/>
        <v/>
      </c>
      <c r="DH25" s="7" t="str">
        <f t="shared" si="4"/>
        <v/>
      </c>
      <c r="DI25" s="6" t="str">
        <f t="shared" si="5"/>
        <v/>
      </c>
      <c r="DJ25" s="7" t="str">
        <f t="shared" si="6"/>
        <v/>
      </c>
      <c r="DK25" s="6" t="str">
        <f t="shared" si="7"/>
        <v/>
      </c>
      <c r="DL25" s="7" t="str">
        <f t="shared" si="8"/>
        <v/>
      </c>
      <c r="DM25" s="6" t="str">
        <f t="shared" si="9"/>
        <v/>
      </c>
      <c r="DN25" s="7" t="str">
        <f t="shared" si="10"/>
        <v/>
      </c>
      <c r="DO25" s="6" t="str">
        <f t="shared" si="11"/>
        <v/>
      </c>
      <c r="DP25" s="7" t="str">
        <f t="shared" si="12"/>
        <v/>
      </c>
      <c r="DQ25" s="6" t="str">
        <f t="shared" si="13"/>
        <v/>
      </c>
      <c r="DR25" s="7" t="str">
        <f t="shared" si="14"/>
        <v/>
      </c>
      <c r="DS25" s="130" t="str">
        <f t="shared" si="17"/>
        <v/>
      </c>
      <c r="DT25" s="132" t="str">
        <f t="shared" si="18"/>
        <v/>
      </c>
    </row>
    <row r="26" spans="1:124" ht="20" customHeight="1">
      <c r="A26" s="34">
        <v>20</v>
      </c>
      <c r="B26" s="35"/>
      <c r="C26" s="418"/>
      <c r="D26" s="35">
        <v>1020</v>
      </c>
      <c r="E26" s="35"/>
      <c r="F26" s="251"/>
      <c r="G26" s="571"/>
      <c r="H26" s="254" t="s">
        <v>490</v>
      </c>
      <c r="I26" s="141" t="s">
        <v>454</v>
      </c>
      <c r="J26" s="254" t="s">
        <v>455</v>
      </c>
      <c r="K26" s="36"/>
      <c r="L26" s="36"/>
      <c r="M26" s="36"/>
      <c r="N26" s="37"/>
      <c r="O26" s="137"/>
      <c r="P26" s="137"/>
      <c r="Q26" s="137"/>
      <c r="R26" s="38"/>
      <c r="S26" s="418"/>
      <c r="T26" s="418"/>
      <c r="U26" s="418"/>
      <c r="V26" s="331"/>
      <c r="W26" s="331"/>
      <c r="X26" s="331"/>
      <c r="Y26" s="331"/>
      <c r="Z26" s="261"/>
      <c r="AA26" s="39"/>
      <c r="AB26" s="36"/>
      <c r="AC26" s="36"/>
      <c r="AD26" s="36"/>
      <c r="AE26" s="37"/>
      <c r="AF26" s="137"/>
      <c r="AG26" s="137"/>
      <c r="AH26" s="137"/>
      <c r="AI26" s="38"/>
      <c r="AJ26" s="418"/>
      <c r="AK26" s="418"/>
      <c r="AL26" s="418"/>
      <c r="AM26" s="331"/>
      <c r="AN26" s="331"/>
      <c r="AO26" s="331"/>
      <c r="AP26" s="331"/>
      <c r="AQ26" s="261"/>
      <c r="AR26" s="36"/>
      <c r="AS26" s="36"/>
      <c r="AT26" s="36"/>
      <c r="AU26" s="37"/>
      <c r="AV26" s="137"/>
      <c r="AW26" s="137"/>
      <c r="AX26" s="137"/>
      <c r="AY26" s="38"/>
      <c r="AZ26" s="418"/>
      <c r="BA26" s="418"/>
      <c r="BB26" s="418"/>
      <c r="BC26" s="331"/>
      <c r="BD26" s="331"/>
      <c r="BE26" s="331"/>
      <c r="BF26" s="331"/>
      <c r="BG26" s="261"/>
      <c r="BH26" s="36"/>
      <c r="BI26" s="36"/>
      <c r="BJ26" s="36"/>
      <c r="BK26" s="37"/>
      <c r="BL26" s="40"/>
      <c r="BM26" s="418"/>
      <c r="BN26" s="418"/>
      <c r="BO26" s="418"/>
      <c r="BP26" s="331"/>
      <c r="BQ26" s="331"/>
      <c r="BR26" s="36"/>
      <c r="BS26" s="36"/>
      <c r="BT26" s="36"/>
      <c r="BU26" s="37"/>
      <c r="BV26" s="40"/>
      <c r="BW26" s="418"/>
      <c r="BX26" s="418"/>
      <c r="BY26" s="418"/>
      <c r="BZ26" s="417"/>
      <c r="CA26" s="355"/>
      <c r="CB26" s="356"/>
      <c r="CC26" s="357"/>
      <c r="CE26" s="249"/>
      <c r="CF26" s="125"/>
      <c r="CG26" s="125"/>
      <c r="CH26" s="4" t="str">
        <f t="shared" si="19"/>
        <v/>
      </c>
      <c r="CI26" s="5"/>
      <c r="CJ26" s="4" t="str">
        <f t="shared" si="19"/>
        <v/>
      </c>
      <c r="CK26" s="5"/>
      <c r="CL26" s="4" t="str">
        <f t="shared" si="19"/>
        <v/>
      </c>
      <c r="CM26" s="5"/>
      <c r="CN26" s="4" t="str">
        <f t="shared" si="19"/>
        <v/>
      </c>
      <c r="CO26" s="5"/>
      <c r="CP26" s="4" t="str">
        <f t="shared" si="20"/>
        <v/>
      </c>
      <c r="CQ26" s="5"/>
      <c r="CR26" s="4" t="str">
        <f t="shared" si="20"/>
        <v/>
      </c>
      <c r="CS26" s="5"/>
      <c r="CT26" s="4" t="str">
        <f t="shared" si="21"/>
        <v/>
      </c>
      <c r="CU26" s="5"/>
      <c r="CV26" s="4" t="str">
        <f t="shared" si="21"/>
        <v/>
      </c>
      <c r="CW26" s="5"/>
      <c r="CX26" s="4" t="str">
        <f t="shared" si="22"/>
        <v/>
      </c>
      <c r="CY26" s="5"/>
      <c r="CZ26" s="4" t="str">
        <f t="shared" si="22"/>
        <v/>
      </c>
      <c r="DA26" s="5"/>
      <c r="DB26" s="135"/>
      <c r="DC26" s="247" t="str">
        <f t="shared" si="23"/>
        <v/>
      </c>
      <c r="DD26" s="7" t="str">
        <f t="shared" si="23"/>
        <v/>
      </c>
      <c r="DE26" s="6" t="str">
        <f t="shared" si="1"/>
        <v/>
      </c>
      <c r="DF26" s="7" t="str">
        <f t="shared" si="2"/>
        <v/>
      </c>
      <c r="DG26" s="6" t="str">
        <f t="shared" si="3"/>
        <v/>
      </c>
      <c r="DH26" s="7" t="str">
        <f t="shared" si="4"/>
        <v/>
      </c>
      <c r="DI26" s="6" t="str">
        <f t="shared" si="5"/>
        <v/>
      </c>
      <c r="DJ26" s="7" t="str">
        <f t="shared" si="6"/>
        <v/>
      </c>
      <c r="DK26" s="6" t="str">
        <f t="shared" si="7"/>
        <v/>
      </c>
      <c r="DL26" s="7" t="str">
        <f t="shared" si="8"/>
        <v/>
      </c>
      <c r="DM26" s="6" t="str">
        <f t="shared" si="9"/>
        <v/>
      </c>
      <c r="DN26" s="7" t="str">
        <f t="shared" si="10"/>
        <v/>
      </c>
      <c r="DO26" s="6" t="str">
        <f t="shared" si="11"/>
        <v/>
      </c>
      <c r="DP26" s="7" t="str">
        <f t="shared" si="12"/>
        <v/>
      </c>
      <c r="DQ26" s="6" t="str">
        <f t="shared" si="13"/>
        <v/>
      </c>
      <c r="DR26" s="7" t="str">
        <f t="shared" si="14"/>
        <v/>
      </c>
      <c r="DS26" s="130" t="str">
        <f t="shared" si="17"/>
        <v/>
      </c>
      <c r="DT26" s="132" t="str">
        <f t="shared" si="18"/>
        <v/>
      </c>
    </row>
    <row r="27" spans="1:124" ht="20" customHeight="1">
      <c r="A27" s="34">
        <v>21</v>
      </c>
      <c r="B27" s="35"/>
      <c r="C27" s="418"/>
      <c r="D27" s="35">
        <v>1021</v>
      </c>
      <c r="E27" s="35"/>
      <c r="F27" s="251"/>
      <c r="G27" s="571"/>
      <c r="H27" s="254" t="s">
        <v>491</v>
      </c>
      <c r="I27" s="141" t="s">
        <v>456</v>
      </c>
      <c r="J27" s="254" t="s">
        <v>457</v>
      </c>
      <c r="K27" s="36"/>
      <c r="L27" s="36"/>
      <c r="M27" s="36"/>
      <c r="N27" s="37"/>
      <c r="O27" s="137"/>
      <c r="P27" s="137"/>
      <c r="Q27" s="137"/>
      <c r="R27" s="38"/>
      <c r="S27" s="418"/>
      <c r="T27" s="418"/>
      <c r="U27" s="418"/>
      <c r="V27" s="331"/>
      <c r="W27" s="331"/>
      <c r="X27" s="331"/>
      <c r="Y27" s="331"/>
      <c r="Z27" s="261"/>
      <c r="AA27" s="39"/>
      <c r="AB27" s="36"/>
      <c r="AC27" s="36"/>
      <c r="AD27" s="36"/>
      <c r="AE27" s="37"/>
      <c r="AF27" s="137"/>
      <c r="AG27" s="137"/>
      <c r="AH27" s="137"/>
      <c r="AI27" s="38"/>
      <c r="AJ27" s="418"/>
      <c r="AK27" s="418"/>
      <c r="AL27" s="418"/>
      <c r="AM27" s="331"/>
      <c r="AN27" s="331"/>
      <c r="AO27" s="331"/>
      <c r="AP27" s="331"/>
      <c r="AQ27" s="261"/>
      <c r="AR27" s="36"/>
      <c r="AS27" s="36"/>
      <c r="AT27" s="36"/>
      <c r="AU27" s="37"/>
      <c r="AV27" s="137"/>
      <c r="AW27" s="137"/>
      <c r="AX27" s="137"/>
      <c r="AY27" s="38"/>
      <c r="AZ27" s="418"/>
      <c r="BA27" s="418"/>
      <c r="BB27" s="418"/>
      <c r="BC27" s="331"/>
      <c r="BD27" s="331"/>
      <c r="BE27" s="331"/>
      <c r="BF27" s="331"/>
      <c r="BG27" s="261"/>
      <c r="BH27" s="36"/>
      <c r="BI27" s="36"/>
      <c r="BJ27" s="36"/>
      <c r="BK27" s="37"/>
      <c r="BL27" s="40"/>
      <c r="BM27" s="418"/>
      <c r="BN27" s="418"/>
      <c r="BO27" s="418"/>
      <c r="BP27" s="331"/>
      <c r="BQ27" s="331"/>
      <c r="BR27" s="36"/>
      <c r="BS27" s="36"/>
      <c r="BT27" s="36"/>
      <c r="BU27" s="37"/>
      <c r="BV27" s="40"/>
      <c r="BW27" s="418"/>
      <c r="BX27" s="418"/>
      <c r="BY27" s="418"/>
      <c r="BZ27" s="417"/>
      <c r="CA27" s="355"/>
      <c r="CB27" s="356"/>
      <c r="CC27" s="357"/>
      <c r="CE27" s="249"/>
      <c r="CF27" s="125"/>
      <c r="CG27" s="125"/>
      <c r="CH27" s="4" t="str">
        <f t="shared" si="19"/>
        <v/>
      </c>
      <c r="CI27" s="5"/>
      <c r="CJ27" s="4" t="str">
        <f t="shared" si="19"/>
        <v/>
      </c>
      <c r="CK27" s="5"/>
      <c r="CL27" s="4" t="str">
        <f t="shared" si="19"/>
        <v/>
      </c>
      <c r="CM27" s="5"/>
      <c r="CN27" s="4" t="str">
        <f t="shared" si="19"/>
        <v/>
      </c>
      <c r="CO27" s="5"/>
      <c r="CP27" s="4" t="str">
        <f t="shared" si="20"/>
        <v/>
      </c>
      <c r="CQ27" s="5"/>
      <c r="CR27" s="4" t="str">
        <f t="shared" si="20"/>
        <v/>
      </c>
      <c r="CS27" s="5"/>
      <c r="CT27" s="4" t="str">
        <f t="shared" si="21"/>
        <v/>
      </c>
      <c r="CU27" s="5"/>
      <c r="CV27" s="4" t="str">
        <f t="shared" si="21"/>
        <v/>
      </c>
      <c r="CW27" s="5"/>
      <c r="CX27" s="4" t="str">
        <f t="shared" si="22"/>
        <v/>
      </c>
      <c r="CY27" s="5"/>
      <c r="CZ27" s="4" t="str">
        <f t="shared" si="22"/>
        <v/>
      </c>
      <c r="DA27" s="5"/>
      <c r="DB27" s="135"/>
      <c r="DC27" s="247" t="str">
        <f t="shared" si="23"/>
        <v/>
      </c>
      <c r="DD27" s="7" t="str">
        <f t="shared" si="23"/>
        <v/>
      </c>
      <c r="DE27" s="6" t="str">
        <f t="shared" si="1"/>
        <v/>
      </c>
      <c r="DF27" s="7" t="str">
        <f t="shared" si="2"/>
        <v/>
      </c>
      <c r="DG27" s="6" t="str">
        <f t="shared" si="3"/>
        <v/>
      </c>
      <c r="DH27" s="7" t="str">
        <f t="shared" si="4"/>
        <v/>
      </c>
      <c r="DI27" s="6" t="str">
        <f t="shared" si="5"/>
        <v/>
      </c>
      <c r="DJ27" s="7" t="str">
        <f t="shared" si="6"/>
        <v/>
      </c>
      <c r="DK27" s="6" t="str">
        <f t="shared" si="7"/>
        <v/>
      </c>
      <c r="DL27" s="7" t="str">
        <f t="shared" si="8"/>
        <v/>
      </c>
      <c r="DM27" s="6" t="str">
        <f t="shared" si="9"/>
        <v/>
      </c>
      <c r="DN27" s="7" t="str">
        <f t="shared" si="10"/>
        <v/>
      </c>
      <c r="DO27" s="6" t="str">
        <f t="shared" si="11"/>
        <v/>
      </c>
      <c r="DP27" s="7" t="str">
        <f t="shared" si="12"/>
        <v/>
      </c>
      <c r="DQ27" s="6" t="str">
        <f t="shared" si="13"/>
        <v/>
      </c>
      <c r="DR27" s="7" t="str">
        <f t="shared" si="14"/>
        <v/>
      </c>
      <c r="DS27" s="130" t="str">
        <f t="shared" si="17"/>
        <v/>
      </c>
      <c r="DT27" s="132" t="str">
        <f t="shared" si="18"/>
        <v/>
      </c>
    </row>
    <row r="28" spans="1:124" ht="20" customHeight="1">
      <c r="A28" s="34">
        <v>22</v>
      </c>
      <c r="B28" s="35"/>
      <c r="C28" s="418"/>
      <c r="D28" s="35">
        <v>1022</v>
      </c>
      <c r="E28" s="35"/>
      <c r="F28" s="251"/>
      <c r="G28" s="571"/>
      <c r="H28" s="254" t="s">
        <v>492</v>
      </c>
      <c r="I28" s="141" t="s">
        <v>458</v>
      </c>
      <c r="J28" s="254" t="s">
        <v>459</v>
      </c>
      <c r="K28" s="36"/>
      <c r="L28" s="36"/>
      <c r="M28" s="36"/>
      <c r="N28" s="37"/>
      <c r="O28" s="137"/>
      <c r="P28" s="137"/>
      <c r="Q28" s="137"/>
      <c r="R28" s="38"/>
      <c r="S28" s="418"/>
      <c r="T28" s="418"/>
      <c r="U28" s="418"/>
      <c r="V28" s="331"/>
      <c r="W28" s="331"/>
      <c r="X28" s="331"/>
      <c r="Y28" s="331"/>
      <c r="Z28" s="261"/>
      <c r="AA28" s="39"/>
      <c r="AB28" s="36"/>
      <c r="AC28" s="36"/>
      <c r="AD28" s="36"/>
      <c r="AE28" s="37"/>
      <c r="AF28" s="137"/>
      <c r="AG28" s="137"/>
      <c r="AH28" s="137"/>
      <c r="AI28" s="38"/>
      <c r="AJ28" s="418"/>
      <c r="AK28" s="418"/>
      <c r="AL28" s="418"/>
      <c r="AM28" s="331"/>
      <c r="AN28" s="331"/>
      <c r="AO28" s="331"/>
      <c r="AP28" s="331"/>
      <c r="AQ28" s="261"/>
      <c r="AR28" s="36"/>
      <c r="AS28" s="36"/>
      <c r="AT28" s="36"/>
      <c r="AU28" s="37"/>
      <c r="AV28" s="137"/>
      <c r="AW28" s="137"/>
      <c r="AX28" s="137"/>
      <c r="AY28" s="38"/>
      <c r="AZ28" s="418"/>
      <c r="BA28" s="418"/>
      <c r="BB28" s="418"/>
      <c r="BC28" s="331"/>
      <c r="BD28" s="331"/>
      <c r="BE28" s="331"/>
      <c r="BF28" s="331"/>
      <c r="BG28" s="261"/>
      <c r="BH28" s="36"/>
      <c r="BI28" s="36"/>
      <c r="BJ28" s="36"/>
      <c r="BK28" s="37"/>
      <c r="BL28" s="40"/>
      <c r="BM28" s="418"/>
      <c r="BN28" s="418"/>
      <c r="BO28" s="418"/>
      <c r="BP28" s="331"/>
      <c r="BQ28" s="331"/>
      <c r="BR28" s="36"/>
      <c r="BS28" s="36"/>
      <c r="BT28" s="36"/>
      <c r="BU28" s="37"/>
      <c r="BV28" s="40"/>
      <c r="BW28" s="418"/>
      <c r="BX28" s="418"/>
      <c r="BY28" s="418"/>
      <c r="BZ28" s="417"/>
      <c r="CA28" s="355"/>
      <c r="CB28" s="356"/>
      <c r="CC28" s="357"/>
      <c r="CF28" s="125"/>
      <c r="CG28" s="125"/>
      <c r="CH28" s="4" t="str">
        <f t="shared" si="19"/>
        <v/>
      </c>
      <c r="CI28" s="5"/>
      <c r="CJ28" s="4" t="str">
        <f t="shared" si="19"/>
        <v/>
      </c>
      <c r="CK28" s="5"/>
      <c r="CL28" s="4" t="str">
        <f t="shared" si="19"/>
        <v/>
      </c>
      <c r="CM28" s="5"/>
      <c r="CN28" s="4" t="str">
        <f t="shared" si="19"/>
        <v/>
      </c>
      <c r="CO28" s="5"/>
      <c r="CP28" s="4" t="str">
        <f t="shared" si="20"/>
        <v/>
      </c>
      <c r="CQ28" s="5"/>
      <c r="CR28" s="4" t="str">
        <f t="shared" si="20"/>
        <v/>
      </c>
      <c r="CS28" s="5"/>
      <c r="CT28" s="4" t="str">
        <f t="shared" si="21"/>
        <v/>
      </c>
      <c r="CU28" s="5"/>
      <c r="CV28" s="4" t="str">
        <f t="shared" si="21"/>
        <v/>
      </c>
      <c r="CW28" s="5"/>
      <c r="CX28" s="4" t="str">
        <f t="shared" si="22"/>
        <v/>
      </c>
      <c r="CY28" s="5"/>
      <c r="CZ28" s="4" t="str">
        <f t="shared" si="22"/>
        <v/>
      </c>
      <c r="DA28" s="5"/>
      <c r="DB28" s="135"/>
      <c r="DC28" s="247" t="str">
        <f t="shared" si="23"/>
        <v/>
      </c>
      <c r="DD28" s="7" t="str">
        <f t="shared" si="23"/>
        <v/>
      </c>
      <c r="DE28" s="6" t="str">
        <f t="shared" si="1"/>
        <v/>
      </c>
      <c r="DF28" s="7" t="str">
        <f t="shared" si="2"/>
        <v/>
      </c>
      <c r="DG28" s="6" t="str">
        <f t="shared" si="3"/>
        <v/>
      </c>
      <c r="DH28" s="7" t="str">
        <f t="shared" si="4"/>
        <v/>
      </c>
      <c r="DI28" s="6" t="str">
        <f t="shared" si="5"/>
        <v/>
      </c>
      <c r="DJ28" s="7" t="str">
        <f t="shared" si="6"/>
        <v/>
      </c>
      <c r="DK28" s="6" t="str">
        <f t="shared" si="7"/>
        <v/>
      </c>
      <c r="DL28" s="7" t="str">
        <f t="shared" si="8"/>
        <v/>
      </c>
      <c r="DM28" s="6" t="str">
        <f t="shared" si="9"/>
        <v/>
      </c>
      <c r="DN28" s="7" t="str">
        <f t="shared" si="10"/>
        <v/>
      </c>
      <c r="DO28" s="6" t="str">
        <f t="shared" si="11"/>
        <v/>
      </c>
      <c r="DP28" s="7" t="str">
        <f t="shared" si="12"/>
        <v/>
      </c>
      <c r="DQ28" s="6" t="str">
        <f t="shared" si="13"/>
        <v/>
      </c>
      <c r="DR28" s="7" t="str">
        <f t="shared" si="14"/>
        <v/>
      </c>
      <c r="DS28" s="130" t="str">
        <f t="shared" si="17"/>
        <v/>
      </c>
      <c r="DT28" s="132" t="str">
        <f t="shared" si="18"/>
        <v/>
      </c>
    </row>
    <row r="29" spans="1:124" ht="20" customHeight="1">
      <c r="A29" s="34">
        <v>23</v>
      </c>
      <c r="B29" s="35"/>
      <c r="C29" s="418"/>
      <c r="D29" s="35">
        <v>1023</v>
      </c>
      <c r="E29" s="35"/>
      <c r="F29" s="251"/>
      <c r="G29" s="571"/>
      <c r="H29" s="254" t="s">
        <v>493</v>
      </c>
      <c r="I29" s="141" t="s">
        <v>460</v>
      </c>
      <c r="J29" s="254" t="s">
        <v>461</v>
      </c>
      <c r="K29" s="36"/>
      <c r="L29" s="36"/>
      <c r="M29" s="36"/>
      <c r="N29" s="37"/>
      <c r="O29" s="137"/>
      <c r="P29" s="137"/>
      <c r="Q29" s="137"/>
      <c r="R29" s="38"/>
      <c r="S29" s="418"/>
      <c r="T29" s="418"/>
      <c r="U29" s="418"/>
      <c r="V29" s="331"/>
      <c r="W29" s="331"/>
      <c r="X29" s="331"/>
      <c r="Y29" s="331"/>
      <c r="Z29" s="261"/>
      <c r="AA29" s="39"/>
      <c r="AB29" s="36"/>
      <c r="AC29" s="36"/>
      <c r="AD29" s="36"/>
      <c r="AE29" s="37"/>
      <c r="AF29" s="137"/>
      <c r="AG29" s="137"/>
      <c r="AH29" s="137"/>
      <c r="AI29" s="38"/>
      <c r="AJ29" s="418"/>
      <c r="AK29" s="418"/>
      <c r="AL29" s="418"/>
      <c r="AM29" s="331"/>
      <c r="AN29" s="331"/>
      <c r="AO29" s="331"/>
      <c r="AP29" s="331"/>
      <c r="AQ29" s="261"/>
      <c r="AR29" s="36"/>
      <c r="AS29" s="36"/>
      <c r="AT29" s="36"/>
      <c r="AU29" s="37"/>
      <c r="AV29" s="137"/>
      <c r="AW29" s="137"/>
      <c r="AX29" s="137"/>
      <c r="AY29" s="38"/>
      <c r="AZ29" s="418"/>
      <c r="BA29" s="418"/>
      <c r="BB29" s="418"/>
      <c r="BC29" s="331"/>
      <c r="BD29" s="331"/>
      <c r="BE29" s="331"/>
      <c r="BF29" s="331"/>
      <c r="BG29" s="261"/>
      <c r="BH29" s="36"/>
      <c r="BI29" s="36"/>
      <c r="BJ29" s="36"/>
      <c r="BK29" s="37"/>
      <c r="BL29" s="40"/>
      <c r="BM29" s="418"/>
      <c r="BN29" s="418"/>
      <c r="BO29" s="418"/>
      <c r="BP29" s="331"/>
      <c r="BQ29" s="331"/>
      <c r="BR29" s="36"/>
      <c r="BS29" s="36"/>
      <c r="BT29" s="36"/>
      <c r="BU29" s="37"/>
      <c r="BV29" s="40"/>
      <c r="BW29" s="418"/>
      <c r="BX29" s="418"/>
      <c r="BY29" s="418"/>
      <c r="BZ29" s="417"/>
      <c r="CA29" s="355"/>
      <c r="CB29" s="356"/>
      <c r="CC29" s="357"/>
      <c r="CF29" s="125"/>
      <c r="CG29" s="125"/>
      <c r="CH29" s="4" t="str">
        <f t="shared" si="19"/>
        <v/>
      </c>
      <c r="CI29" s="5"/>
      <c r="CJ29" s="4" t="str">
        <f t="shared" si="19"/>
        <v/>
      </c>
      <c r="CK29" s="5"/>
      <c r="CL29" s="4" t="str">
        <f t="shared" si="19"/>
        <v/>
      </c>
      <c r="CM29" s="5"/>
      <c r="CN29" s="4" t="str">
        <f t="shared" si="19"/>
        <v/>
      </c>
      <c r="CO29" s="5"/>
      <c r="CP29" s="4" t="str">
        <f t="shared" si="20"/>
        <v/>
      </c>
      <c r="CQ29" s="5"/>
      <c r="CR29" s="4" t="str">
        <f t="shared" si="20"/>
        <v/>
      </c>
      <c r="CS29" s="5"/>
      <c r="CT29" s="4" t="str">
        <f t="shared" si="21"/>
        <v/>
      </c>
      <c r="CU29" s="5"/>
      <c r="CV29" s="4" t="str">
        <f t="shared" si="21"/>
        <v/>
      </c>
      <c r="CW29" s="5"/>
      <c r="CX29" s="4" t="str">
        <f t="shared" si="22"/>
        <v/>
      </c>
      <c r="CY29" s="5"/>
      <c r="CZ29" s="4" t="str">
        <f t="shared" si="22"/>
        <v/>
      </c>
      <c r="DA29" s="5"/>
      <c r="DB29" s="135"/>
      <c r="DC29" s="247" t="str">
        <f t="shared" si="23"/>
        <v/>
      </c>
      <c r="DD29" s="7" t="str">
        <f t="shared" si="23"/>
        <v/>
      </c>
      <c r="DE29" s="6" t="str">
        <f t="shared" si="1"/>
        <v/>
      </c>
      <c r="DF29" s="7" t="str">
        <f t="shared" si="2"/>
        <v/>
      </c>
      <c r="DG29" s="6" t="str">
        <f t="shared" si="3"/>
        <v/>
      </c>
      <c r="DH29" s="7" t="str">
        <f t="shared" si="4"/>
        <v/>
      </c>
      <c r="DI29" s="6" t="str">
        <f t="shared" si="5"/>
        <v/>
      </c>
      <c r="DJ29" s="7" t="str">
        <f t="shared" si="6"/>
        <v/>
      </c>
      <c r="DK29" s="6" t="str">
        <f t="shared" si="7"/>
        <v/>
      </c>
      <c r="DL29" s="7" t="str">
        <f t="shared" si="8"/>
        <v/>
      </c>
      <c r="DM29" s="6" t="str">
        <f t="shared" si="9"/>
        <v/>
      </c>
      <c r="DN29" s="7" t="str">
        <f t="shared" si="10"/>
        <v/>
      </c>
      <c r="DO29" s="6" t="str">
        <f t="shared" si="11"/>
        <v/>
      </c>
      <c r="DP29" s="7" t="str">
        <f t="shared" si="12"/>
        <v/>
      </c>
      <c r="DQ29" s="6" t="str">
        <f t="shared" si="13"/>
        <v/>
      </c>
      <c r="DR29" s="7" t="str">
        <f t="shared" si="14"/>
        <v/>
      </c>
      <c r="DS29" s="130" t="str">
        <f t="shared" si="17"/>
        <v/>
      </c>
      <c r="DT29" s="132" t="str">
        <f t="shared" si="18"/>
        <v/>
      </c>
    </row>
    <row r="30" spans="1:124" ht="20" customHeight="1">
      <c r="A30" s="34">
        <v>24</v>
      </c>
      <c r="B30" s="35"/>
      <c r="C30" s="418"/>
      <c r="D30" s="35">
        <v>1024</v>
      </c>
      <c r="E30" s="35"/>
      <c r="F30" s="251"/>
      <c r="G30" s="571"/>
      <c r="H30" s="254" t="s">
        <v>494</v>
      </c>
      <c r="I30" s="141" t="s">
        <v>462</v>
      </c>
      <c r="J30" s="254" t="s">
        <v>463</v>
      </c>
      <c r="K30" s="36"/>
      <c r="L30" s="36"/>
      <c r="M30" s="36"/>
      <c r="N30" s="37"/>
      <c r="O30" s="137"/>
      <c r="P30" s="137"/>
      <c r="Q30" s="137"/>
      <c r="R30" s="38"/>
      <c r="S30" s="418"/>
      <c r="T30" s="418"/>
      <c r="U30" s="418"/>
      <c r="V30" s="331"/>
      <c r="W30" s="331"/>
      <c r="X30" s="331"/>
      <c r="Y30" s="331"/>
      <c r="Z30" s="261"/>
      <c r="AA30" s="39"/>
      <c r="AB30" s="36"/>
      <c r="AC30" s="36"/>
      <c r="AD30" s="36"/>
      <c r="AE30" s="37"/>
      <c r="AF30" s="137"/>
      <c r="AG30" s="137"/>
      <c r="AH30" s="137"/>
      <c r="AI30" s="38"/>
      <c r="AJ30" s="418"/>
      <c r="AK30" s="418"/>
      <c r="AL30" s="418"/>
      <c r="AM30" s="331"/>
      <c r="AN30" s="331"/>
      <c r="AO30" s="331"/>
      <c r="AP30" s="331"/>
      <c r="AQ30" s="261"/>
      <c r="AR30" s="36"/>
      <c r="AS30" s="36"/>
      <c r="AT30" s="36"/>
      <c r="AU30" s="37"/>
      <c r="AV30" s="137"/>
      <c r="AW30" s="137"/>
      <c r="AX30" s="137"/>
      <c r="AY30" s="38"/>
      <c r="AZ30" s="418"/>
      <c r="BA30" s="418"/>
      <c r="BB30" s="418"/>
      <c r="BC30" s="331"/>
      <c r="BD30" s="331"/>
      <c r="BE30" s="331"/>
      <c r="BF30" s="331"/>
      <c r="BG30" s="261"/>
      <c r="BH30" s="36"/>
      <c r="BI30" s="36"/>
      <c r="BJ30" s="36"/>
      <c r="BK30" s="37"/>
      <c r="BL30" s="40"/>
      <c r="BM30" s="418"/>
      <c r="BN30" s="418"/>
      <c r="BO30" s="418"/>
      <c r="BP30" s="331"/>
      <c r="BQ30" s="331"/>
      <c r="BR30" s="36"/>
      <c r="BS30" s="36"/>
      <c r="BT30" s="36"/>
      <c r="BU30" s="37"/>
      <c r="BV30" s="40"/>
      <c r="BW30" s="418"/>
      <c r="BX30" s="418"/>
      <c r="BY30" s="418"/>
      <c r="BZ30" s="417"/>
      <c r="CA30" s="355"/>
      <c r="CB30" s="356"/>
      <c r="CC30" s="357"/>
      <c r="CF30" s="125"/>
      <c r="CG30" s="125"/>
      <c r="CH30" s="4" t="str">
        <f t="shared" si="19"/>
        <v/>
      </c>
      <c r="CI30" s="5"/>
      <c r="CJ30" s="4" t="str">
        <f t="shared" si="19"/>
        <v/>
      </c>
      <c r="CK30" s="5"/>
      <c r="CL30" s="4" t="str">
        <f t="shared" si="19"/>
        <v/>
      </c>
      <c r="CM30" s="5"/>
      <c r="CN30" s="4" t="str">
        <f t="shared" si="19"/>
        <v/>
      </c>
      <c r="CO30" s="5"/>
      <c r="CP30" s="4" t="str">
        <f t="shared" si="20"/>
        <v/>
      </c>
      <c r="CQ30" s="5"/>
      <c r="CR30" s="4" t="str">
        <f t="shared" si="20"/>
        <v/>
      </c>
      <c r="CS30" s="5"/>
      <c r="CT30" s="4" t="str">
        <f t="shared" si="21"/>
        <v/>
      </c>
      <c r="CU30" s="5"/>
      <c r="CV30" s="4" t="str">
        <f t="shared" si="21"/>
        <v/>
      </c>
      <c r="CW30" s="5"/>
      <c r="CX30" s="4" t="str">
        <f t="shared" si="22"/>
        <v/>
      </c>
      <c r="CY30" s="5"/>
      <c r="CZ30" s="4" t="str">
        <f t="shared" si="22"/>
        <v/>
      </c>
      <c r="DA30" s="5"/>
      <c r="DB30" s="135"/>
      <c r="DC30" s="247" t="str">
        <f t="shared" si="23"/>
        <v/>
      </c>
      <c r="DD30" s="7" t="str">
        <f t="shared" si="23"/>
        <v/>
      </c>
      <c r="DE30" s="6" t="str">
        <f t="shared" si="1"/>
        <v/>
      </c>
      <c r="DF30" s="7" t="str">
        <f t="shared" si="2"/>
        <v/>
      </c>
      <c r="DG30" s="6" t="str">
        <f t="shared" si="3"/>
        <v/>
      </c>
      <c r="DH30" s="7" t="str">
        <f t="shared" si="4"/>
        <v/>
      </c>
      <c r="DI30" s="6" t="str">
        <f t="shared" si="5"/>
        <v/>
      </c>
      <c r="DJ30" s="7" t="str">
        <f t="shared" si="6"/>
        <v/>
      </c>
      <c r="DK30" s="6" t="str">
        <f t="shared" si="7"/>
        <v/>
      </c>
      <c r="DL30" s="7" t="str">
        <f t="shared" si="8"/>
        <v/>
      </c>
      <c r="DM30" s="6" t="str">
        <f t="shared" si="9"/>
        <v/>
      </c>
      <c r="DN30" s="7" t="str">
        <f t="shared" si="10"/>
        <v/>
      </c>
      <c r="DO30" s="6" t="str">
        <f t="shared" si="11"/>
        <v/>
      </c>
      <c r="DP30" s="7" t="str">
        <f t="shared" si="12"/>
        <v/>
      </c>
      <c r="DQ30" s="6" t="str">
        <f t="shared" si="13"/>
        <v/>
      </c>
      <c r="DR30" s="7" t="str">
        <f t="shared" si="14"/>
        <v/>
      </c>
      <c r="DS30" s="130" t="str">
        <f t="shared" si="17"/>
        <v/>
      </c>
      <c r="DT30" s="132" t="str">
        <f t="shared" si="18"/>
        <v/>
      </c>
    </row>
    <row r="31" spans="1:124" ht="20" customHeight="1">
      <c r="A31" s="34">
        <v>25</v>
      </c>
      <c r="B31" s="35"/>
      <c r="C31" s="418"/>
      <c r="D31" s="35">
        <v>1025</v>
      </c>
      <c r="E31" s="35"/>
      <c r="F31" s="251"/>
      <c r="G31" s="571"/>
      <c r="H31" s="254" t="s">
        <v>495</v>
      </c>
      <c r="I31" s="141" t="s">
        <v>464</v>
      </c>
      <c r="J31" s="254" t="s">
        <v>465</v>
      </c>
      <c r="K31" s="36"/>
      <c r="L31" s="36"/>
      <c r="M31" s="36"/>
      <c r="N31" s="37"/>
      <c r="O31" s="137"/>
      <c r="P31" s="137"/>
      <c r="Q31" s="137"/>
      <c r="R31" s="38"/>
      <c r="S31" s="418"/>
      <c r="T31" s="418"/>
      <c r="U31" s="418"/>
      <c r="V31" s="331"/>
      <c r="W31" s="331"/>
      <c r="X31" s="331"/>
      <c r="Y31" s="331"/>
      <c r="Z31" s="261"/>
      <c r="AA31" s="39"/>
      <c r="AB31" s="36"/>
      <c r="AC31" s="36"/>
      <c r="AD31" s="36"/>
      <c r="AE31" s="37"/>
      <c r="AF31" s="137"/>
      <c r="AG31" s="137"/>
      <c r="AH31" s="137"/>
      <c r="AI31" s="38"/>
      <c r="AJ31" s="418"/>
      <c r="AK31" s="418"/>
      <c r="AL31" s="418"/>
      <c r="AM31" s="331"/>
      <c r="AN31" s="331"/>
      <c r="AO31" s="331"/>
      <c r="AP31" s="331"/>
      <c r="AQ31" s="261"/>
      <c r="AR31" s="36"/>
      <c r="AS31" s="36"/>
      <c r="AT31" s="36"/>
      <c r="AU31" s="37"/>
      <c r="AV31" s="137"/>
      <c r="AW31" s="137"/>
      <c r="AX31" s="137"/>
      <c r="AY31" s="38"/>
      <c r="AZ31" s="418"/>
      <c r="BA31" s="418"/>
      <c r="BB31" s="418"/>
      <c r="BC31" s="331"/>
      <c r="BD31" s="331"/>
      <c r="BE31" s="331"/>
      <c r="BF31" s="331"/>
      <c r="BG31" s="261"/>
      <c r="BH31" s="36"/>
      <c r="BI31" s="36"/>
      <c r="BJ31" s="36"/>
      <c r="BK31" s="37"/>
      <c r="BL31" s="40"/>
      <c r="BM31" s="418"/>
      <c r="BN31" s="418"/>
      <c r="BO31" s="418"/>
      <c r="BP31" s="331"/>
      <c r="BQ31" s="331"/>
      <c r="BR31" s="36"/>
      <c r="BS31" s="36"/>
      <c r="BT31" s="36"/>
      <c r="BU31" s="37"/>
      <c r="BV31" s="40"/>
      <c r="BW31" s="418"/>
      <c r="BX31" s="418"/>
      <c r="BY31" s="418"/>
      <c r="BZ31" s="417"/>
      <c r="CA31" s="355"/>
      <c r="CB31" s="356"/>
      <c r="CC31" s="357"/>
      <c r="CF31" s="125"/>
      <c r="CG31" s="125"/>
      <c r="CH31" s="4" t="str">
        <f t="shared" si="19"/>
        <v/>
      </c>
      <c r="CI31" s="5"/>
      <c r="CJ31" s="4" t="str">
        <f t="shared" si="19"/>
        <v/>
      </c>
      <c r="CK31" s="5"/>
      <c r="CL31" s="4" t="str">
        <f t="shared" si="19"/>
        <v/>
      </c>
      <c r="CM31" s="5"/>
      <c r="CN31" s="4" t="str">
        <f t="shared" si="19"/>
        <v/>
      </c>
      <c r="CO31" s="5"/>
      <c r="CP31" s="4" t="str">
        <f t="shared" si="20"/>
        <v/>
      </c>
      <c r="CQ31" s="5"/>
      <c r="CR31" s="4" t="str">
        <f t="shared" si="20"/>
        <v/>
      </c>
      <c r="CS31" s="5"/>
      <c r="CT31" s="4" t="str">
        <f t="shared" si="21"/>
        <v/>
      </c>
      <c r="CU31" s="5"/>
      <c r="CV31" s="4" t="str">
        <f t="shared" si="21"/>
        <v/>
      </c>
      <c r="CW31" s="5"/>
      <c r="CX31" s="4" t="str">
        <f t="shared" si="22"/>
        <v/>
      </c>
      <c r="CY31" s="5"/>
      <c r="CZ31" s="4" t="str">
        <f t="shared" si="22"/>
        <v/>
      </c>
      <c r="DA31" s="5"/>
      <c r="DB31" s="135"/>
      <c r="DC31" s="247" t="str">
        <f t="shared" si="23"/>
        <v/>
      </c>
      <c r="DD31" s="7" t="str">
        <f t="shared" si="23"/>
        <v/>
      </c>
      <c r="DE31" s="6" t="str">
        <f t="shared" si="1"/>
        <v/>
      </c>
      <c r="DF31" s="7" t="str">
        <f t="shared" si="2"/>
        <v/>
      </c>
      <c r="DG31" s="6" t="str">
        <f t="shared" si="3"/>
        <v/>
      </c>
      <c r="DH31" s="7" t="str">
        <f t="shared" si="4"/>
        <v/>
      </c>
      <c r="DI31" s="6" t="str">
        <f t="shared" si="5"/>
        <v/>
      </c>
      <c r="DJ31" s="7" t="str">
        <f t="shared" si="6"/>
        <v/>
      </c>
      <c r="DK31" s="6" t="str">
        <f t="shared" si="7"/>
        <v/>
      </c>
      <c r="DL31" s="7" t="str">
        <f t="shared" si="8"/>
        <v/>
      </c>
      <c r="DM31" s="6" t="str">
        <f t="shared" si="9"/>
        <v/>
      </c>
      <c r="DN31" s="7" t="str">
        <f t="shared" si="10"/>
        <v/>
      </c>
      <c r="DO31" s="6" t="str">
        <f t="shared" si="11"/>
        <v/>
      </c>
      <c r="DP31" s="7" t="str">
        <f t="shared" si="12"/>
        <v/>
      </c>
      <c r="DQ31" s="6" t="str">
        <f t="shared" si="13"/>
        <v/>
      </c>
      <c r="DR31" s="7" t="str">
        <f t="shared" si="14"/>
        <v/>
      </c>
      <c r="DS31" s="130" t="str">
        <f t="shared" si="17"/>
        <v/>
      </c>
      <c r="DT31" s="132" t="str">
        <f t="shared" si="18"/>
        <v/>
      </c>
    </row>
    <row r="32" spans="1:124" ht="20" customHeight="1">
      <c r="A32" s="34">
        <v>26</v>
      </c>
      <c r="B32" s="35"/>
      <c r="C32" s="418"/>
      <c r="D32" s="35">
        <v>1026</v>
      </c>
      <c r="E32" s="35"/>
      <c r="F32" s="251"/>
      <c r="G32" s="571"/>
      <c r="H32" s="254" t="s">
        <v>496</v>
      </c>
      <c r="I32" s="141" t="s">
        <v>466</v>
      </c>
      <c r="J32" s="254" t="s">
        <v>467</v>
      </c>
      <c r="K32" s="36"/>
      <c r="L32" s="36"/>
      <c r="M32" s="36"/>
      <c r="N32" s="37"/>
      <c r="O32" s="137"/>
      <c r="P32" s="137"/>
      <c r="Q32" s="137"/>
      <c r="R32" s="38"/>
      <c r="S32" s="418"/>
      <c r="T32" s="418"/>
      <c r="U32" s="418"/>
      <c r="V32" s="331"/>
      <c r="W32" s="331"/>
      <c r="X32" s="331"/>
      <c r="Y32" s="331"/>
      <c r="Z32" s="261"/>
      <c r="AA32" s="39"/>
      <c r="AB32" s="36"/>
      <c r="AC32" s="36"/>
      <c r="AD32" s="36"/>
      <c r="AE32" s="37"/>
      <c r="AF32" s="137"/>
      <c r="AG32" s="137"/>
      <c r="AH32" s="137"/>
      <c r="AI32" s="38"/>
      <c r="AJ32" s="418"/>
      <c r="AK32" s="418"/>
      <c r="AL32" s="418"/>
      <c r="AM32" s="331"/>
      <c r="AN32" s="331"/>
      <c r="AO32" s="331"/>
      <c r="AP32" s="331"/>
      <c r="AQ32" s="261"/>
      <c r="AR32" s="36"/>
      <c r="AS32" s="36"/>
      <c r="AT32" s="36"/>
      <c r="AU32" s="37"/>
      <c r="AV32" s="137"/>
      <c r="AW32" s="137"/>
      <c r="AX32" s="137"/>
      <c r="AY32" s="38"/>
      <c r="AZ32" s="418"/>
      <c r="BA32" s="418"/>
      <c r="BB32" s="418"/>
      <c r="BC32" s="331"/>
      <c r="BD32" s="331"/>
      <c r="BE32" s="331"/>
      <c r="BF32" s="331"/>
      <c r="BG32" s="261"/>
      <c r="BH32" s="36"/>
      <c r="BI32" s="36"/>
      <c r="BJ32" s="36"/>
      <c r="BK32" s="37"/>
      <c r="BL32" s="40"/>
      <c r="BM32" s="418"/>
      <c r="BN32" s="418"/>
      <c r="BO32" s="418"/>
      <c r="BP32" s="331"/>
      <c r="BQ32" s="331"/>
      <c r="BR32" s="36"/>
      <c r="BS32" s="36"/>
      <c r="BT32" s="36"/>
      <c r="BU32" s="37"/>
      <c r="BV32" s="40"/>
      <c r="BW32" s="418"/>
      <c r="BX32" s="418"/>
      <c r="BY32" s="418"/>
      <c r="BZ32" s="417"/>
      <c r="CA32" s="355"/>
      <c r="CB32" s="356"/>
      <c r="CC32" s="357"/>
      <c r="CF32" s="125"/>
      <c r="CG32" s="125"/>
      <c r="CH32" s="4" t="str">
        <f t="shared" si="19"/>
        <v/>
      </c>
      <c r="CI32" s="5"/>
      <c r="CJ32" s="4" t="str">
        <f t="shared" si="19"/>
        <v/>
      </c>
      <c r="CK32" s="5"/>
      <c r="CL32" s="4" t="str">
        <f t="shared" si="19"/>
        <v/>
      </c>
      <c r="CM32" s="5"/>
      <c r="CN32" s="4" t="str">
        <f t="shared" si="19"/>
        <v/>
      </c>
      <c r="CO32" s="5"/>
      <c r="CP32" s="4" t="str">
        <f t="shared" si="20"/>
        <v/>
      </c>
      <c r="CQ32" s="5"/>
      <c r="CR32" s="4" t="str">
        <f t="shared" si="20"/>
        <v/>
      </c>
      <c r="CS32" s="5"/>
      <c r="CT32" s="4" t="str">
        <f t="shared" si="21"/>
        <v/>
      </c>
      <c r="CU32" s="5"/>
      <c r="CV32" s="4" t="str">
        <f t="shared" si="21"/>
        <v/>
      </c>
      <c r="CW32" s="5"/>
      <c r="CX32" s="4" t="str">
        <f t="shared" si="22"/>
        <v/>
      </c>
      <c r="CY32" s="5"/>
      <c r="CZ32" s="4" t="str">
        <f t="shared" si="22"/>
        <v/>
      </c>
      <c r="DA32" s="5"/>
      <c r="DB32" s="135"/>
      <c r="DC32" s="247" t="str">
        <f t="shared" si="23"/>
        <v/>
      </c>
      <c r="DD32" s="7" t="str">
        <f t="shared" si="23"/>
        <v/>
      </c>
      <c r="DE32" s="6" t="str">
        <f t="shared" si="1"/>
        <v/>
      </c>
      <c r="DF32" s="7" t="str">
        <f t="shared" si="2"/>
        <v/>
      </c>
      <c r="DG32" s="6" t="str">
        <f t="shared" si="3"/>
        <v/>
      </c>
      <c r="DH32" s="7" t="str">
        <f t="shared" si="4"/>
        <v/>
      </c>
      <c r="DI32" s="6" t="str">
        <f t="shared" si="5"/>
        <v/>
      </c>
      <c r="DJ32" s="7" t="str">
        <f t="shared" si="6"/>
        <v/>
      </c>
      <c r="DK32" s="6" t="str">
        <f t="shared" si="7"/>
        <v/>
      </c>
      <c r="DL32" s="7" t="str">
        <f t="shared" si="8"/>
        <v/>
      </c>
      <c r="DM32" s="6" t="str">
        <f t="shared" si="9"/>
        <v/>
      </c>
      <c r="DN32" s="7" t="str">
        <f t="shared" si="10"/>
        <v/>
      </c>
      <c r="DO32" s="6" t="str">
        <f t="shared" si="11"/>
        <v/>
      </c>
      <c r="DP32" s="7" t="str">
        <f t="shared" si="12"/>
        <v/>
      </c>
      <c r="DQ32" s="6" t="str">
        <f t="shared" si="13"/>
        <v/>
      </c>
      <c r="DR32" s="7" t="str">
        <f t="shared" si="14"/>
        <v/>
      </c>
      <c r="DS32" s="130" t="str">
        <f t="shared" si="17"/>
        <v/>
      </c>
      <c r="DT32" s="132" t="str">
        <f t="shared" si="18"/>
        <v/>
      </c>
    </row>
    <row r="33" spans="1:124" ht="20" customHeight="1">
      <c r="A33" s="34">
        <v>27</v>
      </c>
      <c r="B33" s="35"/>
      <c r="C33" s="418"/>
      <c r="D33" s="35">
        <v>1027</v>
      </c>
      <c r="E33" s="35"/>
      <c r="F33" s="251"/>
      <c r="G33" s="571"/>
      <c r="H33" s="254" t="s">
        <v>497</v>
      </c>
      <c r="I33" s="141" t="s">
        <v>468</v>
      </c>
      <c r="J33" s="254" t="s">
        <v>469</v>
      </c>
      <c r="K33" s="36"/>
      <c r="L33" s="36"/>
      <c r="M33" s="36"/>
      <c r="N33" s="37"/>
      <c r="O33" s="137"/>
      <c r="P33" s="137"/>
      <c r="Q33" s="137"/>
      <c r="R33" s="38"/>
      <c r="S33" s="418"/>
      <c r="T33" s="418"/>
      <c r="U33" s="418"/>
      <c r="V33" s="331"/>
      <c r="W33" s="331"/>
      <c r="X33" s="331"/>
      <c r="Y33" s="331"/>
      <c r="Z33" s="261"/>
      <c r="AA33" s="39"/>
      <c r="AB33" s="36"/>
      <c r="AC33" s="36"/>
      <c r="AD33" s="36"/>
      <c r="AE33" s="37"/>
      <c r="AF33" s="137"/>
      <c r="AG33" s="137"/>
      <c r="AH33" s="137"/>
      <c r="AI33" s="38"/>
      <c r="AJ33" s="418"/>
      <c r="AK33" s="418"/>
      <c r="AL33" s="418"/>
      <c r="AM33" s="331"/>
      <c r="AN33" s="331"/>
      <c r="AO33" s="331"/>
      <c r="AP33" s="331"/>
      <c r="AQ33" s="261"/>
      <c r="AR33" s="36"/>
      <c r="AS33" s="36"/>
      <c r="AT33" s="36"/>
      <c r="AU33" s="37"/>
      <c r="AV33" s="137"/>
      <c r="AW33" s="137"/>
      <c r="AX33" s="137"/>
      <c r="AY33" s="38"/>
      <c r="AZ33" s="418"/>
      <c r="BA33" s="418"/>
      <c r="BB33" s="418"/>
      <c r="BC33" s="331"/>
      <c r="BD33" s="331"/>
      <c r="BE33" s="331"/>
      <c r="BF33" s="331"/>
      <c r="BG33" s="261"/>
      <c r="BH33" s="36"/>
      <c r="BI33" s="36"/>
      <c r="BJ33" s="36"/>
      <c r="BK33" s="37"/>
      <c r="BL33" s="40"/>
      <c r="BM33" s="418"/>
      <c r="BN33" s="418"/>
      <c r="BO33" s="418"/>
      <c r="BP33" s="331"/>
      <c r="BQ33" s="331"/>
      <c r="BR33" s="36"/>
      <c r="BS33" s="36"/>
      <c r="BT33" s="36"/>
      <c r="BU33" s="37"/>
      <c r="BV33" s="40"/>
      <c r="BW33" s="418"/>
      <c r="BX33" s="418"/>
      <c r="BY33" s="418"/>
      <c r="BZ33" s="417"/>
      <c r="CA33" s="355"/>
      <c r="CB33" s="356"/>
      <c r="CC33" s="357"/>
      <c r="CF33" s="125"/>
      <c r="CG33" s="125"/>
      <c r="CH33" s="4" t="str">
        <f t="shared" si="19"/>
        <v/>
      </c>
      <c r="CI33" s="5"/>
      <c r="CJ33" s="4" t="str">
        <f t="shared" si="19"/>
        <v/>
      </c>
      <c r="CK33" s="5"/>
      <c r="CL33" s="4" t="str">
        <f t="shared" si="19"/>
        <v/>
      </c>
      <c r="CM33" s="5"/>
      <c r="CN33" s="4" t="str">
        <f t="shared" si="19"/>
        <v/>
      </c>
      <c r="CO33" s="5"/>
      <c r="CP33" s="4" t="str">
        <f t="shared" si="20"/>
        <v/>
      </c>
      <c r="CQ33" s="5"/>
      <c r="CR33" s="4" t="str">
        <f t="shared" si="20"/>
        <v/>
      </c>
      <c r="CS33" s="5"/>
      <c r="CT33" s="4" t="str">
        <f t="shared" si="21"/>
        <v/>
      </c>
      <c r="CU33" s="5"/>
      <c r="CV33" s="4" t="str">
        <f t="shared" si="21"/>
        <v/>
      </c>
      <c r="CW33" s="5"/>
      <c r="CX33" s="4" t="str">
        <f t="shared" si="22"/>
        <v/>
      </c>
      <c r="CY33" s="5"/>
      <c r="CZ33" s="4" t="str">
        <f t="shared" si="22"/>
        <v/>
      </c>
      <c r="DA33" s="5"/>
      <c r="DB33" s="135"/>
      <c r="DC33" s="247" t="str">
        <f t="shared" si="23"/>
        <v/>
      </c>
      <c r="DD33" s="7" t="str">
        <f t="shared" si="23"/>
        <v/>
      </c>
      <c r="DE33" s="6" t="str">
        <f t="shared" si="1"/>
        <v/>
      </c>
      <c r="DF33" s="7" t="str">
        <f t="shared" si="2"/>
        <v/>
      </c>
      <c r="DG33" s="6" t="str">
        <f t="shared" si="3"/>
        <v/>
      </c>
      <c r="DH33" s="7" t="str">
        <f t="shared" si="4"/>
        <v/>
      </c>
      <c r="DI33" s="6" t="str">
        <f t="shared" si="5"/>
        <v/>
      </c>
      <c r="DJ33" s="7" t="str">
        <f t="shared" si="6"/>
        <v/>
      </c>
      <c r="DK33" s="6" t="str">
        <f t="shared" si="7"/>
        <v/>
      </c>
      <c r="DL33" s="7" t="str">
        <f t="shared" si="8"/>
        <v/>
      </c>
      <c r="DM33" s="6" t="str">
        <f t="shared" si="9"/>
        <v/>
      </c>
      <c r="DN33" s="7" t="str">
        <f t="shared" si="10"/>
        <v/>
      </c>
      <c r="DO33" s="6" t="str">
        <f t="shared" si="11"/>
        <v/>
      </c>
      <c r="DP33" s="7" t="str">
        <f t="shared" si="12"/>
        <v/>
      </c>
      <c r="DQ33" s="6" t="str">
        <f t="shared" si="13"/>
        <v/>
      </c>
      <c r="DR33" s="7" t="str">
        <f t="shared" si="14"/>
        <v/>
      </c>
      <c r="DS33" s="130" t="str">
        <f t="shared" si="17"/>
        <v/>
      </c>
      <c r="DT33" s="132" t="str">
        <f t="shared" si="18"/>
        <v/>
      </c>
    </row>
    <row r="34" spans="1:124" ht="20" customHeight="1">
      <c r="A34" s="34">
        <v>28</v>
      </c>
      <c r="B34" s="35"/>
      <c r="C34" s="418"/>
      <c r="D34" s="35">
        <v>1028</v>
      </c>
      <c r="E34" s="35"/>
      <c r="F34" s="251"/>
      <c r="G34" s="571"/>
      <c r="H34" s="254" t="s">
        <v>498</v>
      </c>
      <c r="I34" s="141" t="s">
        <v>470</v>
      </c>
      <c r="J34" s="254" t="s">
        <v>471</v>
      </c>
      <c r="K34" s="36"/>
      <c r="L34" s="36"/>
      <c r="M34" s="36"/>
      <c r="N34" s="37"/>
      <c r="O34" s="137"/>
      <c r="P34" s="137"/>
      <c r="Q34" s="137"/>
      <c r="R34" s="38"/>
      <c r="S34" s="418"/>
      <c r="T34" s="418"/>
      <c r="U34" s="418"/>
      <c r="V34" s="331"/>
      <c r="W34" s="331"/>
      <c r="X34" s="331"/>
      <c r="Y34" s="331"/>
      <c r="Z34" s="261"/>
      <c r="AA34" s="39"/>
      <c r="AB34" s="36"/>
      <c r="AC34" s="36"/>
      <c r="AD34" s="36"/>
      <c r="AE34" s="37"/>
      <c r="AF34" s="137"/>
      <c r="AG34" s="137"/>
      <c r="AH34" s="137"/>
      <c r="AI34" s="38"/>
      <c r="AJ34" s="418"/>
      <c r="AK34" s="418"/>
      <c r="AL34" s="418"/>
      <c r="AM34" s="331"/>
      <c r="AN34" s="331"/>
      <c r="AO34" s="331"/>
      <c r="AP34" s="331"/>
      <c r="AQ34" s="261"/>
      <c r="AR34" s="36"/>
      <c r="AS34" s="36"/>
      <c r="AT34" s="36"/>
      <c r="AU34" s="37"/>
      <c r="AV34" s="137"/>
      <c r="AW34" s="137"/>
      <c r="AX34" s="137"/>
      <c r="AY34" s="38"/>
      <c r="AZ34" s="418"/>
      <c r="BA34" s="418"/>
      <c r="BB34" s="418"/>
      <c r="BC34" s="331"/>
      <c r="BD34" s="331"/>
      <c r="BE34" s="331"/>
      <c r="BF34" s="331"/>
      <c r="BG34" s="261"/>
      <c r="BH34" s="36"/>
      <c r="BI34" s="36"/>
      <c r="BJ34" s="36"/>
      <c r="BK34" s="37"/>
      <c r="BL34" s="40"/>
      <c r="BM34" s="418"/>
      <c r="BN34" s="418"/>
      <c r="BO34" s="418"/>
      <c r="BP34" s="331"/>
      <c r="BQ34" s="331"/>
      <c r="BR34" s="36"/>
      <c r="BS34" s="36"/>
      <c r="BT34" s="36"/>
      <c r="BU34" s="37"/>
      <c r="BV34" s="40"/>
      <c r="BW34" s="418"/>
      <c r="BX34" s="418"/>
      <c r="BY34" s="418"/>
      <c r="BZ34" s="417"/>
      <c r="CA34" s="355"/>
      <c r="CB34" s="356"/>
      <c r="CC34" s="357"/>
      <c r="CF34" s="125"/>
      <c r="CG34" s="125"/>
      <c r="CH34" s="4" t="str">
        <f t="shared" si="19"/>
        <v/>
      </c>
      <c r="CI34" s="5"/>
      <c r="CJ34" s="4" t="str">
        <f t="shared" si="19"/>
        <v/>
      </c>
      <c r="CK34" s="5"/>
      <c r="CL34" s="4" t="str">
        <f t="shared" si="19"/>
        <v/>
      </c>
      <c r="CM34" s="5"/>
      <c r="CN34" s="4" t="str">
        <f t="shared" si="19"/>
        <v/>
      </c>
      <c r="CO34" s="5"/>
      <c r="CP34" s="4" t="str">
        <f t="shared" si="20"/>
        <v/>
      </c>
      <c r="CQ34" s="5"/>
      <c r="CR34" s="4" t="str">
        <f t="shared" si="20"/>
        <v/>
      </c>
      <c r="CS34" s="5"/>
      <c r="CT34" s="4" t="str">
        <f t="shared" si="21"/>
        <v/>
      </c>
      <c r="CU34" s="5"/>
      <c r="CV34" s="4" t="str">
        <f t="shared" si="21"/>
        <v/>
      </c>
      <c r="CW34" s="5"/>
      <c r="CX34" s="4" t="str">
        <f t="shared" si="22"/>
        <v/>
      </c>
      <c r="CY34" s="5"/>
      <c r="CZ34" s="4" t="str">
        <f t="shared" si="22"/>
        <v/>
      </c>
      <c r="DA34" s="5"/>
      <c r="DB34" s="135"/>
      <c r="DC34" s="247" t="str">
        <f t="shared" si="23"/>
        <v/>
      </c>
      <c r="DD34" s="7" t="str">
        <f t="shared" si="23"/>
        <v/>
      </c>
      <c r="DE34" s="6" t="str">
        <f t="shared" si="1"/>
        <v/>
      </c>
      <c r="DF34" s="7" t="str">
        <f t="shared" si="2"/>
        <v/>
      </c>
      <c r="DG34" s="6" t="str">
        <f t="shared" si="3"/>
        <v/>
      </c>
      <c r="DH34" s="7" t="str">
        <f t="shared" si="4"/>
        <v/>
      </c>
      <c r="DI34" s="6" t="str">
        <f t="shared" si="5"/>
        <v/>
      </c>
      <c r="DJ34" s="7" t="str">
        <f t="shared" si="6"/>
        <v/>
      </c>
      <c r="DK34" s="6" t="str">
        <f t="shared" si="7"/>
        <v/>
      </c>
      <c r="DL34" s="7" t="str">
        <f t="shared" si="8"/>
        <v/>
      </c>
      <c r="DM34" s="6" t="str">
        <f t="shared" si="9"/>
        <v/>
      </c>
      <c r="DN34" s="7" t="str">
        <f t="shared" si="10"/>
        <v/>
      </c>
      <c r="DO34" s="6" t="str">
        <f t="shared" si="11"/>
        <v/>
      </c>
      <c r="DP34" s="7" t="str">
        <f t="shared" si="12"/>
        <v/>
      </c>
      <c r="DQ34" s="6" t="str">
        <f t="shared" si="13"/>
        <v/>
      </c>
      <c r="DR34" s="7" t="str">
        <f t="shared" si="14"/>
        <v/>
      </c>
      <c r="DS34" s="130" t="str">
        <f t="shared" si="17"/>
        <v/>
      </c>
      <c r="DT34" s="132" t="str">
        <f t="shared" si="18"/>
        <v/>
      </c>
    </row>
    <row r="35" spans="1:124" ht="20" customHeight="1">
      <c r="A35" s="34">
        <v>29</v>
      </c>
      <c r="B35" s="35"/>
      <c r="C35" s="418"/>
      <c r="D35" s="35">
        <v>1029</v>
      </c>
      <c r="E35" s="35"/>
      <c r="F35" s="251"/>
      <c r="G35" s="571"/>
      <c r="H35" s="254" t="s">
        <v>499</v>
      </c>
      <c r="I35" s="141" t="s">
        <v>259</v>
      </c>
      <c r="J35" s="254" t="s">
        <v>260</v>
      </c>
      <c r="K35" s="36"/>
      <c r="L35" s="36"/>
      <c r="M35" s="36"/>
      <c r="N35" s="37"/>
      <c r="O35" s="137"/>
      <c r="P35" s="137"/>
      <c r="Q35" s="137"/>
      <c r="R35" s="38"/>
      <c r="S35" s="278"/>
      <c r="T35" s="278"/>
      <c r="U35" s="278"/>
      <c r="V35" s="279"/>
      <c r="W35" s="279"/>
      <c r="X35" s="279"/>
      <c r="Y35" s="279"/>
      <c r="Z35" s="261"/>
      <c r="AA35" s="39"/>
      <c r="AB35" s="36"/>
      <c r="AC35" s="36"/>
      <c r="AD35" s="36"/>
      <c r="AE35" s="37"/>
      <c r="AF35" s="137"/>
      <c r="AG35" s="137"/>
      <c r="AH35" s="137"/>
      <c r="AI35" s="38"/>
      <c r="AJ35" s="278"/>
      <c r="AK35" s="278"/>
      <c r="AL35" s="278"/>
      <c r="AM35" s="279"/>
      <c r="AN35" s="279"/>
      <c r="AO35" s="279"/>
      <c r="AP35" s="279"/>
      <c r="AQ35" s="261"/>
      <c r="AR35" s="36"/>
      <c r="AS35" s="36"/>
      <c r="AT35" s="36"/>
      <c r="AU35" s="37"/>
      <c r="AV35" s="137"/>
      <c r="AW35" s="137"/>
      <c r="AX35" s="137"/>
      <c r="AY35" s="38"/>
      <c r="AZ35" s="278"/>
      <c r="BA35" s="278"/>
      <c r="BB35" s="278"/>
      <c r="BC35" s="279"/>
      <c r="BD35" s="279"/>
      <c r="BE35" s="279"/>
      <c r="BF35" s="279"/>
      <c r="BG35" s="261"/>
      <c r="BH35" s="36"/>
      <c r="BI35" s="36"/>
      <c r="BJ35" s="36"/>
      <c r="BK35" s="37"/>
      <c r="BL35" s="40"/>
      <c r="BM35" s="330"/>
      <c r="BN35" s="330"/>
      <c r="BO35" s="330"/>
      <c r="BP35" s="331"/>
      <c r="BQ35" s="331"/>
      <c r="BR35" s="36"/>
      <c r="BS35" s="36"/>
      <c r="BT35" s="36"/>
      <c r="BU35" s="37"/>
      <c r="BV35" s="40"/>
      <c r="BW35" s="330"/>
      <c r="BX35" s="330"/>
      <c r="BY35" s="330"/>
      <c r="BZ35" s="329"/>
      <c r="CA35" s="355"/>
      <c r="CB35" s="356"/>
      <c r="CC35" s="357"/>
      <c r="CF35" s="125"/>
      <c r="CG35" s="125"/>
      <c r="CH35" s="4" t="str">
        <f t="shared" si="19"/>
        <v/>
      </c>
      <c r="CI35" s="5"/>
      <c r="CJ35" s="4" t="str">
        <f t="shared" si="19"/>
        <v/>
      </c>
      <c r="CK35" s="5"/>
      <c r="CL35" s="4" t="str">
        <f t="shared" si="19"/>
        <v/>
      </c>
      <c r="CM35" s="5"/>
      <c r="CN35" s="4" t="str">
        <f t="shared" si="19"/>
        <v/>
      </c>
      <c r="CO35" s="5"/>
      <c r="CP35" s="4" t="str">
        <f t="shared" si="20"/>
        <v/>
      </c>
      <c r="CQ35" s="5"/>
      <c r="CR35" s="4" t="str">
        <f t="shared" si="20"/>
        <v/>
      </c>
      <c r="CS35" s="5"/>
      <c r="CT35" s="4" t="str">
        <f t="shared" si="21"/>
        <v/>
      </c>
      <c r="CU35" s="5"/>
      <c r="CV35" s="4" t="str">
        <f t="shared" si="21"/>
        <v/>
      </c>
      <c r="CW35" s="5"/>
      <c r="CX35" s="4" t="str">
        <f t="shared" si="22"/>
        <v/>
      </c>
      <c r="CY35" s="5"/>
      <c r="CZ35" s="4" t="str">
        <f t="shared" si="22"/>
        <v/>
      </c>
      <c r="DA35" s="5"/>
      <c r="DB35" s="135"/>
      <c r="DC35" s="247" t="str">
        <f t="shared" si="23"/>
        <v/>
      </c>
      <c r="DD35" s="7" t="str">
        <f t="shared" si="23"/>
        <v/>
      </c>
      <c r="DE35" s="6" t="str">
        <f t="shared" si="1"/>
        <v/>
      </c>
      <c r="DF35" s="7" t="str">
        <f t="shared" si="2"/>
        <v/>
      </c>
      <c r="DG35" s="6" t="str">
        <f t="shared" si="3"/>
        <v/>
      </c>
      <c r="DH35" s="7" t="str">
        <f t="shared" si="4"/>
        <v/>
      </c>
      <c r="DI35" s="6" t="str">
        <f t="shared" si="5"/>
        <v/>
      </c>
      <c r="DJ35" s="7" t="str">
        <f t="shared" si="6"/>
        <v/>
      </c>
      <c r="DK35" s="6" t="str">
        <f t="shared" si="7"/>
        <v/>
      </c>
      <c r="DL35" s="7" t="str">
        <f t="shared" si="8"/>
        <v/>
      </c>
      <c r="DM35" s="6" t="str">
        <f t="shared" si="9"/>
        <v/>
      </c>
      <c r="DN35" s="7" t="str">
        <f t="shared" si="10"/>
        <v/>
      </c>
      <c r="DO35" s="6" t="str">
        <f t="shared" si="11"/>
        <v/>
      </c>
      <c r="DP35" s="7" t="str">
        <f t="shared" si="12"/>
        <v/>
      </c>
      <c r="DQ35" s="6" t="str">
        <f t="shared" si="13"/>
        <v/>
      </c>
      <c r="DR35" s="7" t="str">
        <f t="shared" si="14"/>
        <v/>
      </c>
      <c r="DS35" s="130" t="str">
        <f t="shared" si="17"/>
        <v/>
      </c>
      <c r="DT35" s="132" t="str">
        <f t="shared" si="18"/>
        <v/>
      </c>
    </row>
    <row r="36" spans="1:124" ht="20" customHeight="1">
      <c r="A36" s="34">
        <v>30</v>
      </c>
      <c r="B36" s="35"/>
      <c r="C36" s="418"/>
      <c r="D36" s="35">
        <v>1030</v>
      </c>
      <c r="E36" s="35"/>
      <c r="F36" s="251"/>
      <c r="G36" s="571"/>
      <c r="H36" s="254" t="s">
        <v>500</v>
      </c>
      <c r="I36" s="141" t="s">
        <v>261</v>
      </c>
      <c r="J36" s="254" t="s">
        <v>262</v>
      </c>
      <c r="K36" s="36"/>
      <c r="L36" s="36"/>
      <c r="M36" s="36"/>
      <c r="N36" s="37"/>
      <c r="O36" s="137"/>
      <c r="P36" s="137"/>
      <c r="Q36" s="137"/>
      <c r="R36" s="38"/>
      <c r="S36" s="278"/>
      <c r="T36" s="278"/>
      <c r="U36" s="278"/>
      <c r="V36" s="279"/>
      <c r="W36" s="279"/>
      <c r="X36" s="279"/>
      <c r="Y36" s="279"/>
      <c r="Z36" s="261"/>
      <c r="AA36" s="39"/>
      <c r="AB36" s="36"/>
      <c r="AC36" s="36"/>
      <c r="AD36" s="36"/>
      <c r="AE36" s="37"/>
      <c r="AF36" s="137"/>
      <c r="AG36" s="137"/>
      <c r="AH36" s="137"/>
      <c r="AI36" s="38"/>
      <c r="AJ36" s="278"/>
      <c r="AK36" s="278"/>
      <c r="AL36" s="278"/>
      <c r="AM36" s="279"/>
      <c r="AN36" s="279"/>
      <c r="AO36" s="279"/>
      <c r="AP36" s="279"/>
      <c r="AQ36" s="261"/>
      <c r="AR36" s="36"/>
      <c r="AS36" s="36"/>
      <c r="AT36" s="36"/>
      <c r="AU36" s="37"/>
      <c r="AV36" s="137"/>
      <c r="AW36" s="137"/>
      <c r="AX36" s="137"/>
      <c r="AY36" s="38"/>
      <c r="AZ36" s="278"/>
      <c r="BA36" s="278"/>
      <c r="BB36" s="278"/>
      <c r="BC36" s="279"/>
      <c r="BD36" s="279"/>
      <c r="BE36" s="279"/>
      <c r="BF36" s="279"/>
      <c r="BG36" s="261"/>
      <c r="BH36" s="36"/>
      <c r="BI36" s="36"/>
      <c r="BJ36" s="36"/>
      <c r="BK36" s="37"/>
      <c r="BL36" s="40"/>
      <c r="BM36" s="330"/>
      <c r="BN36" s="330"/>
      <c r="BO36" s="330"/>
      <c r="BP36" s="331"/>
      <c r="BQ36" s="331"/>
      <c r="BR36" s="36"/>
      <c r="BS36" s="36"/>
      <c r="BT36" s="36"/>
      <c r="BU36" s="37"/>
      <c r="BV36" s="40"/>
      <c r="BW36" s="330"/>
      <c r="BX36" s="330"/>
      <c r="BY36" s="330"/>
      <c r="BZ36" s="329"/>
      <c r="CA36" s="355"/>
      <c r="CB36" s="356"/>
      <c r="CC36" s="357"/>
      <c r="CF36" s="125"/>
      <c r="CG36" s="125"/>
      <c r="CH36" s="4" t="str">
        <f t="shared" si="19"/>
        <v/>
      </c>
      <c r="CI36" s="5"/>
      <c r="CJ36" s="4" t="str">
        <f t="shared" si="19"/>
        <v/>
      </c>
      <c r="CK36" s="5"/>
      <c r="CL36" s="4" t="str">
        <f t="shared" si="19"/>
        <v/>
      </c>
      <c r="CM36" s="5"/>
      <c r="CN36" s="4" t="str">
        <f t="shared" si="19"/>
        <v/>
      </c>
      <c r="CO36" s="5"/>
      <c r="CP36" s="4" t="str">
        <f t="shared" si="20"/>
        <v/>
      </c>
      <c r="CQ36" s="5"/>
      <c r="CR36" s="4" t="str">
        <f t="shared" si="20"/>
        <v/>
      </c>
      <c r="CS36" s="5"/>
      <c r="CT36" s="4" t="str">
        <f t="shared" si="21"/>
        <v/>
      </c>
      <c r="CU36" s="5"/>
      <c r="CV36" s="4" t="str">
        <f t="shared" si="21"/>
        <v/>
      </c>
      <c r="CW36" s="5"/>
      <c r="CX36" s="4" t="str">
        <f t="shared" si="22"/>
        <v/>
      </c>
      <c r="CY36" s="5"/>
      <c r="CZ36" s="4" t="str">
        <f t="shared" si="22"/>
        <v/>
      </c>
      <c r="DA36" s="5"/>
      <c r="DB36" s="135"/>
      <c r="DC36" s="247" t="str">
        <f t="shared" si="23"/>
        <v/>
      </c>
      <c r="DD36" s="7" t="str">
        <f t="shared" si="23"/>
        <v/>
      </c>
      <c r="DE36" s="6" t="str">
        <f t="shared" si="1"/>
        <v/>
      </c>
      <c r="DF36" s="7" t="str">
        <f t="shared" si="2"/>
        <v/>
      </c>
      <c r="DG36" s="6" t="str">
        <f t="shared" si="3"/>
        <v/>
      </c>
      <c r="DH36" s="7" t="str">
        <f t="shared" si="4"/>
        <v/>
      </c>
      <c r="DI36" s="6" t="str">
        <f t="shared" si="5"/>
        <v/>
      </c>
      <c r="DJ36" s="7" t="str">
        <f t="shared" si="6"/>
        <v/>
      </c>
      <c r="DK36" s="6" t="str">
        <f t="shared" si="7"/>
        <v/>
      </c>
      <c r="DL36" s="7" t="str">
        <f t="shared" si="8"/>
        <v/>
      </c>
      <c r="DM36" s="6" t="str">
        <f t="shared" si="9"/>
        <v/>
      </c>
      <c r="DN36" s="7" t="str">
        <f t="shared" si="10"/>
        <v/>
      </c>
      <c r="DO36" s="6" t="str">
        <f t="shared" si="11"/>
        <v/>
      </c>
      <c r="DP36" s="7" t="str">
        <f t="shared" si="12"/>
        <v/>
      </c>
      <c r="DQ36" s="6" t="str">
        <f t="shared" si="13"/>
        <v/>
      </c>
      <c r="DR36" s="7" t="str">
        <f t="shared" si="14"/>
        <v/>
      </c>
      <c r="DS36" s="130" t="str">
        <f t="shared" si="17"/>
        <v/>
      </c>
      <c r="DT36" s="132" t="str">
        <f t="shared" si="18"/>
        <v/>
      </c>
    </row>
    <row r="37" spans="1:124" ht="20" customHeight="1">
      <c r="A37" s="34">
        <v>31</v>
      </c>
      <c r="B37" s="35"/>
      <c r="C37" s="418"/>
      <c r="D37" s="35">
        <v>1031</v>
      </c>
      <c r="E37" s="35"/>
      <c r="F37" s="251"/>
      <c r="G37" s="571"/>
      <c r="H37" s="254" t="s">
        <v>501</v>
      </c>
      <c r="I37" s="141" t="s">
        <v>263</v>
      </c>
      <c r="J37" s="254" t="s">
        <v>264</v>
      </c>
      <c r="K37" s="36"/>
      <c r="L37" s="36"/>
      <c r="M37" s="36"/>
      <c r="N37" s="37"/>
      <c r="O37" s="137"/>
      <c r="P37" s="137"/>
      <c r="Q37" s="137"/>
      <c r="R37" s="38"/>
      <c r="S37" s="278"/>
      <c r="T37" s="278"/>
      <c r="U37" s="278"/>
      <c r="V37" s="279"/>
      <c r="W37" s="279"/>
      <c r="X37" s="279"/>
      <c r="Y37" s="279"/>
      <c r="Z37" s="261"/>
      <c r="AA37" s="39"/>
      <c r="AB37" s="36"/>
      <c r="AC37" s="36"/>
      <c r="AD37" s="36"/>
      <c r="AE37" s="37"/>
      <c r="AF37" s="137"/>
      <c r="AG37" s="137"/>
      <c r="AH37" s="137"/>
      <c r="AI37" s="38"/>
      <c r="AJ37" s="278"/>
      <c r="AK37" s="278"/>
      <c r="AL37" s="278"/>
      <c r="AM37" s="279"/>
      <c r="AN37" s="279"/>
      <c r="AO37" s="279"/>
      <c r="AP37" s="279"/>
      <c r="AQ37" s="261"/>
      <c r="AR37" s="36"/>
      <c r="AS37" s="36"/>
      <c r="AT37" s="36"/>
      <c r="AU37" s="37"/>
      <c r="AV37" s="137"/>
      <c r="AW37" s="137"/>
      <c r="AX37" s="137"/>
      <c r="AY37" s="38"/>
      <c r="AZ37" s="278"/>
      <c r="BA37" s="278"/>
      <c r="BB37" s="278"/>
      <c r="BC37" s="279"/>
      <c r="BD37" s="279"/>
      <c r="BE37" s="279"/>
      <c r="BF37" s="279"/>
      <c r="BG37" s="261"/>
      <c r="BH37" s="36"/>
      <c r="BI37" s="36"/>
      <c r="BJ37" s="36"/>
      <c r="BK37" s="37"/>
      <c r="BL37" s="40"/>
      <c r="BM37" s="330"/>
      <c r="BN37" s="330"/>
      <c r="BO37" s="330"/>
      <c r="BP37" s="331"/>
      <c r="BQ37" s="331"/>
      <c r="BR37" s="36"/>
      <c r="BS37" s="36"/>
      <c r="BT37" s="36"/>
      <c r="BU37" s="37"/>
      <c r="BV37" s="40"/>
      <c r="BW37" s="330"/>
      <c r="BX37" s="330"/>
      <c r="BY37" s="330"/>
      <c r="BZ37" s="329"/>
      <c r="CA37" s="355"/>
      <c r="CB37" s="356"/>
      <c r="CC37" s="357"/>
      <c r="CF37" s="125"/>
      <c r="CG37" s="125"/>
      <c r="CH37" s="4" t="str">
        <f t="shared" si="19"/>
        <v/>
      </c>
      <c r="CI37" s="5"/>
      <c r="CJ37" s="4" t="str">
        <f t="shared" si="19"/>
        <v/>
      </c>
      <c r="CK37" s="5"/>
      <c r="CL37" s="4" t="str">
        <f t="shared" si="19"/>
        <v/>
      </c>
      <c r="CM37" s="5"/>
      <c r="CN37" s="4" t="str">
        <f t="shared" si="19"/>
        <v/>
      </c>
      <c r="CO37" s="5"/>
      <c r="CP37" s="4" t="str">
        <f t="shared" si="20"/>
        <v/>
      </c>
      <c r="CQ37" s="5"/>
      <c r="CR37" s="4" t="str">
        <f t="shared" si="20"/>
        <v/>
      </c>
      <c r="CS37" s="5"/>
      <c r="CT37" s="4" t="str">
        <f t="shared" si="21"/>
        <v/>
      </c>
      <c r="CU37" s="5"/>
      <c r="CV37" s="4" t="str">
        <f t="shared" si="21"/>
        <v/>
      </c>
      <c r="CW37" s="5"/>
      <c r="CX37" s="4" t="str">
        <f t="shared" si="22"/>
        <v/>
      </c>
      <c r="CY37" s="5"/>
      <c r="CZ37" s="4" t="str">
        <f t="shared" si="22"/>
        <v/>
      </c>
      <c r="DA37" s="5"/>
      <c r="DB37" s="135"/>
      <c r="DC37" s="247" t="str">
        <f t="shared" si="23"/>
        <v/>
      </c>
      <c r="DD37" s="7" t="str">
        <f t="shared" si="23"/>
        <v/>
      </c>
      <c r="DE37" s="6" t="str">
        <f t="shared" si="1"/>
        <v/>
      </c>
      <c r="DF37" s="7" t="str">
        <f t="shared" si="2"/>
        <v/>
      </c>
      <c r="DG37" s="6" t="str">
        <f t="shared" si="3"/>
        <v/>
      </c>
      <c r="DH37" s="7" t="str">
        <f t="shared" si="4"/>
        <v/>
      </c>
      <c r="DI37" s="6" t="str">
        <f t="shared" si="5"/>
        <v/>
      </c>
      <c r="DJ37" s="7" t="str">
        <f t="shared" si="6"/>
        <v/>
      </c>
      <c r="DK37" s="6" t="str">
        <f t="shared" si="7"/>
        <v/>
      </c>
      <c r="DL37" s="7" t="str">
        <f t="shared" si="8"/>
        <v/>
      </c>
      <c r="DM37" s="6" t="str">
        <f t="shared" si="9"/>
        <v/>
      </c>
      <c r="DN37" s="7" t="str">
        <f t="shared" si="10"/>
        <v/>
      </c>
      <c r="DO37" s="6" t="str">
        <f t="shared" si="11"/>
        <v/>
      </c>
      <c r="DP37" s="7" t="str">
        <f t="shared" si="12"/>
        <v/>
      </c>
      <c r="DQ37" s="6" t="str">
        <f t="shared" si="13"/>
        <v/>
      </c>
      <c r="DR37" s="7" t="str">
        <f t="shared" si="14"/>
        <v/>
      </c>
      <c r="DS37" s="130" t="str">
        <f t="shared" si="17"/>
        <v/>
      </c>
      <c r="DT37" s="132" t="str">
        <f t="shared" si="18"/>
        <v/>
      </c>
    </row>
    <row r="38" spans="1:124" ht="20" customHeight="1">
      <c r="A38" s="34">
        <v>32</v>
      </c>
      <c r="B38" s="35"/>
      <c r="C38" s="418"/>
      <c r="D38" s="35">
        <v>1032</v>
      </c>
      <c r="E38" s="35"/>
      <c r="F38" s="251"/>
      <c r="G38" s="571"/>
      <c r="H38" s="254" t="s">
        <v>502</v>
      </c>
      <c r="I38" s="141" t="s">
        <v>265</v>
      </c>
      <c r="J38" s="254" t="s">
        <v>266</v>
      </c>
      <c r="K38" s="36"/>
      <c r="L38" s="36"/>
      <c r="M38" s="36"/>
      <c r="N38" s="37"/>
      <c r="O38" s="137"/>
      <c r="P38" s="137"/>
      <c r="Q38" s="137"/>
      <c r="R38" s="38"/>
      <c r="S38" s="278"/>
      <c r="T38" s="278"/>
      <c r="U38" s="278"/>
      <c r="V38" s="279"/>
      <c r="W38" s="279"/>
      <c r="X38" s="279"/>
      <c r="Y38" s="279"/>
      <c r="Z38" s="261"/>
      <c r="AA38" s="39"/>
      <c r="AB38" s="36"/>
      <c r="AC38" s="36"/>
      <c r="AD38" s="36"/>
      <c r="AE38" s="37"/>
      <c r="AF38" s="137"/>
      <c r="AG38" s="137"/>
      <c r="AH38" s="137"/>
      <c r="AI38" s="38"/>
      <c r="AJ38" s="278"/>
      <c r="AK38" s="278"/>
      <c r="AL38" s="278"/>
      <c r="AM38" s="279"/>
      <c r="AN38" s="279"/>
      <c r="AO38" s="279"/>
      <c r="AP38" s="279"/>
      <c r="AQ38" s="261"/>
      <c r="AR38" s="36"/>
      <c r="AS38" s="36"/>
      <c r="AT38" s="36"/>
      <c r="AU38" s="37"/>
      <c r="AV38" s="137"/>
      <c r="AW38" s="137"/>
      <c r="AX38" s="137"/>
      <c r="AY38" s="38"/>
      <c r="AZ38" s="278"/>
      <c r="BA38" s="278"/>
      <c r="BB38" s="278"/>
      <c r="BC38" s="279"/>
      <c r="BD38" s="279"/>
      <c r="BE38" s="279"/>
      <c r="BF38" s="279"/>
      <c r="BG38" s="261"/>
      <c r="BH38" s="36"/>
      <c r="BI38" s="36"/>
      <c r="BJ38" s="36"/>
      <c r="BK38" s="37"/>
      <c r="BL38" s="40"/>
      <c r="BM38" s="330"/>
      <c r="BN38" s="330"/>
      <c r="BO38" s="330"/>
      <c r="BP38" s="331"/>
      <c r="BQ38" s="331"/>
      <c r="BR38" s="36"/>
      <c r="BS38" s="36"/>
      <c r="BT38" s="36"/>
      <c r="BU38" s="37"/>
      <c r="BV38" s="40"/>
      <c r="BW38" s="330"/>
      <c r="BX38" s="330"/>
      <c r="BY38" s="330"/>
      <c r="BZ38" s="329"/>
      <c r="CA38" s="355"/>
      <c r="CB38" s="356"/>
      <c r="CC38" s="357"/>
      <c r="CF38" s="125"/>
      <c r="CG38" s="125"/>
      <c r="CH38" s="4" t="str">
        <f t="shared" si="19"/>
        <v/>
      </c>
      <c r="CI38" s="5"/>
      <c r="CJ38" s="4" t="str">
        <f t="shared" si="19"/>
        <v/>
      </c>
      <c r="CK38" s="5"/>
      <c r="CL38" s="4" t="str">
        <f t="shared" si="19"/>
        <v/>
      </c>
      <c r="CM38" s="5"/>
      <c r="CN38" s="4" t="str">
        <f t="shared" si="19"/>
        <v/>
      </c>
      <c r="CO38" s="5"/>
      <c r="CP38" s="4" t="str">
        <f t="shared" si="20"/>
        <v/>
      </c>
      <c r="CQ38" s="5"/>
      <c r="CR38" s="4" t="str">
        <f t="shared" si="20"/>
        <v/>
      </c>
      <c r="CS38" s="5"/>
      <c r="CT38" s="4" t="str">
        <f t="shared" si="21"/>
        <v/>
      </c>
      <c r="CU38" s="5"/>
      <c r="CV38" s="4" t="str">
        <f t="shared" si="21"/>
        <v/>
      </c>
      <c r="CW38" s="5"/>
      <c r="CX38" s="4" t="str">
        <f t="shared" si="22"/>
        <v/>
      </c>
      <c r="CY38" s="5"/>
      <c r="CZ38" s="4" t="str">
        <f t="shared" si="22"/>
        <v/>
      </c>
      <c r="DA38" s="5"/>
      <c r="DB38" s="135"/>
      <c r="DC38" s="247" t="str">
        <f t="shared" si="23"/>
        <v/>
      </c>
      <c r="DD38" s="7" t="str">
        <f t="shared" si="23"/>
        <v/>
      </c>
      <c r="DE38" s="6" t="str">
        <f t="shared" ref="DE38:DE69" si="24">IF(CL38="","",SUM(DC38,CL38))</f>
        <v/>
      </c>
      <c r="DF38" s="7" t="str">
        <f t="shared" ref="DF38:DF69" si="25">IF(CM38="","",SUM(DD38,CM38))</f>
        <v/>
      </c>
      <c r="DG38" s="6" t="str">
        <f t="shared" ref="DG38:DG69" si="26">IF(CN38="","",SUM(DE38,CN38))</f>
        <v/>
      </c>
      <c r="DH38" s="7" t="str">
        <f t="shared" ref="DH38:DH69" si="27">IF(CO38="","",SUM(DF38,CO38))</f>
        <v/>
      </c>
      <c r="DI38" s="6" t="str">
        <f t="shared" ref="DI38:DI69" si="28">IF(CP38="","",SUM(DG38,CP38))</f>
        <v/>
      </c>
      <c r="DJ38" s="7" t="str">
        <f t="shared" ref="DJ38:DJ69" si="29">IF(CQ38="","",SUM(DH38,CQ38))</f>
        <v/>
      </c>
      <c r="DK38" s="6" t="str">
        <f t="shared" ref="DK38:DK69" si="30">IF(CR38="","",SUM(DI38,CR38))</f>
        <v/>
      </c>
      <c r="DL38" s="7" t="str">
        <f t="shared" ref="DL38:DL69" si="31">IF(CS38="","",SUM(DJ38,CS38))</f>
        <v/>
      </c>
      <c r="DM38" s="6" t="str">
        <f t="shared" ref="DM38:DM69" si="32">IF(CT38="","",SUM(DK38,CT38))</f>
        <v/>
      </c>
      <c r="DN38" s="7" t="str">
        <f t="shared" ref="DN38:DN69" si="33">IF(CU38="","",SUM(DL38,CU38))</f>
        <v/>
      </c>
      <c r="DO38" s="6" t="str">
        <f t="shared" ref="DO38:DO69" si="34">IF(CV38="","",SUM(DM38,CV38))</f>
        <v/>
      </c>
      <c r="DP38" s="7" t="str">
        <f t="shared" ref="DP38:DP69" si="35">IF(CW38="","",SUM(DN38,CW38))</f>
        <v/>
      </c>
      <c r="DQ38" s="6" t="str">
        <f t="shared" ref="DQ38:DQ69" si="36">IF(CX38="","",SUM(DO38,CX38))</f>
        <v/>
      </c>
      <c r="DR38" s="7" t="str">
        <f t="shared" ref="DR38:DR69" si="37">IF(CY38="","",SUM(DP38,CY38))</f>
        <v/>
      </c>
      <c r="DS38" s="130" t="str">
        <f t="shared" si="17"/>
        <v/>
      </c>
      <c r="DT38" s="132" t="str">
        <f t="shared" si="18"/>
        <v/>
      </c>
    </row>
    <row r="39" spans="1:124" ht="20" customHeight="1">
      <c r="A39" s="34">
        <v>33</v>
      </c>
      <c r="B39" s="35"/>
      <c r="C39" s="418"/>
      <c r="D39" s="35">
        <v>1033</v>
      </c>
      <c r="E39" s="35"/>
      <c r="F39" s="251"/>
      <c r="G39" s="571"/>
      <c r="H39" s="254" t="s">
        <v>503</v>
      </c>
      <c r="I39" s="141" t="s">
        <v>267</v>
      </c>
      <c r="J39" s="254" t="s">
        <v>268</v>
      </c>
      <c r="K39" s="36"/>
      <c r="L39" s="36"/>
      <c r="M39" s="36"/>
      <c r="N39" s="37"/>
      <c r="O39" s="137"/>
      <c r="P39" s="137"/>
      <c r="Q39" s="137"/>
      <c r="R39" s="38"/>
      <c r="S39" s="278"/>
      <c r="T39" s="278"/>
      <c r="U39" s="278"/>
      <c r="V39" s="279"/>
      <c r="W39" s="279"/>
      <c r="X39" s="279"/>
      <c r="Y39" s="279"/>
      <c r="Z39" s="261"/>
      <c r="AA39" s="39"/>
      <c r="AB39" s="36"/>
      <c r="AC39" s="36"/>
      <c r="AD39" s="36"/>
      <c r="AE39" s="37"/>
      <c r="AF39" s="137"/>
      <c r="AG39" s="137"/>
      <c r="AH39" s="137"/>
      <c r="AI39" s="38"/>
      <c r="AJ39" s="278"/>
      <c r="AK39" s="278"/>
      <c r="AL39" s="278"/>
      <c r="AM39" s="279"/>
      <c r="AN39" s="279"/>
      <c r="AO39" s="279"/>
      <c r="AP39" s="279"/>
      <c r="AQ39" s="261"/>
      <c r="AR39" s="36"/>
      <c r="AS39" s="36"/>
      <c r="AT39" s="36"/>
      <c r="AU39" s="37"/>
      <c r="AV39" s="137"/>
      <c r="AW39" s="137"/>
      <c r="AX39" s="137"/>
      <c r="AY39" s="38"/>
      <c r="AZ39" s="278"/>
      <c r="BA39" s="278"/>
      <c r="BB39" s="278"/>
      <c r="BC39" s="279"/>
      <c r="BD39" s="279"/>
      <c r="BE39" s="279"/>
      <c r="BF39" s="279"/>
      <c r="BG39" s="261"/>
      <c r="BH39" s="36"/>
      <c r="BI39" s="36"/>
      <c r="BJ39" s="36"/>
      <c r="BK39" s="37"/>
      <c r="BL39" s="40"/>
      <c r="BM39" s="330"/>
      <c r="BN39" s="330"/>
      <c r="BO39" s="330"/>
      <c r="BP39" s="331"/>
      <c r="BQ39" s="331"/>
      <c r="BR39" s="36"/>
      <c r="BS39" s="36"/>
      <c r="BT39" s="36"/>
      <c r="BU39" s="37"/>
      <c r="BV39" s="40"/>
      <c r="BW39" s="330"/>
      <c r="BX39" s="330"/>
      <c r="BY39" s="330"/>
      <c r="BZ39" s="329"/>
      <c r="CA39" s="355"/>
      <c r="CB39" s="356"/>
      <c r="CC39" s="357"/>
      <c r="CF39" s="125"/>
      <c r="CG39" s="125"/>
      <c r="CH39" s="4" t="str">
        <f t="shared" si="19"/>
        <v/>
      </c>
      <c r="CI39" s="5"/>
      <c r="CJ39" s="4" t="str">
        <f t="shared" si="19"/>
        <v/>
      </c>
      <c r="CK39" s="5"/>
      <c r="CL39" s="4" t="str">
        <f t="shared" si="19"/>
        <v/>
      </c>
      <c r="CM39" s="5"/>
      <c r="CN39" s="4" t="str">
        <f t="shared" si="19"/>
        <v/>
      </c>
      <c r="CO39" s="5"/>
      <c r="CP39" s="4" t="str">
        <f t="shared" si="20"/>
        <v/>
      </c>
      <c r="CQ39" s="5"/>
      <c r="CR39" s="4" t="str">
        <f t="shared" si="20"/>
        <v/>
      </c>
      <c r="CS39" s="5"/>
      <c r="CT39" s="4" t="str">
        <f t="shared" si="21"/>
        <v/>
      </c>
      <c r="CU39" s="5"/>
      <c r="CV39" s="4" t="str">
        <f t="shared" si="21"/>
        <v/>
      </c>
      <c r="CW39" s="5"/>
      <c r="CX39" s="4" t="str">
        <f t="shared" si="22"/>
        <v/>
      </c>
      <c r="CY39" s="5"/>
      <c r="CZ39" s="4" t="str">
        <f t="shared" si="22"/>
        <v/>
      </c>
      <c r="DA39" s="5"/>
      <c r="DB39" s="135"/>
      <c r="DC39" s="247" t="str">
        <f t="shared" si="23"/>
        <v/>
      </c>
      <c r="DD39" s="7" t="str">
        <f t="shared" si="23"/>
        <v/>
      </c>
      <c r="DE39" s="6" t="str">
        <f t="shared" si="24"/>
        <v/>
      </c>
      <c r="DF39" s="7" t="str">
        <f t="shared" si="25"/>
        <v/>
      </c>
      <c r="DG39" s="6" t="str">
        <f t="shared" si="26"/>
        <v/>
      </c>
      <c r="DH39" s="7" t="str">
        <f t="shared" si="27"/>
        <v/>
      </c>
      <c r="DI39" s="6" t="str">
        <f t="shared" si="28"/>
        <v/>
      </c>
      <c r="DJ39" s="7" t="str">
        <f t="shared" si="29"/>
        <v/>
      </c>
      <c r="DK39" s="6" t="str">
        <f t="shared" si="30"/>
        <v/>
      </c>
      <c r="DL39" s="7" t="str">
        <f t="shared" si="31"/>
        <v/>
      </c>
      <c r="DM39" s="6" t="str">
        <f t="shared" si="32"/>
        <v/>
      </c>
      <c r="DN39" s="7" t="str">
        <f t="shared" si="33"/>
        <v/>
      </c>
      <c r="DO39" s="6" t="str">
        <f t="shared" si="34"/>
        <v/>
      </c>
      <c r="DP39" s="7" t="str">
        <f t="shared" si="35"/>
        <v/>
      </c>
      <c r="DQ39" s="6" t="str">
        <f t="shared" si="36"/>
        <v/>
      </c>
      <c r="DR39" s="7" t="str">
        <f t="shared" si="37"/>
        <v/>
      </c>
      <c r="DS39" s="130" t="str">
        <f t="shared" si="17"/>
        <v/>
      </c>
      <c r="DT39" s="132" t="str">
        <f t="shared" si="18"/>
        <v/>
      </c>
    </row>
    <row r="40" spans="1:124" ht="20" customHeight="1">
      <c r="A40" s="34">
        <v>34</v>
      </c>
      <c r="B40" s="35"/>
      <c r="C40" s="418"/>
      <c r="D40" s="35">
        <v>1034</v>
      </c>
      <c r="E40" s="35"/>
      <c r="F40" s="251"/>
      <c r="G40" s="571"/>
      <c r="H40" s="254" t="s">
        <v>504</v>
      </c>
      <c r="I40" s="141" t="s">
        <v>269</v>
      </c>
      <c r="J40" s="254" t="s">
        <v>270</v>
      </c>
      <c r="K40" s="36"/>
      <c r="L40" s="36"/>
      <c r="M40" s="36"/>
      <c r="N40" s="37"/>
      <c r="O40" s="137"/>
      <c r="P40" s="137"/>
      <c r="Q40" s="137"/>
      <c r="R40" s="38"/>
      <c r="S40" s="278"/>
      <c r="T40" s="278"/>
      <c r="U40" s="278"/>
      <c r="V40" s="279"/>
      <c r="W40" s="279"/>
      <c r="X40" s="279"/>
      <c r="Y40" s="279"/>
      <c r="Z40" s="261"/>
      <c r="AA40" s="39"/>
      <c r="AB40" s="36"/>
      <c r="AC40" s="36"/>
      <c r="AD40" s="36"/>
      <c r="AE40" s="37"/>
      <c r="AF40" s="137"/>
      <c r="AG40" s="137"/>
      <c r="AH40" s="137"/>
      <c r="AI40" s="38"/>
      <c r="AJ40" s="278"/>
      <c r="AK40" s="278"/>
      <c r="AL40" s="278"/>
      <c r="AM40" s="279"/>
      <c r="AN40" s="279"/>
      <c r="AO40" s="279"/>
      <c r="AP40" s="279"/>
      <c r="AQ40" s="261"/>
      <c r="AR40" s="36"/>
      <c r="AS40" s="36"/>
      <c r="AT40" s="36"/>
      <c r="AU40" s="37"/>
      <c r="AV40" s="137"/>
      <c r="AW40" s="137"/>
      <c r="AX40" s="137"/>
      <c r="AY40" s="38"/>
      <c r="AZ40" s="278"/>
      <c r="BA40" s="278"/>
      <c r="BB40" s="278"/>
      <c r="BC40" s="279"/>
      <c r="BD40" s="279"/>
      <c r="BE40" s="279"/>
      <c r="BF40" s="279"/>
      <c r="BG40" s="261"/>
      <c r="BH40" s="36"/>
      <c r="BI40" s="36"/>
      <c r="BJ40" s="36"/>
      <c r="BK40" s="37"/>
      <c r="BL40" s="40"/>
      <c r="BM40" s="330"/>
      <c r="BN40" s="330"/>
      <c r="BO40" s="330"/>
      <c r="BP40" s="331"/>
      <c r="BQ40" s="331"/>
      <c r="BR40" s="36"/>
      <c r="BS40" s="36"/>
      <c r="BT40" s="36"/>
      <c r="BU40" s="37"/>
      <c r="BV40" s="40"/>
      <c r="BW40" s="330"/>
      <c r="BX40" s="330"/>
      <c r="BY40" s="330"/>
      <c r="BZ40" s="329"/>
      <c r="CA40" s="355"/>
      <c r="CB40" s="356"/>
      <c r="CC40" s="357"/>
      <c r="CF40" s="125"/>
      <c r="CG40" s="125"/>
      <c r="CH40" s="4" t="str">
        <f t="shared" si="19"/>
        <v/>
      </c>
      <c r="CI40" s="5"/>
      <c r="CJ40" s="4" t="str">
        <f t="shared" si="19"/>
        <v/>
      </c>
      <c r="CK40" s="5"/>
      <c r="CL40" s="4" t="str">
        <f t="shared" si="19"/>
        <v/>
      </c>
      <c r="CM40" s="5"/>
      <c r="CN40" s="4" t="str">
        <f t="shared" si="19"/>
        <v/>
      </c>
      <c r="CO40" s="5"/>
      <c r="CP40" s="4" t="str">
        <f t="shared" si="20"/>
        <v/>
      </c>
      <c r="CQ40" s="5"/>
      <c r="CR40" s="4" t="str">
        <f t="shared" si="20"/>
        <v/>
      </c>
      <c r="CS40" s="5"/>
      <c r="CT40" s="4" t="str">
        <f t="shared" si="21"/>
        <v/>
      </c>
      <c r="CU40" s="5"/>
      <c r="CV40" s="4" t="str">
        <f t="shared" si="21"/>
        <v/>
      </c>
      <c r="CW40" s="5"/>
      <c r="CX40" s="4" t="str">
        <f t="shared" si="22"/>
        <v/>
      </c>
      <c r="CY40" s="5"/>
      <c r="CZ40" s="4" t="str">
        <f t="shared" si="22"/>
        <v/>
      </c>
      <c r="DA40" s="5"/>
      <c r="DB40" s="135"/>
      <c r="DC40" s="247" t="str">
        <f t="shared" si="23"/>
        <v/>
      </c>
      <c r="DD40" s="7" t="str">
        <f t="shared" si="23"/>
        <v/>
      </c>
      <c r="DE40" s="6" t="str">
        <f t="shared" si="24"/>
        <v/>
      </c>
      <c r="DF40" s="7" t="str">
        <f t="shared" si="25"/>
        <v/>
      </c>
      <c r="DG40" s="6" t="str">
        <f t="shared" si="26"/>
        <v/>
      </c>
      <c r="DH40" s="7" t="str">
        <f t="shared" si="27"/>
        <v/>
      </c>
      <c r="DI40" s="6" t="str">
        <f t="shared" si="28"/>
        <v/>
      </c>
      <c r="DJ40" s="7" t="str">
        <f t="shared" si="29"/>
        <v/>
      </c>
      <c r="DK40" s="6" t="str">
        <f t="shared" si="30"/>
        <v/>
      </c>
      <c r="DL40" s="7" t="str">
        <f t="shared" si="31"/>
        <v/>
      </c>
      <c r="DM40" s="6" t="str">
        <f t="shared" si="32"/>
        <v/>
      </c>
      <c r="DN40" s="7" t="str">
        <f t="shared" si="33"/>
        <v/>
      </c>
      <c r="DO40" s="6" t="str">
        <f t="shared" si="34"/>
        <v/>
      </c>
      <c r="DP40" s="7" t="str">
        <f t="shared" si="35"/>
        <v/>
      </c>
      <c r="DQ40" s="6" t="str">
        <f t="shared" si="36"/>
        <v/>
      </c>
      <c r="DR40" s="7" t="str">
        <f t="shared" si="37"/>
        <v/>
      </c>
      <c r="DS40" s="130" t="str">
        <f t="shared" si="17"/>
        <v/>
      </c>
      <c r="DT40" s="132" t="str">
        <f t="shared" si="18"/>
        <v/>
      </c>
    </row>
    <row r="41" spans="1:124" ht="20" customHeight="1">
      <c r="A41" s="34">
        <v>35</v>
      </c>
      <c r="B41" s="35"/>
      <c r="C41" s="418"/>
      <c r="D41" s="35">
        <v>1035</v>
      </c>
      <c r="E41" s="35"/>
      <c r="F41" s="251"/>
      <c r="G41" s="571"/>
      <c r="H41" s="254" t="s">
        <v>505</v>
      </c>
      <c r="I41" s="141" t="s">
        <v>271</v>
      </c>
      <c r="J41" s="254" t="s">
        <v>272</v>
      </c>
      <c r="K41" s="36"/>
      <c r="L41" s="36"/>
      <c r="M41" s="36"/>
      <c r="N41" s="37"/>
      <c r="O41" s="137"/>
      <c r="P41" s="137"/>
      <c r="Q41" s="137"/>
      <c r="R41" s="38"/>
      <c r="S41" s="278"/>
      <c r="T41" s="278"/>
      <c r="U41" s="278"/>
      <c r="V41" s="279"/>
      <c r="W41" s="279"/>
      <c r="X41" s="279"/>
      <c r="Y41" s="279"/>
      <c r="Z41" s="261"/>
      <c r="AA41" s="39"/>
      <c r="AB41" s="36"/>
      <c r="AC41" s="36"/>
      <c r="AD41" s="36"/>
      <c r="AE41" s="37"/>
      <c r="AF41" s="137"/>
      <c r="AG41" s="137"/>
      <c r="AH41" s="137"/>
      <c r="AI41" s="38"/>
      <c r="AJ41" s="278"/>
      <c r="AK41" s="278"/>
      <c r="AL41" s="278"/>
      <c r="AM41" s="279"/>
      <c r="AN41" s="279"/>
      <c r="AO41" s="279"/>
      <c r="AP41" s="279"/>
      <c r="AQ41" s="261"/>
      <c r="AR41" s="36"/>
      <c r="AS41" s="36"/>
      <c r="AT41" s="36"/>
      <c r="AU41" s="37"/>
      <c r="AV41" s="137"/>
      <c r="AW41" s="137"/>
      <c r="AX41" s="137"/>
      <c r="AY41" s="38"/>
      <c r="AZ41" s="278"/>
      <c r="BA41" s="278"/>
      <c r="BB41" s="278"/>
      <c r="BC41" s="279"/>
      <c r="BD41" s="279"/>
      <c r="BE41" s="279"/>
      <c r="BF41" s="279"/>
      <c r="BG41" s="261"/>
      <c r="BH41" s="36"/>
      <c r="BI41" s="36"/>
      <c r="BJ41" s="36"/>
      <c r="BK41" s="37"/>
      <c r="BL41" s="40"/>
      <c r="BM41" s="330"/>
      <c r="BN41" s="330"/>
      <c r="BO41" s="330"/>
      <c r="BP41" s="331"/>
      <c r="BQ41" s="331"/>
      <c r="BR41" s="36"/>
      <c r="BS41" s="36"/>
      <c r="BT41" s="36"/>
      <c r="BU41" s="37"/>
      <c r="BV41" s="40"/>
      <c r="BW41" s="330"/>
      <c r="BX41" s="330"/>
      <c r="BY41" s="330"/>
      <c r="BZ41" s="329"/>
      <c r="CA41" s="355"/>
      <c r="CB41" s="356"/>
      <c r="CC41" s="357"/>
      <c r="CF41" s="125"/>
      <c r="CG41" s="125"/>
      <c r="CH41" s="4" t="str">
        <f t="shared" si="19"/>
        <v/>
      </c>
      <c r="CI41" s="5"/>
      <c r="CJ41" s="4" t="str">
        <f t="shared" si="19"/>
        <v/>
      </c>
      <c r="CK41" s="5"/>
      <c r="CL41" s="4" t="str">
        <f t="shared" si="19"/>
        <v/>
      </c>
      <c r="CM41" s="5"/>
      <c r="CN41" s="4" t="str">
        <f t="shared" si="19"/>
        <v/>
      </c>
      <c r="CO41" s="5"/>
      <c r="CP41" s="4" t="str">
        <f t="shared" si="20"/>
        <v/>
      </c>
      <c r="CQ41" s="5"/>
      <c r="CR41" s="4" t="str">
        <f t="shared" si="20"/>
        <v/>
      </c>
      <c r="CS41" s="5"/>
      <c r="CT41" s="4" t="str">
        <f t="shared" si="21"/>
        <v/>
      </c>
      <c r="CU41" s="5"/>
      <c r="CV41" s="4" t="str">
        <f t="shared" si="21"/>
        <v/>
      </c>
      <c r="CW41" s="5"/>
      <c r="CX41" s="4" t="str">
        <f t="shared" si="22"/>
        <v/>
      </c>
      <c r="CY41" s="5"/>
      <c r="CZ41" s="4" t="str">
        <f t="shared" si="22"/>
        <v/>
      </c>
      <c r="DA41" s="5"/>
      <c r="DB41" s="135"/>
      <c r="DC41" s="247" t="str">
        <f t="shared" si="23"/>
        <v/>
      </c>
      <c r="DD41" s="7" t="str">
        <f t="shared" si="23"/>
        <v/>
      </c>
      <c r="DE41" s="6" t="str">
        <f t="shared" si="24"/>
        <v/>
      </c>
      <c r="DF41" s="7" t="str">
        <f t="shared" si="25"/>
        <v/>
      </c>
      <c r="DG41" s="6" t="str">
        <f t="shared" si="26"/>
        <v/>
      </c>
      <c r="DH41" s="7" t="str">
        <f t="shared" si="27"/>
        <v/>
      </c>
      <c r="DI41" s="6" t="str">
        <f t="shared" si="28"/>
        <v/>
      </c>
      <c r="DJ41" s="7" t="str">
        <f t="shared" si="29"/>
        <v/>
      </c>
      <c r="DK41" s="6" t="str">
        <f t="shared" si="30"/>
        <v/>
      </c>
      <c r="DL41" s="7" t="str">
        <f t="shared" si="31"/>
        <v/>
      </c>
      <c r="DM41" s="6" t="str">
        <f t="shared" si="32"/>
        <v/>
      </c>
      <c r="DN41" s="7" t="str">
        <f t="shared" si="33"/>
        <v/>
      </c>
      <c r="DO41" s="6" t="str">
        <f t="shared" si="34"/>
        <v/>
      </c>
      <c r="DP41" s="7" t="str">
        <f t="shared" si="35"/>
        <v/>
      </c>
      <c r="DQ41" s="6" t="str">
        <f t="shared" si="36"/>
        <v/>
      </c>
      <c r="DR41" s="7" t="str">
        <f t="shared" si="37"/>
        <v/>
      </c>
      <c r="DS41" s="130" t="str">
        <f t="shared" si="17"/>
        <v/>
      </c>
      <c r="DT41" s="132" t="str">
        <f t="shared" si="18"/>
        <v/>
      </c>
    </row>
    <row r="42" spans="1:124" ht="20" customHeight="1">
      <c r="A42" s="34">
        <v>36</v>
      </c>
      <c r="B42" s="35"/>
      <c r="C42" s="418"/>
      <c r="D42" s="35">
        <v>1036</v>
      </c>
      <c r="E42" s="35"/>
      <c r="F42" s="251"/>
      <c r="G42" s="571"/>
      <c r="H42" s="254" t="s">
        <v>506</v>
      </c>
      <c r="I42" s="141" t="s">
        <v>273</v>
      </c>
      <c r="J42" s="254" t="s">
        <v>274</v>
      </c>
      <c r="K42" s="36"/>
      <c r="L42" s="36"/>
      <c r="M42" s="36"/>
      <c r="N42" s="37"/>
      <c r="O42" s="137"/>
      <c r="P42" s="137"/>
      <c r="Q42" s="137"/>
      <c r="R42" s="38"/>
      <c r="S42" s="278"/>
      <c r="T42" s="278"/>
      <c r="U42" s="278"/>
      <c r="V42" s="279"/>
      <c r="W42" s="279"/>
      <c r="X42" s="279"/>
      <c r="Y42" s="279"/>
      <c r="Z42" s="261"/>
      <c r="AA42" s="39"/>
      <c r="AB42" s="36"/>
      <c r="AC42" s="36"/>
      <c r="AD42" s="36"/>
      <c r="AE42" s="37"/>
      <c r="AF42" s="137"/>
      <c r="AG42" s="137"/>
      <c r="AH42" s="137"/>
      <c r="AI42" s="38"/>
      <c r="AJ42" s="278"/>
      <c r="AK42" s="278"/>
      <c r="AL42" s="278"/>
      <c r="AM42" s="279"/>
      <c r="AN42" s="279"/>
      <c r="AO42" s="279"/>
      <c r="AP42" s="279"/>
      <c r="AQ42" s="261"/>
      <c r="AR42" s="36"/>
      <c r="AS42" s="36"/>
      <c r="AT42" s="36"/>
      <c r="AU42" s="37"/>
      <c r="AV42" s="137"/>
      <c r="AW42" s="137"/>
      <c r="AX42" s="137"/>
      <c r="AY42" s="38"/>
      <c r="AZ42" s="278"/>
      <c r="BA42" s="278"/>
      <c r="BB42" s="278"/>
      <c r="BC42" s="279"/>
      <c r="BD42" s="279"/>
      <c r="BE42" s="279"/>
      <c r="BF42" s="279"/>
      <c r="BG42" s="261"/>
      <c r="BH42" s="36"/>
      <c r="BI42" s="36"/>
      <c r="BJ42" s="36"/>
      <c r="BK42" s="37"/>
      <c r="BL42" s="40"/>
      <c r="BM42" s="330"/>
      <c r="BN42" s="330"/>
      <c r="BO42" s="330"/>
      <c r="BP42" s="331"/>
      <c r="BQ42" s="331"/>
      <c r="BR42" s="36"/>
      <c r="BS42" s="36"/>
      <c r="BT42" s="36"/>
      <c r="BU42" s="37"/>
      <c r="BV42" s="40"/>
      <c r="BW42" s="330"/>
      <c r="BX42" s="330"/>
      <c r="BY42" s="330"/>
      <c r="BZ42" s="329"/>
      <c r="CA42" s="355"/>
      <c r="CB42" s="356"/>
      <c r="CC42" s="357"/>
      <c r="CF42" s="125"/>
      <c r="CG42" s="125"/>
      <c r="CH42" s="4" t="str">
        <f t="shared" si="19"/>
        <v/>
      </c>
      <c r="CI42" s="5"/>
      <c r="CJ42" s="4" t="str">
        <f t="shared" si="19"/>
        <v/>
      </c>
      <c r="CK42" s="5"/>
      <c r="CL42" s="4" t="str">
        <f t="shared" si="19"/>
        <v/>
      </c>
      <c r="CM42" s="5"/>
      <c r="CN42" s="4" t="str">
        <f t="shared" si="19"/>
        <v/>
      </c>
      <c r="CO42" s="5"/>
      <c r="CP42" s="4" t="str">
        <f t="shared" si="20"/>
        <v/>
      </c>
      <c r="CQ42" s="5"/>
      <c r="CR42" s="4" t="str">
        <f t="shared" si="20"/>
        <v/>
      </c>
      <c r="CS42" s="5"/>
      <c r="CT42" s="4" t="str">
        <f t="shared" si="21"/>
        <v/>
      </c>
      <c r="CU42" s="5"/>
      <c r="CV42" s="4" t="str">
        <f t="shared" si="21"/>
        <v/>
      </c>
      <c r="CW42" s="5"/>
      <c r="CX42" s="4" t="str">
        <f t="shared" si="22"/>
        <v/>
      </c>
      <c r="CY42" s="5"/>
      <c r="CZ42" s="4" t="str">
        <f t="shared" si="22"/>
        <v/>
      </c>
      <c r="DA42" s="5"/>
      <c r="DB42" s="135"/>
      <c r="DC42" s="247" t="str">
        <f t="shared" si="23"/>
        <v/>
      </c>
      <c r="DD42" s="7" t="str">
        <f t="shared" si="23"/>
        <v/>
      </c>
      <c r="DE42" s="6" t="str">
        <f t="shared" si="24"/>
        <v/>
      </c>
      <c r="DF42" s="7" t="str">
        <f t="shared" si="25"/>
        <v/>
      </c>
      <c r="DG42" s="6" t="str">
        <f t="shared" si="26"/>
        <v/>
      </c>
      <c r="DH42" s="7" t="str">
        <f t="shared" si="27"/>
        <v/>
      </c>
      <c r="DI42" s="6" t="str">
        <f t="shared" si="28"/>
        <v/>
      </c>
      <c r="DJ42" s="7" t="str">
        <f t="shared" si="29"/>
        <v/>
      </c>
      <c r="DK42" s="6" t="str">
        <f t="shared" si="30"/>
        <v/>
      </c>
      <c r="DL42" s="7" t="str">
        <f t="shared" si="31"/>
        <v/>
      </c>
      <c r="DM42" s="6" t="str">
        <f t="shared" si="32"/>
        <v/>
      </c>
      <c r="DN42" s="7" t="str">
        <f t="shared" si="33"/>
        <v/>
      </c>
      <c r="DO42" s="6" t="str">
        <f t="shared" si="34"/>
        <v/>
      </c>
      <c r="DP42" s="7" t="str">
        <f t="shared" si="35"/>
        <v/>
      </c>
      <c r="DQ42" s="6" t="str">
        <f t="shared" si="36"/>
        <v/>
      </c>
      <c r="DR42" s="7" t="str">
        <f t="shared" si="37"/>
        <v/>
      </c>
      <c r="DS42" s="130" t="str">
        <f t="shared" si="17"/>
        <v/>
      </c>
      <c r="DT42" s="132" t="str">
        <f t="shared" si="18"/>
        <v/>
      </c>
    </row>
    <row r="43" spans="1:124" ht="20" customHeight="1">
      <c r="A43" s="34">
        <v>37</v>
      </c>
      <c r="B43" s="35"/>
      <c r="C43" s="418"/>
      <c r="D43" s="35">
        <v>1037</v>
      </c>
      <c r="E43" s="35"/>
      <c r="F43" s="251"/>
      <c r="G43" s="571"/>
      <c r="H43" s="254" t="s">
        <v>507</v>
      </c>
      <c r="I43" s="141" t="s">
        <v>275</v>
      </c>
      <c r="J43" s="254" t="s">
        <v>276</v>
      </c>
      <c r="K43" s="36"/>
      <c r="L43" s="36"/>
      <c r="M43" s="36"/>
      <c r="N43" s="37"/>
      <c r="O43" s="137"/>
      <c r="P43" s="137"/>
      <c r="Q43" s="137"/>
      <c r="R43" s="38"/>
      <c r="S43" s="278"/>
      <c r="T43" s="278"/>
      <c r="U43" s="278"/>
      <c r="V43" s="279"/>
      <c r="W43" s="279"/>
      <c r="X43" s="279"/>
      <c r="Y43" s="279"/>
      <c r="Z43" s="261"/>
      <c r="AA43" s="39"/>
      <c r="AB43" s="36"/>
      <c r="AC43" s="36"/>
      <c r="AD43" s="36"/>
      <c r="AE43" s="37"/>
      <c r="AF43" s="137"/>
      <c r="AG43" s="137"/>
      <c r="AH43" s="137"/>
      <c r="AI43" s="38"/>
      <c r="AJ43" s="278"/>
      <c r="AK43" s="278"/>
      <c r="AL43" s="278"/>
      <c r="AM43" s="279"/>
      <c r="AN43" s="279"/>
      <c r="AO43" s="279"/>
      <c r="AP43" s="279"/>
      <c r="AQ43" s="261"/>
      <c r="AR43" s="36"/>
      <c r="AS43" s="36"/>
      <c r="AT43" s="36"/>
      <c r="AU43" s="37"/>
      <c r="AV43" s="137"/>
      <c r="AW43" s="137"/>
      <c r="AX43" s="137"/>
      <c r="AY43" s="38"/>
      <c r="AZ43" s="278"/>
      <c r="BA43" s="278"/>
      <c r="BB43" s="278"/>
      <c r="BC43" s="279"/>
      <c r="BD43" s="279"/>
      <c r="BE43" s="279"/>
      <c r="BF43" s="279"/>
      <c r="BG43" s="261"/>
      <c r="BH43" s="36"/>
      <c r="BI43" s="36"/>
      <c r="BJ43" s="36"/>
      <c r="BK43" s="37"/>
      <c r="BL43" s="40"/>
      <c r="BM43" s="330"/>
      <c r="BN43" s="330"/>
      <c r="BO43" s="330"/>
      <c r="BP43" s="331"/>
      <c r="BQ43" s="331"/>
      <c r="BR43" s="36"/>
      <c r="BS43" s="36"/>
      <c r="BT43" s="36"/>
      <c r="BU43" s="37"/>
      <c r="BV43" s="40"/>
      <c r="BW43" s="330"/>
      <c r="BX43" s="330"/>
      <c r="BY43" s="330"/>
      <c r="BZ43" s="329"/>
      <c r="CA43" s="355"/>
      <c r="CB43" s="356"/>
      <c r="CC43" s="357"/>
      <c r="CF43" s="125"/>
      <c r="CG43" s="125"/>
      <c r="CH43" s="4" t="str">
        <f t="shared" si="19"/>
        <v/>
      </c>
      <c r="CI43" s="5"/>
      <c r="CJ43" s="4" t="str">
        <f t="shared" si="19"/>
        <v/>
      </c>
      <c r="CK43" s="5"/>
      <c r="CL43" s="4" t="str">
        <f t="shared" si="19"/>
        <v/>
      </c>
      <c r="CM43" s="5"/>
      <c r="CN43" s="4" t="str">
        <f t="shared" si="19"/>
        <v/>
      </c>
      <c r="CO43" s="5"/>
      <c r="CP43" s="4" t="str">
        <f t="shared" si="20"/>
        <v/>
      </c>
      <c r="CQ43" s="5"/>
      <c r="CR43" s="4" t="str">
        <f t="shared" si="20"/>
        <v/>
      </c>
      <c r="CS43" s="5"/>
      <c r="CT43" s="4" t="str">
        <f t="shared" si="21"/>
        <v/>
      </c>
      <c r="CU43" s="5"/>
      <c r="CV43" s="4" t="str">
        <f t="shared" si="21"/>
        <v/>
      </c>
      <c r="CW43" s="5"/>
      <c r="CX43" s="4" t="str">
        <f t="shared" si="22"/>
        <v/>
      </c>
      <c r="CY43" s="5"/>
      <c r="CZ43" s="4" t="str">
        <f t="shared" si="22"/>
        <v/>
      </c>
      <c r="DA43" s="5"/>
      <c r="DB43" s="135"/>
      <c r="DC43" s="247" t="str">
        <f t="shared" si="23"/>
        <v/>
      </c>
      <c r="DD43" s="7" t="str">
        <f t="shared" si="23"/>
        <v/>
      </c>
      <c r="DE43" s="6" t="str">
        <f t="shared" si="24"/>
        <v/>
      </c>
      <c r="DF43" s="7" t="str">
        <f t="shared" si="25"/>
        <v/>
      </c>
      <c r="DG43" s="6" t="str">
        <f t="shared" si="26"/>
        <v/>
      </c>
      <c r="DH43" s="7" t="str">
        <f t="shared" si="27"/>
        <v/>
      </c>
      <c r="DI43" s="6" t="str">
        <f t="shared" si="28"/>
        <v/>
      </c>
      <c r="DJ43" s="7" t="str">
        <f t="shared" si="29"/>
        <v/>
      </c>
      <c r="DK43" s="6" t="str">
        <f t="shared" si="30"/>
        <v/>
      </c>
      <c r="DL43" s="7" t="str">
        <f t="shared" si="31"/>
        <v/>
      </c>
      <c r="DM43" s="6" t="str">
        <f t="shared" si="32"/>
        <v/>
      </c>
      <c r="DN43" s="7" t="str">
        <f t="shared" si="33"/>
        <v/>
      </c>
      <c r="DO43" s="6" t="str">
        <f t="shared" si="34"/>
        <v/>
      </c>
      <c r="DP43" s="7" t="str">
        <f t="shared" si="35"/>
        <v/>
      </c>
      <c r="DQ43" s="6" t="str">
        <f t="shared" si="36"/>
        <v/>
      </c>
      <c r="DR43" s="7" t="str">
        <f t="shared" si="37"/>
        <v/>
      </c>
      <c r="DS43" s="130" t="str">
        <f t="shared" si="17"/>
        <v/>
      </c>
      <c r="DT43" s="132" t="str">
        <f t="shared" si="18"/>
        <v/>
      </c>
    </row>
    <row r="44" spans="1:124" ht="20" customHeight="1">
      <c r="A44" s="34">
        <v>38</v>
      </c>
      <c r="B44" s="35"/>
      <c r="C44" s="418"/>
      <c r="D44" s="35">
        <v>1038</v>
      </c>
      <c r="E44" s="35"/>
      <c r="F44" s="251"/>
      <c r="G44" s="571"/>
      <c r="H44" s="254" t="s">
        <v>508</v>
      </c>
      <c r="I44" s="141" t="s">
        <v>277</v>
      </c>
      <c r="J44" s="254" t="s">
        <v>278</v>
      </c>
      <c r="K44" s="36"/>
      <c r="L44" s="36"/>
      <c r="M44" s="36"/>
      <c r="N44" s="37"/>
      <c r="O44" s="137"/>
      <c r="P44" s="137"/>
      <c r="Q44" s="137"/>
      <c r="R44" s="38"/>
      <c r="S44" s="278"/>
      <c r="T44" s="278"/>
      <c r="U44" s="278"/>
      <c r="V44" s="279"/>
      <c r="W44" s="279"/>
      <c r="X44" s="279"/>
      <c r="Y44" s="279"/>
      <c r="Z44" s="261"/>
      <c r="AA44" s="39"/>
      <c r="AB44" s="36"/>
      <c r="AC44" s="36"/>
      <c r="AD44" s="36"/>
      <c r="AE44" s="37"/>
      <c r="AF44" s="137"/>
      <c r="AG44" s="137"/>
      <c r="AH44" s="137"/>
      <c r="AI44" s="38"/>
      <c r="AJ44" s="278"/>
      <c r="AK44" s="278"/>
      <c r="AL44" s="278"/>
      <c r="AM44" s="279"/>
      <c r="AN44" s="279"/>
      <c r="AO44" s="279"/>
      <c r="AP44" s="279"/>
      <c r="AQ44" s="261"/>
      <c r="AR44" s="36"/>
      <c r="AS44" s="36"/>
      <c r="AT44" s="36"/>
      <c r="AU44" s="37"/>
      <c r="AV44" s="137"/>
      <c r="AW44" s="137"/>
      <c r="AX44" s="137"/>
      <c r="AY44" s="38"/>
      <c r="AZ44" s="278"/>
      <c r="BA44" s="278"/>
      <c r="BB44" s="278"/>
      <c r="BC44" s="279"/>
      <c r="BD44" s="279"/>
      <c r="BE44" s="279"/>
      <c r="BF44" s="279"/>
      <c r="BG44" s="261"/>
      <c r="BH44" s="36"/>
      <c r="BI44" s="36"/>
      <c r="BJ44" s="36"/>
      <c r="BK44" s="37"/>
      <c r="BL44" s="40"/>
      <c r="BM44" s="330"/>
      <c r="BN44" s="330"/>
      <c r="BO44" s="330"/>
      <c r="BP44" s="331"/>
      <c r="BQ44" s="331"/>
      <c r="BR44" s="36"/>
      <c r="BS44" s="36"/>
      <c r="BT44" s="36"/>
      <c r="BU44" s="37"/>
      <c r="BV44" s="40"/>
      <c r="BW44" s="330"/>
      <c r="BX44" s="330"/>
      <c r="BY44" s="330"/>
      <c r="BZ44" s="329"/>
      <c r="CA44" s="355"/>
      <c r="CB44" s="356"/>
      <c r="CC44" s="357"/>
      <c r="CF44" s="125"/>
      <c r="CG44" s="125"/>
      <c r="CH44" s="4" t="str">
        <f t="shared" si="19"/>
        <v/>
      </c>
      <c r="CI44" s="5"/>
      <c r="CJ44" s="4" t="str">
        <f t="shared" si="19"/>
        <v/>
      </c>
      <c r="CK44" s="5"/>
      <c r="CL44" s="4" t="str">
        <f t="shared" si="19"/>
        <v/>
      </c>
      <c r="CM44" s="5"/>
      <c r="CN44" s="4" t="str">
        <f t="shared" si="19"/>
        <v/>
      </c>
      <c r="CO44" s="5"/>
      <c r="CP44" s="4" t="str">
        <f t="shared" si="20"/>
        <v/>
      </c>
      <c r="CQ44" s="5"/>
      <c r="CR44" s="4" t="str">
        <f t="shared" si="20"/>
        <v/>
      </c>
      <c r="CS44" s="5"/>
      <c r="CT44" s="4" t="str">
        <f t="shared" si="21"/>
        <v/>
      </c>
      <c r="CU44" s="5"/>
      <c r="CV44" s="4" t="str">
        <f t="shared" si="21"/>
        <v/>
      </c>
      <c r="CW44" s="5"/>
      <c r="CX44" s="4" t="str">
        <f t="shared" si="22"/>
        <v/>
      </c>
      <c r="CY44" s="5"/>
      <c r="CZ44" s="4" t="str">
        <f t="shared" si="22"/>
        <v/>
      </c>
      <c r="DA44" s="5"/>
      <c r="DB44" s="135"/>
      <c r="DC44" s="247" t="str">
        <f t="shared" si="23"/>
        <v/>
      </c>
      <c r="DD44" s="7" t="str">
        <f t="shared" si="23"/>
        <v/>
      </c>
      <c r="DE44" s="6" t="str">
        <f t="shared" si="24"/>
        <v/>
      </c>
      <c r="DF44" s="7" t="str">
        <f t="shared" si="25"/>
        <v/>
      </c>
      <c r="DG44" s="6" t="str">
        <f t="shared" si="26"/>
        <v/>
      </c>
      <c r="DH44" s="7" t="str">
        <f t="shared" si="27"/>
        <v/>
      </c>
      <c r="DI44" s="6" t="str">
        <f t="shared" si="28"/>
        <v/>
      </c>
      <c r="DJ44" s="7" t="str">
        <f t="shared" si="29"/>
        <v/>
      </c>
      <c r="DK44" s="6" t="str">
        <f t="shared" si="30"/>
        <v/>
      </c>
      <c r="DL44" s="7" t="str">
        <f t="shared" si="31"/>
        <v/>
      </c>
      <c r="DM44" s="6" t="str">
        <f t="shared" si="32"/>
        <v/>
      </c>
      <c r="DN44" s="7" t="str">
        <f t="shared" si="33"/>
        <v/>
      </c>
      <c r="DO44" s="6" t="str">
        <f t="shared" si="34"/>
        <v/>
      </c>
      <c r="DP44" s="7" t="str">
        <f t="shared" si="35"/>
        <v/>
      </c>
      <c r="DQ44" s="6" t="str">
        <f t="shared" si="36"/>
        <v/>
      </c>
      <c r="DR44" s="7" t="str">
        <f t="shared" si="37"/>
        <v/>
      </c>
      <c r="DS44" s="130" t="str">
        <f t="shared" si="17"/>
        <v/>
      </c>
      <c r="DT44" s="132" t="str">
        <f t="shared" si="18"/>
        <v/>
      </c>
    </row>
    <row r="45" spans="1:124" ht="20" customHeight="1">
      <c r="A45" s="34">
        <v>39</v>
      </c>
      <c r="B45" s="35"/>
      <c r="C45" s="418"/>
      <c r="D45" s="35">
        <v>1039</v>
      </c>
      <c r="E45" s="35"/>
      <c r="F45" s="251"/>
      <c r="G45" s="571"/>
      <c r="H45" s="254" t="s">
        <v>509</v>
      </c>
      <c r="I45" s="141" t="s">
        <v>279</v>
      </c>
      <c r="J45" s="254" t="s">
        <v>280</v>
      </c>
      <c r="K45" s="36"/>
      <c r="L45" s="36"/>
      <c r="M45" s="36"/>
      <c r="N45" s="37"/>
      <c r="O45" s="137"/>
      <c r="P45" s="137"/>
      <c r="Q45" s="137"/>
      <c r="R45" s="38"/>
      <c r="S45" s="278"/>
      <c r="T45" s="278"/>
      <c r="U45" s="278"/>
      <c r="V45" s="279"/>
      <c r="W45" s="279"/>
      <c r="X45" s="279"/>
      <c r="Y45" s="279"/>
      <c r="Z45" s="261"/>
      <c r="AA45" s="39"/>
      <c r="AB45" s="36"/>
      <c r="AC45" s="36"/>
      <c r="AD45" s="36"/>
      <c r="AE45" s="37"/>
      <c r="AF45" s="137"/>
      <c r="AG45" s="137"/>
      <c r="AH45" s="137"/>
      <c r="AI45" s="38"/>
      <c r="AJ45" s="278"/>
      <c r="AK45" s="278"/>
      <c r="AL45" s="278"/>
      <c r="AM45" s="279"/>
      <c r="AN45" s="279"/>
      <c r="AO45" s="279"/>
      <c r="AP45" s="279"/>
      <c r="AQ45" s="261"/>
      <c r="AR45" s="36"/>
      <c r="AS45" s="36"/>
      <c r="AT45" s="36"/>
      <c r="AU45" s="37"/>
      <c r="AV45" s="137"/>
      <c r="AW45" s="137"/>
      <c r="AX45" s="137"/>
      <c r="AY45" s="38"/>
      <c r="AZ45" s="278"/>
      <c r="BA45" s="278"/>
      <c r="BB45" s="278"/>
      <c r="BC45" s="279"/>
      <c r="BD45" s="279"/>
      <c r="BE45" s="279"/>
      <c r="BF45" s="279"/>
      <c r="BG45" s="261"/>
      <c r="BH45" s="36"/>
      <c r="BI45" s="36"/>
      <c r="BJ45" s="36"/>
      <c r="BK45" s="37"/>
      <c r="BL45" s="40"/>
      <c r="BM45" s="330"/>
      <c r="BN45" s="330"/>
      <c r="BO45" s="330"/>
      <c r="BP45" s="331"/>
      <c r="BQ45" s="331"/>
      <c r="BR45" s="36"/>
      <c r="BS45" s="36"/>
      <c r="BT45" s="36"/>
      <c r="BU45" s="37"/>
      <c r="BV45" s="40"/>
      <c r="BW45" s="330"/>
      <c r="BX45" s="330"/>
      <c r="BY45" s="330"/>
      <c r="BZ45" s="329"/>
      <c r="CA45" s="355"/>
      <c r="CB45" s="356"/>
      <c r="CC45" s="357"/>
      <c r="CF45" s="125"/>
      <c r="CG45" s="125"/>
      <c r="CH45" s="4" t="str">
        <f t="shared" si="19"/>
        <v/>
      </c>
      <c r="CI45" s="5"/>
      <c r="CJ45" s="4" t="str">
        <f t="shared" si="19"/>
        <v/>
      </c>
      <c r="CK45" s="5"/>
      <c r="CL45" s="4" t="str">
        <f t="shared" si="19"/>
        <v/>
      </c>
      <c r="CM45" s="5"/>
      <c r="CN45" s="4" t="str">
        <f t="shared" si="19"/>
        <v/>
      </c>
      <c r="CO45" s="5"/>
      <c r="CP45" s="4" t="str">
        <f t="shared" si="20"/>
        <v/>
      </c>
      <c r="CQ45" s="5"/>
      <c r="CR45" s="4" t="str">
        <f t="shared" si="20"/>
        <v/>
      </c>
      <c r="CS45" s="5"/>
      <c r="CT45" s="4" t="str">
        <f t="shared" si="21"/>
        <v/>
      </c>
      <c r="CU45" s="5"/>
      <c r="CV45" s="4" t="str">
        <f t="shared" si="21"/>
        <v/>
      </c>
      <c r="CW45" s="5"/>
      <c r="CX45" s="4" t="str">
        <f t="shared" si="22"/>
        <v/>
      </c>
      <c r="CY45" s="5"/>
      <c r="CZ45" s="4" t="str">
        <f t="shared" si="22"/>
        <v/>
      </c>
      <c r="DA45" s="5"/>
      <c r="DB45" s="135"/>
      <c r="DC45" s="247" t="str">
        <f t="shared" si="23"/>
        <v/>
      </c>
      <c r="DD45" s="7" t="str">
        <f t="shared" si="23"/>
        <v/>
      </c>
      <c r="DE45" s="6" t="str">
        <f t="shared" si="24"/>
        <v/>
      </c>
      <c r="DF45" s="7" t="str">
        <f t="shared" si="25"/>
        <v/>
      </c>
      <c r="DG45" s="6" t="str">
        <f t="shared" si="26"/>
        <v/>
      </c>
      <c r="DH45" s="7" t="str">
        <f t="shared" si="27"/>
        <v/>
      </c>
      <c r="DI45" s="6" t="str">
        <f t="shared" si="28"/>
        <v/>
      </c>
      <c r="DJ45" s="7" t="str">
        <f t="shared" si="29"/>
        <v/>
      </c>
      <c r="DK45" s="6" t="str">
        <f t="shared" si="30"/>
        <v/>
      </c>
      <c r="DL45" s="7" t="str">
        <f t="shared" si="31"/>
        <v/>
      </c>
      <c r="DM45" s="6" t="str">
        <f t="shared" si="32"/>
        <v/>
      </c>
      <c r="DN45" s="7" t="str">
        <f t="shared" si="33"/>
        <v/>
      </c>
      <c r="DO45" s="6" t="str">
        <f t="shared" si="34"/>
        <v/>
      </c>
      <c r="DP45" s="7" t="str">
        <f t="shared" si="35"/>
        <v/>
      </c>
      <c r="DQ45" s="6" t="str">
        <f t="shared" si="36"/>
        <v/>
      </c>
      <c r="DR45" s="7" t="str">
        <f t="shared" si="37"/>
        <v/>
      </c>
      <c r="DS45" s="130" t="str">
        <f t="shared" si="17"/>
        <v/>
      </c>
      <c r="DT45" s="132" t="str">
        <f t="shared" si="18"/>
        <v/>
      </c>
    </row>
    <row r="46" spans="1:124" ht="20" customHeight="1">
      <c r="A46" s="34">
        <v>40</v>
      </c>
      <c r="B46" s="35"/>
      <c r="C46" s="418"/>
      <c r="D46" s="35">
        <v>1040</v>
      </c>
      <c r="E46" s="35"/>
      <c r="F46" s="251"/>
      <c r="G46" s="571"/>
      <c r="H46" s="254" t="s">
        <v>510</v>
      </c>
      <c r="I46" s="141" t="s">
        <v>281</v>
      </c>
      <c r="J46" s="254" t="s">
        <v>282</v>
      </c>
      <c r="K46" s="36"/>
      <c r="L46" s="36"/>
      <c r="M46" s="36"/>
      <c r="N46" s="37"/>
      <c r="O46" s="137"/>
      <c r="P46" s="137"/>
      <c r="Q46" s="137"/>
      <c r="R46" s="38"/>
      <c r="S46" s="278"/>
      <c r="T46" s="278"/>
      <c r="U46" s="278"/>
      <c r="V46" s="279"/>
      <c r="W46" s="279"/>
      <c r="X46" s="279"/>
      <c r="Y46" s="279"/>
      <c r="Z46" s="261"/>
      <c r="AA46" s="39"/>
      <c r="AB46" s="36"/>
      <c r="AC46" s="36"/>
      <c r="AD46" s="36"/>
      <c r="AE46" s="37"/>
      <c r="AF46" s="137"/>
      <c r="AG46" s="137"/>
      <c r="AH46" s="137"/>
      <c r="AI46" s="38"/>
      <c r="AJ46" s="278"/>
      <c r="AK46" s="278"/>
      <c r="AL46" s="278"/>
      <c r="AM46" s="279"/>
      <c r="AN46" s="279"/>
      <c r="AO46" s="279"/>
      <c r="AP46" s="279"/>
      <c r="AQ46" s="261"/>
      <c r="AR46" s="36"/>
      <c r="AS46" s="36"/>
      <c r="AT46" s="36"/>
      <c r="AU46" s="37"/>
      <c r="AV46" s="137"/>
      <c r="AW46" s="137"/>
      <c r="AX46" s="137"/>
      <c r="AY46" s="38"/>
      <c r="AZ46" s="278"/>
      <c r="BA46" s="278"/>
      <c r="BB46" s="278"/>
      <c r="BC46" s="279"/>
      <c r="BD46" s="279"/>
      <c r="BE46" s="279"/>
      <c r="BF46" s="279"/>
      <c r="BG46" s="261"/>
      <c r="BH46" s="36"/>
      <c r="BI46" s="36"/>
      <c r="BJ46" s="36"/>
      <c r="BK46" s="37"/>
      <c r="BL46" s="40"/>
      <c r="BM46" s="330"/>
      <c r="BN46" s="330"/>
      <c r="BO46" s="330"/>
      <c r="BP46" s="331"/>
      <c r="BQ46" s="331"/>
      <c r="BR46" s="36"/>
      <c r="BS46" s="36"/>
      <c r="BT46" s="36"/>
      <c r="BU46" s="37"/>
      <c r="BV46" s="40"/>
      <c r="BW46" s="330"/>
      <c r="BX46" s="330"/>
      <c r="BY46" s="330"/>
      <c r="BZ46" s="329"/>
      <c r="CA46" s="355"/>
      <c r="CB46" s="356"/>
      <c r="CC46" s="357"/>
      <c r="CF46" s="125"/>
      <c r="CG46" s="125"/>
      <c r="CH46" s="4" t="str">
        <f t="shared" si="19"/>
        <v/>
      </c>
      <c r="CI46" s="5"/>
      <c r="CJ46" s="4" t="str">
        <f t="shared" si="19"/>
        <v/>
      </c>
      <c r="CK46" s="5"/>
      <c r="CL46" s="4" t="str">
        <f t="shared" si="19"/>
        <v/>
      </c>
      <c r="CM46" s="5"/>
      <c r="CN46" s="4" t="str">
        <f t="shared" si="19"/>
        <v/>
      </c>
      <c r="CO46" s="5"/>
      <c r="CP46" s="4" t="str">
        <f t="shared" si="20"/>
        <v/>
      </c>
      <c r="CQ46" s="5"/>
      <c r="CR46" s="4" t="str">
        <f t="shared" si="20"/>
        <v/>
      </c>
      <c r="CS46" s="5"/>
      <c r="CT46" s="4" t="str">
        <f t="shared" si="21"/>
        <v/>
      </c>
      <c r="CU46" s="5"/>
      <c r="CV46" s="4" t="str">
        <f t="shared" si="21"/>
        <v/>
      </c>
      <c r="CW46" s="5"/>
      <c r="CX46" s="4" t="str">
        <f t="shared" si="22"/>
        <v/>
      </c>
      <c r="CY46" s="5"/>
      <c r="CZ46" s="4" t="str">
        <f t="shared" si="22"/>
        <v/>
      </c>
      <c r="DA46" s="5"/>
      <c r="DB46" s="135"/>
      <c r="DC46" s="247" t="str">
        <f t="shared" si="23"/>
        <v/>
      </c>
      <c r="DD46" s="7" t="str">
        <f t="shared" si="23"/>
        <v/>
      </c>
      <c r="DE46" s="6" t="str">
        <f t="shared" si="24"/>
        <v/>
      </c>
      <c r="DF46" s="7" t="str">
        <f t="shared" si="25"/>
        <v/>
      </c>
      <c r="DG46" s="6" t="str">
        <f t="shared" si="26"/>
        <v/>
      </c>
      <c r="DH46" s="7" t="str">
        <f t="shared" si="27"/>
        <v/>
      </c>
      <c r="DI46" s="6" t="str">
        <f t="shared" si="28"/>
        <v/>
      </c>
      <c r="DJ46" s="7" t="str">
        <f t="shared" si="29"/>
        <v/>
      </c>
      <c r="DK46" s="6" t="str">
        <f t="shared" si="30"/>
        <v/>
      </c>
      <c r="DL46" s="7" t="str">
        <f t="shared" si="31"/>
        <v/>
      </c>
      <c r="DM46" s="6" t="str">
        <f t="shared" si="32"/>
        <v/>
      </c>
      <c r="DN46" s="7" t="str">
        <f t="shared" si="33"/>
        <v/>
      </c>
      <c r="DO46" s="6" t="str">
        <f t="shared" si="34"/>
        <v/>
      </c>
      <c r="DP46" s="7" t="str">
        <f t="shared" si="35"/>
        <v/>
      </c>
      <c r="DQ46" s="6" t="str">
        <f t="shared" si="36"/>
        <v/>
      </c>
      <c r="DR46" s="7" t="str">
        <f t="shared" si="37"/>
        <v/>
      </c>
      <c r="DS46" s="130" t="str">
        <f t="shared" si="17"/>
        <v/>
      </c>
      <c r="DT46" s="132" t="str">
        <f t="shared" si="18"/>
        <v/>
      </c>
    </row>
    <row r="47" spans="1:124" ht="20" customHeight="1">
      <c r="A47" s="34">
        <v>41</v>
      </c>
      <c r="B47" s="35"/>
      <c r="C47" s="418"/>
      <c r="D47" s="35">
        <v>1041</v>
      </c>
      <c r="E47" s="35"/>
      <c r="F47" s="251"/>
      <c r="G47" s="571"/>
      <c r="H47" s="254" t="s">
        <v>511</v>
      </c>
      <c r="I47" s="141" t="s">
        <v>283</v>
      </c>
      <c r="J47" s="254" t="s">
        <v>284</v>
      </c>
      <c r="K47" s="36"/>
      <c r="L47" s="36"/>
      <c r="M47" s="36"/>
      <c r="N47" s="37"/>
      <c r="O47" s="137"/>
      <c r="P47" s="137"/>
      <c r="Q47" s="137"/>
      <c r="R47" s="38"/>
      <c r="S47" s="278"/>
      <c r="T47" s="278"/>
      <c r="U47" s="278"/>
      <c r="V47" s="279"/>
      <c r="W47" s="279"/>
      <c r="X47" s="279"/>
      <c r="Y47" s="279"/>
      <c r="Z47" s="261"/>
      <c r="AA47" s="39"/>
      <c r="AB47" s="36"/>
      <c r="AC47" s="36"/>
      <c r="AD47" s="36"/>
      <c r="AE47" s="37"/>
      <c r="AF47" s="137"/>
      <c r="AG47" s="137"/>
      <c r="AH47" s="137"/>
      <c r="AI47" s="38"/>
      <c r="AJ47" s="278"/>
      <c r="AK47" s="278"/>
      <c r="AL47" s="278"/>
      <c r="AM47" s="279"/>
      <c r="AN47" s="279"/>
      <c r="AO47" s="279"/>
      <c r="AP47" s="279"/>
      <c r="AQ47" s="261"/>
      <c r="AR47" s="36"/>
      <c r="AS47" s="36"/>
      <c r="AT47" s="36"/>
      <c r="AU47" s="37"/>
      <c r="AV47" s="137"/>
      <c r="AW47" s="137"/>
      <c r="AX47" s="137"/>
      <c r="AY47" s="38"/>
      <c r="AZ47" s="278"/>
      <c r="BA47" s="278"/>
      <c r="BB47" s="278"/>
      <c r="BC47" s="279"/>
      <c r="BD47" s="279"/>
      <c r="BE47" s="279"/>
      <c r="BF47" s="279"/>
      <c r="BG47" s="261"/>
      <c r="BH47" s="36"/>
      <c r="BI47" s="36"/>
      <c r="BJ47" s="36"/>
      <c r="BK47" s="37"/>
      <c r="BL47" s="40"/>
      <c r="BM47" s="330"/>
      <c r="BN47" s="330"/>
      <c r="BO47" s="330"/>
      <c r="BP47" s="331"/>
      <c r="BQ47" s="331"/>
      <c r="BR47" s="36"/>
      <c r="BS47" s="36"/>
      <c r="BT47" s="36"/>
      <c r="BU47" s="37"/>
      <c r="BV47" s="40"/>
      <c r="BW47" s="330"/>
      <c r="BX47" s="330"/>
      <c r="BY47" s="330"/>
      <c r="BZ47" s="329"/>
      <c r="CA47" s="355"/>
      <c r="CB47" s="356"/>
      <c r="CC47" s="357"/>
      <c r="CF47" s="125"/>
      <c r="CG47" s="125"/>
      <c r="CH47" s="4" t="str">
        <f t="shared" si="19"/>
        <v/>
      </c>
      <c r="CI47" s="5"/>
      <c r="CJ47" s="4" t="str">
        <f t="shared" si="19"/>
        <v/>
      </c>
      <c r="CK47" s="5"/>
      <c r="CL47" s="4" t="str">
        <f t="shared" si="19"/>
        <v/>
      </c>
      <c r="CM47" s="5"/>
      <c r="CN47" s="4" t="str">
        <f t="shared" si="19"/>
        <v/>
      </c>
      <c r="CO47" s="5"/>
      <c r="CP47" s="4" t="str">
        <f t="shared" si="20"/>
        <v/>
      </c>
      <c r="CQ47" s="5"/>
      <c r="CR47" s="4" t="str">
        <f t="shared" si="20"/>
        <v/>
      </c>
      <c r="CS47" s="5"/>
      <c r="CT47" s="4" t="str">
        <f t="shared" si="21"/>
        <v/>
      </c>
      <c r="CU47" s="5"/>
      <c r="CV47" s="4" t="str">
        <f t="shared" si="21"/>
        <v/>
      </c>
      <c r="CW47" s="5"/>
      <c r="CX47" s="4" t="str">
        <f t="shared" si="22"/>
        <v/>
      </c>
      <c r="CY47" s="5"/>
      <c r="CZ47" s="4" t="str">
        <f t="shared" si="22"/>
        <v/>
      </c>
      <c r="DA47" s="5"/>
      <c r="DB47" s="135"/>
      <c r="DC47" s="247" t="str">
        <f t="shared" si="23"/>
        <v/>
      </c>
      <c r="DD47" s="7" t="str">
        <f t="shared" si="23"/>
        <v/>
      </c>
      <c r="DE47" s="6" t="str">
        <f t="shared" si="24"/>
        <v/>
      </c>
      <c r="DF47" s="7" t="str">
        <f t="shared" si="25"/>
        <v/>
      </c>
      <c r="DG47" s="6" t="str">
        <f t="shared" si="26"/>
        <v/>
      </c>
      <c r="DH47" s="7" t="str">
        <f t="shared" si="27"/>
        <v/>
      </c>
      <c r="DI47" s="6" t="str">
        <f t="shared" si="28"/>
        <v/>
      </c>
      <c r="DJ47" s="7" t="str">
        <f t="shared" si="29"/>
        <v/>
      </c>
      <c r="DK47" s="6" t="str">
        <f t="shared" si="30"/>
        <v/>
      </c>
      <c r="DL47" s="7" t="str">
        <f t="shared" si="31"/>
        <v/>
      </c>
      <c r="DM47" s="6" t="str">
        <f t="shared" si="32"/>
        <v/>
      </c>
      <c r="DN47" s="7" t="str">
        <f t="shared" si="33"/>
        <v/>
      </c>
      <c r="DO47" s="6" t="str">
        <f t="shared" si="34"/>
        <v/>
      </c>
      <c r="DP47" s="7" t="str">
        <f t="shared" si="35"/>
        <v/>
      </c>
      <c r="DQ47" s="6" t="str">
        <f t="shared" si="36"/>
        <v/>
      </c>
      <c r="DR47" s="7" t="str">
        <f t="shared" si="37"/>
        <v/>
      </c>
      <c r="DS47" s="130" t="str">
        <f t="shared" si="17"/>
        <v/>
      </c>
      <c r="DT47" s="132" t="str">
        <f t="shared" si="18"/>
        <v/>
      </c>
    </row>
    <row r="48" spans="1:124" ht="20" customHeight="1">
      <c r="A48" s="34">
        <v>42</v>
      </c>
      <c r="B48" s="35"/>
      <c r="C48" s="418"/>
      <c r="D48" s="35">
        <v>1042</v>
      </c>
      <c r="E48" s="35"/>
      <c r="F48" s="251"/>
      <c r="G48" s="571"/>
      <c r="H48" s="254" t="s">
        <v>512</v>
      </c>
      <c r="I48" s="141" t="s">
        <v>285</v>
      </c>
      <c r="J48" s="254" t="s">
        <v>286</v>
      </c>
      <c r="K48" s="36"/>
      <c r="L48" s="36"/>
      <c r="M48" s="36"/>
      <c r="N48" s="37"/>
      <c r="O48" s="137"/>
      <c r="P48" s="137"/>
      <c r="Q48" s="137"/>
      <c r="R48" s="38"/>
      <c r="S48" s="278"/>
      <c r="T48" s="278"/>
      <c r="U48" s="278"/>
      <c r="V48" s="279"/>
      <c r="W48" s="279"/>
      <c r="X48" s="279"/>
      <c r="Y48" s="279"/>
      <c r="Z48" s="261"/>
      <c r="AA48" s="39"/>
      <c r="AB48" s="36"/>
      <c r="AC48" s="36"/>
      <c r="AD48" s="36"/>
      <c r="AE48" s="37"/>
      <c r="AF48" s="137"/>
      <c r="AG48" s="137"/>
      <c r="AH48" s="137"/>
      <c r="AI48" s="38"/>
      <c r="AJ48" s="278"/>
      <c r="AK48" s="278"/>
      <c r="AL48" s="278"/>
      <c r="AM48" s="279"/>
      <c r="AN48" s="279"/>
      <c r="AO48" s="279"/>
      <c r="AP48" s="279"/>
      <c r="AQ48" s="261"/>
      <c r="AR48" s="36"/>
      <c r="AS48" s="36"/>
      <c r="AT48" s="36"/>
      <c r="AU48" s="37"/>
      <c r="AV48" s="137"/>
      <c r="AW48" s="137"/>
      <c r="AX48" s="137"/>
      <c r="AY48" s="38"/>
      <c r="AZ48" s="278"/>
      <c r="BA48" s="278"/>
      <c r="BB48" s="278"/>
      <c r="BC48" s="279"/>
      <c r="BD48" s="279"/>
      <c r="BE48" s="279"/>
      <c r="BF48" s="279"/>
      <c r="BG48" s="261"/>
      <c r="BH48" s="36"/>
      <c r="BI48" s="36"/>
      <c r="BJ48" s="36"/>
      <c r="BK48" s="37"/>
      <c r="BL48" s="40"/>
      <c r="BM48" s="330"/>
      <c r="BN48" s="330"/>
      <c r="BO48" s="330"/>
      <c r="BP48" s="331"/>
      <c r="BQ48" s="331"/>
      <c r="BR48" s="36"/>
      <c r="BS48" s="36"/>
      <c r="BT48" s="36"/>
      <c r="BU48" s="37"/>
      <c r="BV48" s="40"/>
      <c r="BW48" s="330"/>
      <c r="BX48" s="330"/>
      <c r="BY48" s="330"/>
      <c r="BZ48" s="329"/>
      <c r="CA48" s="355"/>
      <c r="CB48" s="356"/>
      <c r="CC48" s="357"/>
      <c r="CF48" s="125"/>
      <c r="CG48" s="125"/>
      <c r="CH48" s="4" t="str">
        <f t="shared" si="19"/>
        <v/>
      </c>
      <c r="CI48" s="5"/>
      <c r="CJ48" s="4" t="str">
        <f t="shared" si="19"/>
        <v/>
      </c>
      <c r="CK48" s="5"/>
      <c r="CL48" s="4" t="str">
        <f t="shared" si="19"/>
        <v/>
      </c>
      <c r="CM48" s="5"/>
      <c r="CN48" s="4" t="str">
        <f t="shared" si="19"/>
        <v/>
      </c>
      <c r="CO48" s="5"/>
      <c r="CP48" s="4" t="str">
        <f t="shared" si="20"/>
        <v/>
      </c>
      <c r="CQ48" s="5"/>
      <c r="CR48" s="4" t="str">
        <f t="shared" si="20"/>
        <v/>
      </c>
      <c r="CS48" s="5"/>
      <c r="CT48" s="4" t="str">
        <f t="shared" si="21"/>
        <v/>
      </c>
      <c r="CU48" s="5"/>
      <c r="CV48" s="4" t="str">
        <f t="shared" si="21"/>
        <v/>
      </c>
      <c r="CW48" s="5"/>
      <c r="CX48" s="4" t="str">
        <f t="shared" si="22"/>
        <v/>
      </c>
      <c r="CY48" s="5"/>
      <c r="CZ48" s="4" t="str">
        <f t="shared" si="22"/>
        <v/>
      </c>
      <c r="DA48" s="5"/>
      <c r="DB48" s="135"/>
      <c r="DC48" s="247" t="str">
        <f t="shared" si="23"/>
        <v/>
      </c>
      <c r="DD48" s="7" t="str">
        <f t="shared" si="23"/>
        <v/>
      </c>
      <c r="DE48" s="6" t="str">
        <f t="shared" si="24"/>
        <v/>
      </c>
      <c r="DF48" s="7" t="str">
        <f t="shared" si="25"/>
        <v/>
      </c>
      <c r="DG48" s="6" t="str">
        <f t="shared" si="26"/>
        <v/>
      </c>
      <c r="DH48" s="7" t="str">
        <f t="shared" si="27"/>
        <v/>
      </c>
      <c r="DI48" s="6" t="str">
        <f t="shared" si="28"/>
        <v/>
      </c>
      <c r="DJ48" s="7" t="str">
        <f t="shared" si="29"/>
        <v/>
      </c>
      <c r="DK48" s="6" t="str">
        <f t="shared" si="30"/>
        <v/>
      </c>
      <c r="DL48" s="7" t="str">
        <f t="shared" si="31"/>
        <v/>
      </c>
      <c r="DM48" s="6" t="str">
        <f t="shared" si="32"/>
        <v/>
      </c>
      <c r="DN48" s="7" t="str">
        <f t="shared" si="33"/>
        <v/>
      </c>
      <c r="DO48" s="6" t="str">
        <f t="shared" si="34"/>
        <v/>
      </c>
      <c r="DP48" s="7" t="str">
        <f t="shared" si="35"/>
        <v/>
      </c>
      <c r="DQ48" s="6" t="str">
        <f t="shared" si="36"/>
        <v/>
      </c>
      <c r="DR48" s="7" t="str">
        <f t="shared" si="37"/>
        <v/>
      </c>
      <c r="DS48" s="130" t="str">
        <f t="shared" si="17"/>
        <v/>
      </c>
      <c r="DT48" s="132" t="str">
        <f t="shared" si="18"/>
        <v/>
      </c>
    </row>
    <row r="49" spans="1:124" ht="20" customHeight="1">
      <c r="A49" s="34">
        <v>43</v>
      </c>
      <c r="B49" s="35"/>
      <c r="C49" s="418"/>
      <c r="D49" s="35">
        <v>1043</v>
      </c>
      <c r="E49" s="35"/>
      <c r="F49" s="251"/>
      <c r="G49" s="571"/>
      <c r="H49" s="254" t="s">
        <v>513</v>
      </c>
      <c r="I49" s="141" t="s">
        <v>287</v>
      </c>
      <c r="J49" s="254" t="s">
        <v>288</v>
      </c>
      <c r="K49" s="36"/>
      <c r="L49" s="36"/>
      <c r="M49" s="36"/>
      <c r="N49" s="37"/>
      <c r="O49" s="137"/>
      <c r="P49" s="137"/>
      <c r="Q49" s="137"/>
      <c r="R49" s="38"/>
      <c r="S49" s="278"/>
      <c r="T49" s="278"/>
      <c r="U49" s="278"/>
      <c r="V49" s="279"/>
      <c r="W49" s="279"/>
      <c r="X49" s="279"/>
      <c r="Y49" s="279"/>
      <c r="Z49" s="261"/>
      <c r="AA49" s="39"/>
      <c r="AB49" s="36"/>
      <c r="AC49" s="36"/>
      <c r="AD49" s="36"/>
      <c r="AE49" s="37"/>
      <c r="AF49" s="137"/>
      <c r="AG49" s="137"/>
      <c r="AH49" s="137"/>
      <c r="AI49" s="38"/>
      <c r="AJ49" s="278"/>
      <c r="AK49" s="278"/>
      <c r="AL49" s="278"/>
      <c r="AM49" s="279"/>
      <c r="AN49" s="279"/>
      <c r="AO49" s="279"/>
      <c r="AP49" s="279"/>
      <c r="AQ49" s="261"/>
      <c r="AR49" s="36"/>
      <c r="AS49" s="36"/>
      <c r="AT49" s="36"/>
      <c r="AU49" s="37"/>
      <c r="AV49" s="137"/>
      <c r="AW49" s="137"/>
      <c r="AX49" s="137"/>
      <c r="AY49" s="38"/>
      <c r="AZ49" s="278"/>
      <c r="BA49" s="278"/>
      <c r="BB49" s="278"/>
      <c r="BC49" s="279"/>
      <c r="BD49" s="279"/>
      <c r="BE49" s="279"/>
      <c r="BF49" s="279"/>
      <c r="BG49" s="261"/>
      <c r="BH49" s="36"/>
      <c r="BI49" s="36"/>
      <c r="BJ49" s="36"/>
      <c r="BK49" s="37"/>
      <c r="BL49" s="40"/>
      <c r="BM49" s="330"/>
      <c r="BN49" s="330"/>
      <c r="BO49" s="330"/>
      <c r="BP49" s="331"/>
      <c r="BQ49" s="331"/>
      <c r="BR49" s="36"/>
      <c r="BS49" s="36"/>
      <c r="BT49" s="36"/>
      <c r="BU49" s="37"/>
      <c r="BV49" s="40"/>
      <c r="BW49" s="330"/>
      <c r="BX49" s="330"/>
      <c r="BY49" s="330"/>
      <c r="BZ49" s="329"/>
      <c r="CA49" s="355"/>
      <c r="CB49" s="356"/>
      <c r="CC49" s="357"/>
      <c r="CF49" s="125"/>
      <c r="CG49" s="125"/>
      <c r="CH49" s="4" t="str">
        <f t="shared" si="19"/>
        <v/>
      </c>
      <c r="CI49" s="5"/>
      <c r="CJ49" s="4" t="str">
        <f t="shared" si="19"/>
        <v/>
      </c>
      <c r="CK49" s="5"/>
      <c r="CL49" s="4" t="str">
        <f t="shared" si="19"/>
        <v/>
      </c>
      <c r="CM49" s="5"/>
      <c r="CN49" s="4" t="str">
        <f t="shared" si="19"/>
        <v/>
      </c>
      <c r="CO49" s="5"/>
      <c r="CP49" s="4" t="str">
        <f t="shared" si="20"/>
        <v/>
      </c>
      <c r="CQ49" s="5"/>
      <c r="CR49" s="4" t="str">
        <f t="shared" si="20"/>
        <v/>
      </c>
      <c r="CS49" s="5"/>
      <c r="CT49" s="4" t="str">
        <f t="shared" si="21"/>
        <v/>
      </c>
      <c r="CU49" s="5"/>
      <c r="CV49" s="4" t="str">
        <f t="shared" si="21"/>
        <v/>
      </c>
      <c r="CW49" s="5"/>
      <c r="CX49" s="4" t="str">
        <f t="shared" si="22"/>
        <v/>
      </c>
      <c r="CY49" s="5"/>
      <c r="CZ49" s="4" t="str">
        <f t="shared" si="22"/>
        <v/>
      </c>
      <c r="DA49" s="5"/>
      <c r="DB49" s="135"/>
      <c r="DC49" s="247" t="str">
        <f t="shared" si="23"/>
        <v/>
      </c>
      <c r="DD49" s="7" t="str">
        <f t="shared" si="23"/>
        <v/>
      </c>
      <c r="DE49" s="6" t="str">
        <f t="shared" si="24"/>
        <v/>
      </c>
      <c r="DF49" s="7" t="str">
        <f t="shared" si="25"/>
        <v/>
      </c>
      <c r="DG49" s="6" t="str">
        <f t="shared" si="26"/>
        <v/>
      </c>
      <c r="DH49" s="7" t="str">
        <f t="shared" si="27"/>
        <v/>
      </c>
      <c r="DI49" s="6" t="str">
        <f t="shared" si="28"/>
        <v/>
      </c>
      <c r="DJ49" s="7" t="str">
        <f t="shared" si="29"/>
        <v/>
      </c>
      <c r="DK49" s="6" t="str">
        <f t="shared" si="30"/>
        <v/>
      </c>
      <c r="DL49" s="7" t="str">
        <f t="shared" si="31"/>
        <v/>
      </c>
      <c r="DM49" s="6" t="str">
        <f t="shared" si="32"/>
        <v/>
      </c>
      <c r="DN49" s="7" t="str">
        <f t="shared" si="33"/>
        <v/>
      </c>
      <c r="DO49" s="6" t="str">
        <f t="shared" si="34"/>
        <v/>
      </c>
      <c r="DP49" s="7" t="str">
        <f t="shared" si="35"/>
        <v/>
      </c>
      <c r="DQ49" s="6" t="str">
        <f t="shared" si="36"/>
        <v/>
      </c>
      <c r="DR49" s="7" t="str">
        <f t="shared" si="37"/>
        <v/>
      </c>
      <c r="DS49" s="130" t="str">
        <f t="shared" si="17"/>
        <v/>
      </c>
      <c r="DT49" s="132" t="str">
        <f t="shared" si="18"/>
        <v/>
      </c>
    </row>
    <row r="50" spans="1:124" ht="20" customHeight="1">
      <c r="A50" s="34">
        <v>44</v>
      </c>
      <c r="B50" s="35"/>
      <c r="C50" s="418"/>
      <c r="D50" s="35">
        <v>1044</v>
      </c>
      <c r="E50" s="35"/>
      <c r="F50" s="251"/>
      <c r="G50" s="571"/>
      <c r="H50" s="254" t="s">
        <v>514</v>
      </c>
      <c r="I50" s="141" t="s">
        <v>289</v>
      </c>
      <c r="J50" s="254" t="s">
        <v>290</v>
      </c>
      <c r="K50" s="36"/>
      <c r="L50" s="36"/>
      <c r="M50" s="36"/>
      <c r="N50" s="37"/>
      <c r="O50" s="137"/>
      <c r="P50" s="137"/>
      <c r="Q50" s="137"/>
      <c r="R50" s="38"/>
      <c r="S50" s="278"/>
      <c r="T50" s="278"/>
      <c r="U50" s="278"/>
      <c r="V50" s="279"/>
      <c r="W50" s="279"/>
      <c r="X50" s="279"/>
      <c r="Y50" s="279"/>
      <c r="Z50" s="261"/>
      <c r="AA50" s="39"/>
      <c r="AB50" s="36"/>
      <c r="AC50" s="36"/>
      <c r="AD50" s="36"/>
      <c r="AE50" s="37"/>
      <c r="AF50" s="137"/>
      <c r="AG50" s="137"/>
      <c r="AH50" s="137"/>
      <c r="AI50" s="38"/>
      <c r="AJ50" s="278"/>
      <c r="AK50" s="278"/>
      <c r="AL50" s="278"/>
      <c r="AM50" s="279"/>
      <c r="AN50" s="279"/>
      <c r="AO50" s="279"/>
      <c r="AP50" s="279"/>
      <c r="AQ50" s="261"/>
      <c r="AR50" s="36"/>
      <c r="AS50" s="36"/>
      <c r="AT50" s="36"/>
      <c r="AU50" s="37"/>
      <c r="AV50" s="137"/>
      <c r="AW50" s="137"/>
      <c r="AX50" s="137"/>
      <c r="AY50" s="38"/>
      <c r="AZ50" s="278"/>
      <c r="BA50" s="278"/>
      <c r="BB50" s="278"/>
      <c r="BC50" s="279"/>
      <c r="BD50" s="279"/>
      <c r="BE50" s="279"/>
      <c r="BF50" s="279"/>
      <c r="BG50" s="261"/>
      <c r="BH50" s="36"/>
      <c r="BI50" s="36"/>
      <c r="BJ50" s="36"/>
      <c r="BK50" s="37"/>
      <c r="BL50" s="40"/>
      <c r="BM50" s="330"/>
      <c r="BN50" s="330"/>
      <c r="BO50" s="330"/>
      <c r="BP50" s="331"/>
      <c r="BQ50" s="331"/>
      <c r="BR50" s="36"/>
      <c r="BS50" s="36"/>
      <c r="BT50" s="36"/>
      <c r="BU50" s="37"/>
      <c r="BV50" s="40"/>
      <c r="BW50" s="330"/>
      <c r="BX50" s="330"/>
      <c r="BY50" s="330"/>
      <c r="BZ50" s="329"/>
      <c r="CA50" s="355"/>
      <c r="CB50" s="356"/>
      <c r="CC50" s="357"/>
      <c r="CF50" s="125"/>
      <c r="CG50" s="125"/>
      <c r="CH50" s="4" t="str">
        <f t="shared" si="19"/>
        <v/>
      </c>
      <c r="CI50" s="5"/>
      <c r="CJ50" s="4" t="str">
        <f t="shared" si="19"/>
        <v/>
      </c>
      <c r="CK50" s="5"/>
      <c r="CL50" s="4" t="str">
        <f t="shared" si="19"/>
        <v/>
      </c>
      <c r="CM50" s="5"/>
      <c r="CN50" s="4" t="str">
        <f t="shared" si="19"/>
        <v/>
      </c>
      <c r="CO50" s="5"/>
      <c r="CP50" s="4" t="str">
        <f t="shared" si="20"/>
        <v/>
      </c>
      <c r="CQ50" s="5"/>
      <c r="CR50" s="4" t="str">
        <f t="shared" si="20"/>
        <v/>
      </c>
      <c r="CS50" s="5"/>
      <c r="CT50" s="4" t="str">
        <f t="shared" si="21"/>
        <v/>
      </c>
      <c r="CU50" s="5"/>
      <c r="CV50" s="4" t="str">
        <f t="shared" si="21"/>
        <v/>
      </c>
      <c r="CW50" s="5"/>
      <c r="CX50" s="4" t="str">
        <f t="shared" si="22"/>
        <v/>
      </c>
      <c r="CY50" s="5"/>
      <c r="CZ50" s="4" t="str">
        <f t="shared" si="22"/>
        <v/>
      </c>
      <c r="DA50" s="5"/>
      <c r="DB50" s="135"/>
      <c r="DC50" s="247" t="str">
        <f t="shared" si="23"/>
        <v/>
      </c>
      <c r="DD50" s="7" t="str">
        <f t="shared" si="23"/>
        <v/>
      </c>
      <c r="DE50" s="6" t="str">
        <f t="shared" si="24"/>
        <v/>
      </c>
      <c r="DF50" s="7" t="str">
        <f t="shared" si="25"/>
        <v/>
      </c>
      <c r="DG50" s="6" t="str">
        <f t="shared" si="26"/>
        <v/>
      </c>
      <c r="DH50" s="7" t="str">
        <f t="shared" si="27"/>
        <v/>
      </c>
      <c r="DI50" s="6" t="str">
        <f t="shared" si="28"/>
        <v/>
      </c>
      <c r="DJ50" s="7" t="str">
        <f t="shared" si="29"/>
        <v/>
      </c>
      <c r="DK50" s="6" t="str">
        <f t="shared" si="30"/>
        <v/>
      </c>
      <c r="DL50" s="7" t="str">
        <f t="shared" si="31"/>
        <v/>
      </c>
      <c r="DM50" s="6" t="str">
        <f t="shared" si="32"/>
        <v/>
      </c>
      <c r="DN50" s="7" t="str">
        <f t="shared" si="33"/>
        <v/>
      </c>
      <c r="DO50" s="6" t="str">
        <f t="shared" si="34"/>
        <v/>
      </c>
      <c r="DP50" s="7" t="str">
        <f t="shared" si="35"/>
        <v/>
      </c>
      <c r="DQ50" s="6" t="str">
        <f t="shared" si="36"/>
        <v/>
      </c>
      <c r="DR50" s="7" t="str">
        <f t="shared" si="37"/>
        <v/>
      </c>
      <c r="DS50" s="130" t="str">
        <f t="shared" si="17"/>
        <v/>
      </c>
      <c r="DT50" s="132" t="str">
        <f t="shared" si="18"/>
        <v/>
      </c>
    </row>
    <row r="51" spans="1:124" ht="20" customHeight="1">
      <c r="A51" s="34">
        <v>45</v>
      </c>
      <c r="B51" s="35"/>
      <c r="C51" s="278"/>
      <c r="D51" s="35">
        <v>1045</v>
      </c>
      <c r="E51" s="35"/>
      <c r="F51" s="251"/>
      <c r="G51" s="571"/>
      <c r="H51" s="254" t="s">
        <v>515</v>
      </c>
      <c r="I51" s="141" t="s">
        <v>291</v>
      </c>
      <c r="J51" s="254" t="s">
        <v>292</v>
      </c>
      <c r="K51" s="36"/>
      <c r="L51" s="36"/>
      <c r="M51" s="36"/>
      <c r="N51" s="37"/>
      <c r="O51" s="137"/>
      <c r="P51" s="137"/>
      <c r="Q51" s="137"/>
      <c r="R51" s="38"/>
      <c r="S51" s="278"/>
      <c r="T51" s="278"/>
      <c r="U51" s="278"/>
      <c r="V51" s="279"/>
      <c r="W51" s="279"/>
      <c r="X51" s="279"/>
      <c r="Y51" s="279"/>
      <c r="Z51" s="261"/>
      <c r="AA51" s="39"/>
      <c r="AB51" s="36"/>
      <c r="AC51" s="36"/>
      <c r="AD51" s="36"/>
      <c r="AE51" s="37"/>
      <c r="AF51" s="137"/>
      <c r="AG51" s="137"/>
      <c r="AH51" s="137"/>
      <c r="AI51" s="38"/>
      <c r="AJ51" s="278"/>
      <c r="AK51" s="278"/>
      <c r="AL51" s="278"/>
      <c r="AM51" s="279"/>
      <c r="AN51" s="279"/>
      <c r="AO51" s="279"/>
      <c r="AP51" s="279"/>
      <c r="AQ51" s="261"/>
      <c r="AR51" s="36"/>
      <c r="AS51" s="36"/>
      <c r="AT51" s="36"/>
      <c r="AU51" s="37"/>
      <c r="AV51" s="137"/>
      <c r="AW51" s="137"/>
      <c r="AX51" s="137"/>
      <c r="AY51" s="38"/>
      <c r="AZ51" s="278"/>
      <c r="BA51" s="278"/>
      <c r="BB51" s="278"/>
      <c r="BC51" s="279"/>
      <c r="BD51" s="279"/>
      <c r="BE51" s="279"/>
      <c r="BF51" s="279"/>
      <c r="BG51" s="261"/>
      <c r="BH51" s="36"/>
      <c r="BI51" s="36"/>
      <c r="BJ51" s="36"/>
      <c r="BK51" s="37"/>
      <c r="BL51" s="40"/>
      <c r="BM51" s="330"/>
      <c r="BN51" s="330"/>
      <c r="BO51" s="330"/>
      <c r="BP51" s="331"/>
      <c r="BQ51" s="331"/>
      <c r="BR51" s="36"/>
      <c r="BS51" s="36"/>
      <c r="BT51" s="36"/>
      <c r="BU51" s="37"/>
      <c r="BV51" s="40"/>
      <c r="BW51" s="330"/>
      <c r="BX51" s="330"/>
      <c r="BY51" s="330"/>
      <c r="BZ51" s="329"/>
      <c r="CA51" s="355"/>
      <c r="CB51" s="356"/>
      <c r="CC51" s="357"/>
      <c r="CF51" s="125"/>
      <c r="CG51" s="125"/>
      <c r="CH51" s="4" t="str">
        <f t="shared" si="19"/>
        <v/>
      </c>
      <c r="CI51" s="5"/>
      <c r="CJ51" s="4" t="str">
        <f t="shared" si="19"/>
        <v/>
      </c>
      <c r="CK51" s="5"/>
      <c r="CL51" s="4" t="str">
        <f t="shared" si="19"/>
        <v/>
      </c>
      <c r="CM51" s="5"/>
      <c r="CN51" s="4" t="str">
        <f t="shared" si="19"/>
        <v/>
      </c>
      <c r="CO51" s="5"/>
      <c r="CP51" s="4" t="str">
        <f t="shared" si="20"/>
        <v/>
      </c>
      <c r="CQ51" s="5"/>
      <c r="CR51" s="4" t="str">
        <f t="shared" si="20"/>
        <v/>
      </c>
      <c r="CS51" s="5"/>
      <c r="CT51" s="4" t="str">
        <f t="shared" si="21"/>
        <v/>
      </c>
      <c r="CU51" s="5"/>
      <c r="CV51" s="4" t="str">
        <f t="shared" si="21"/>
        <v/>
      </c>
      <c r="CW51" s="5"/>
      <c r="CX51" s="4" t="str">
        <f t="shared" si="22"/>
        <v/>
      </c>
      <c r="CY51" s="5"/>
      <c r="CZ51" s="4" t="str">
        <f t="shared" si="22"/>
        <v/>
      </c>
      <c r="DA51" s="5"/>
      <c r="DB51" s="135"/>
      <c r="DC51" s="247" t="str">
        <f t="shared" si="23"/>
        <v/>
      </c>
      <c r="DD51" s="7" t="str">
        <f t="shared" si="23"/>
        <v/>
      </c>
      <c r="DE51" s="6" t="str">
        <f t="shared" si="24"/>
        <v/>
      </c>
      <c r="DF51" s="7" t="str">
        <f t="shared" si="25"/>
        <v/>
      </c>
      <c r="DG51" s="6" t="str">
        <f t="shared" si="26"/>
        <v/>
      </c>
      <c r="DH51" s="7" t="str">
        <f t="shared" si="27"/>
        <v/>
      </c>
      <c r="DI51" s="6" t="str">
        <f t="shared" si="28"/>
        <v/>
      </c>
      <c r="DJ51" s="7" t="str">
        <f t="shared" si="29"/>
        <v/>
      </c>
      <c r="DK51" s="6" t="str">
        <f t="shared" si="30"/>
        <v/>
      </c>
      <c r="DL51" s="7" t="str">
        <f t="shared" si="31"/>
        <v/>
      </c>
      <c r="DM51" s="6" t="str">
        <f t="shared" si="32"/>
        <v/>
      </c>
      <c r="DN51" s="7" t="str">
        <f t="shared" si="33"/>
        <v/>
      </c>
      <c r="DO51" s="6" t="str">
        <f t="shared" si="34"/>
        <v/>
      </c>
      <c r="DP51" s="7" t="str">
        <f t="shared" si="35"/>
        <v/>
      </c>
      <c r="DQ51" s="6" t="str">
        <f t="shared" si="36"/>
        <v/>
      </c>
      <c r="DR51" s="7" t="str">
        <f t="shared" si="37"/>
        <v/>
      </c>
      <c r="DS51" s="130" t="str">
        <f t="shared" si="17"/>
        <v/>
      </c>
      <c r="DT51" s="132" t="str">
        <f t="shared" si="18"/>
        <v/>
      </c>
    </row>
    <row r="52" spans="1:124" ht="20" customHeight="1">
      <c r="A52" s="34">
        <v>46</v>
      </c>
      <c r="B52" s="35"/>
      <c r="C52" s="278"/>
      <c r="D52" s="35">
        <v>1046</v>
      </c>
      <c r="E52" s="35"/>
      <c r="F52" s="251"/>
      <c r="G52" s="571"/>
      <c r="H52" s="254" t="s">
        <v>516</v>
      </c>
      <c r="I52" s="141" t="s">
        <v>293</v>
      </c>
      <c r="J52" s="254" t="s">
        <v>294</v>
      </c>
      <c r="K52" s="36"/>
      <c r="L52" s="36"/>
      <c r="M52" s="36"/>
      <c r="N52" s="37"/>
      <c r="O52" s="137"/>
      <c r="P52" s="137"/>
      <c r="Q52" s="137"/>
      <c r="R52" s="38"/>
      <c r="S52" s="278"/>
      <c r="T52" s="278"/>
      <c r="U52" s="278"/>
      <c r="V52" s="279"/>
      <c r="W52" s="279"/>
      <c r="X52" s="279"/>
      <c r="Y52" s="279"/>
      <c r="Z52" s="261"/>
      <c r="AA52" s="39"/>
      <c r="AB52" s="36"/>
      <c r="AC52" s="36"/>
      <c r="AD52" s="36"/>
      <c r="AE52" s="37"/>
      <c r="AF52" s="137"/>
      <c r="AG52" s="137"/>
      <c r="AH52" s="137"/>
      <c r="AI52" s="38"/>
      <c r="AJ52" s="278"/>
      <c r="AK52" s="278"/>
      <c r="AL52" s="278"/>
      <c r="AM52" s="279"/>
      <c r="AN52" s="279"/>
      <c r="AO52" s="279"/>
      <c r="AP52" s="279"/>
      <c r="AQ52" s="261"/>
      <c r="AR52" s="36"/>
      <c r="AS52" s="36"/>
      <c r="AT52" s="36"/>
      <c r="AU52" s="37"/>
      <c r="AV52" s="137"/>
      <c r="AW52" s="137"/>
      <c r="AX52" s="137"/>
      <c r="AY52" s="38"/>
      <c r="AZ52" s="278"/>
      <c r="BA52" s="278"/>
      <c r="BB52" s="278"/>
      <c r="BC52" s="279"/>
      <c r="BD52" s="279"/>
      <c r="BE52" s="279"/>
      <c r="BF52" s="279"/>
      <c r="BG52" s="261"/>
      <c r="BH52" s="36"/>
      <c r="BI52" s="36"/>
      <c r="BJ52" s="36"/>
      <c r="BK52" s="37"/>
      <c r="BL52" s="40"/>
      <c r="BM52" s="330"/>
      <c r="BN52" s="330"/>
      <c r="BO52" s="330"/>
      <c r="BP52" s="331"/>
      <c r="BQ52" s="331"/>
      <c r="BR52" s="36"/>
      <c r="BS52" s="36"/>
      <c r="BT52" s="36"/>
      <c r="BU52" s="37"/>
      <c r="BV52" s="40"/>
      <c r="BW52" s="330"/>
      <c r="BX52" s="330"/>
      <c r="BY52" s="330"/>
      <c r="BZ52" s="329"/>
      <c r="CA52" s="355"/>
      <c r="CB52" s="356"/>
      <c r="CC52" s="357"/>
      <c r="CF52" s="125"/>
      <c r="CG52" s="125"/>
      <c r="CH52" s="4" t="str">
        <f t="shared" si="19"/>
        <v/>
      </c>
      <c r="CI52" s="5"/>
      <c r="CJ52" s="4" t="str">
        <f t="shared" si="19"/>
        <v/>
      </c>
      <c r="CK52" s="5"/>
      <c r="CL52" s="4" t="str">
        <f t="shared" si="19"/>
        <v/>
      </c>
      <c r="CM52" s="5"/>
      <c r="CN52" s="4" t="str">
        <f t="shared" si="19"/>
        <v/>
      </c>
      <c r="CO52" s="5"/>
      <c r="CP52" s="4" t="str">
        <f t="shared" si="20"/>
        <v/>
      </c>
      <c r="CQ52" s="5"/>
      <c r="CR52" s="4" t="str">
        <f t="shared" si="20"/>
        <v/>
      </c>
      <c r="CS52" s="5"/>
      <c r="CT52" s="4" t="str">
        <f t="shared" si="21"/>
        <v/>
      </c>
      <c r="CU52" s="5"/>
      <c r="CV52" s="4" t="str">
        <f t="shared" si="21"/>
        <v/>
      </c>
      <c r="CW52" s="5"/>
      <c r="CX52" s="4" t="str">
        <f t="shared" si="22"/>
        <v/>
      </c>
      <c r="CY52" s="5"/>
      <c r="CZ52" s="4" t="str">
        <f t="shared" si="22"/>
        <v/>
      </c>
      <c r="DA52" s="5"/>
      <c r="DB52" s="135"/>
      <c r="DC52" s="247" t="str">
        <f t="shared" si="23"/>
        <v/>
      </c>
      <c r="DD52" s="7" t="str">
        <f t="shared" si="23"/>
        <v/>
      </c>
      <c r="DE52" s="6" t="str">
        <f t="shared" si="24"/>
        <v/>
      </c>
      <c r="DF52" s="7" t="str">
        <f t="shared" si="25"/>
        <v/>
      </c>
      <c r="DG52" s="6" t="str">
        <f t="shared" si="26"/>
        <v/>
      </c>
      <c r="DH52" s="7" t="str">
        <f t="shared" si="27"/>
        <v/>
      </c>
      <c r="DI52" s="6" t="str">
        <f t="shared" si="28"/>
        <v/>
      </c>
      <c r="DJ52" s="7" t="str">
        <f t="shared" si="29"/>
        <v/>
      </c>
      <c r="DK52" s="6" t="str">
        <f t="shared" si="30"/>
        <v/>
      </c>
      <c r="DL52" s="7" t="str">
        <f t="shared" si="31"/>
        <v/>
      </c>
      <c r="DM52" s="6" t="str">
        <f t="shared" si="32"/>
        <v/>
      </c>
      <c r="DN52" s="7" t="str">
        <f t="shared" si="33"/>
        <v/>
      </c>
      <c r="DO52" s="6" t="str">
        <f t="shared" si="34"/>
        <v/>
      </c>
      <c r="DP52" s="7" t="str">
        <f t="shared" si="35"/>
        <v/>
      </c>
      <c r="DQ52" s="6" t="str">
        <f t="shared" si="36"/>
        <v/>
      </c>
      <c r="DR52" s="7" t="str">
        <f t="shared" si="37"/>
        <v/>
      </c>
      <c r="DS52" s="130" t="str">
        <f t="shared" si="17"/>
        <v/>
      </c>
      <c r="DT52" s="132" t="str">
        <f t="shared" si="18"/>
        <v/>
      </c>
    </row>
    <row r="53" spans="1:124" ht="20" customHeight="1">
      <c r="A53" s="34">
        <v>47</v>
      </c>
      <c r="B53" s="35"/>
      <c r="C53" s="278"/>
      <c r="D53" s="35">
        <v>1047</v>
      </c>
      <c r="E53" s="35"/>
      <c r="F53" s="251"/>
      <c r="G53" s="571"/>
      <c r="H53" s="254" t="s">
        <v>517</v>
      </c>
      <c r="I53" s="141" t="s">
        <v>295</v>
      </c>
      <c r="J53" s="254" t="s">
        <v>296</v>
      </c>
      <c r="K53" s="36"/>
      <c r="L53" s="36"/>
      <c r="M53" s="36"/>
      <c r="N53" s="37"/>
      <c r="O53" s="137"/>
      <c r="P53" s="137"/>
      <c r="Q53" s="137"/>
      <c r="R53" s="38"/>
      <c r="S53" s="278"/>
      <c r="T53" s="278"/>
      <c r="U53" s="278"/>
      <c r="V53" s="279"/>
      <c r="W53" s="279"/>
      <c r="X53" s="279"/>
      <c r="Y53" s="279"/>
      <c r="Z53" s="261"/>
      <c r="AA53" s="39"/>
      <c r="AB53" s="36"/>
      <c r="AC53" s="36"/>
      <c r="AD53" s="36"/>
      <c r="AE53" s="37"/>
      <c r="AF53" s="137"/>
      <c r="AG53" s="137"/>
      <c r="AH53" s="137"/>
      <c r="AI53" s="38"/>
      <c r="AJ53" s="278"/>
      <c r="AK53" s="278"/>
      <c r="AL53" s="278"/>
      <c r="AM53" s="279"/>
      <c r="AN53" s="279"/>
      <c r="AO53" s="279"/>
      <c r="AP53" s="279"/>
      <c r="AQ53" s="261"/>
      <c r="AR53" s="36"/>
      <c r="AS53" s="36"/>
      <c r="AT53" s="36"/>
      <c r="AU53" s="37"/>
      <c r="AV53" s="137"/>
      <c r="AW53" s="137"/>
      <c r="AX53" s="137"/>
      <c r="AY53" s="38"/>
      <c r="AZ53" s="278"/>
      <c r="BA53" s="278"/>
      <c r="BB53" s="278"/>
      <c r="BC53" s="279"/>
      <c r="BD53" s="279"/>
      <c r="BE53" s="279"/>
      <c r="BF53" s="279"/>
      <c r="BG53" s="261"/>
      <c r="BH53" s="36"/>
      <c r="BI53" s="36"/>
      <c r="BJ53" s="36"/>
      <c r="BK53" s="37"/>
      <c r="BL53" s="40"/>
      <c r="BM53" s="330"/>
      <c r="BN53" s="330"/>
      <c r="BO53" s="330"/>
      <c r="BP53" s="331"/>
      <c r="BQ53" s="331"/>
      <c r="BR53" s="36"/>
      <c r="BS53" s="36"/>
      <c r="BT53" s="36"/>
      <c r="BU53" s="37"/>
      <c r="BV53" s="40"/>
      <c r="BW53" s="330"/>
      <c r="BX53" s="330"/>
      <c r="BY53" s="330"/>
      <c r="BZ53" s="329"/>
      <c r="CA53" s="355"/>
      <c r="CB53" s="356"/>
      <c r="CC53" s="357"/>
      <c r="CF53" s="125"/>
      <c r="CG53" s="125"/>
      <c r="CH53" s="4" t="str">
        <f t="shared" si="19"/>
        <v/>
      </c>
      <c r="CI53" s="5"/>
      <c r="CJ53" s="4" t="str">
        <f t="shared" si="19"/>
        <v/>
      </c>
      <c r="CK53" s="5"/>
      <c r="CL53" s="4" t="str">
        <f t="shared" si="19"/>
        <v/>
      </c>
      <c r="CM53" s="5"/>
      <c r="CN53" s="4" t="str">
        <f t="shared" si="19"/>
        <v/>
      </c>
      <c r="CO53" s="5"/>
      <c r="CP53" s="4" t="str">
        <f t="shared" si="20"/>
        <v/>
      </c>
      <c r="CQ53" s="5"/>
      <c r="CR53" s="4" t="str">
        <f t="shared" si="20"/>
        <v/>
      </c>
      <c r="CS53" s="5"/>
      <c r="CT53" s="4" t="str">
        <f t="shared" si="21"/>
        <v/>
      </c>
      <c r="CU53" s="5"/>
      <c r="CV53" s="4" t="str">
        <f t="shared" si="21"/>
        <v/>
      </c>
      <c r="CW53" s="5"/>
      <c r="CX53" s="4" t="str">
        <f t="shared" si="22"/>
        <v/>
      </c>
      <c r="CY53" s="5"/>
      <c r="CZ53" s="4" t="str">
        <f t="shared" si="22"/>
        <v/>
      </c>
      <c r="DA53" s="5"/>
      <c r="DB53" s="135"/>
      <c r="DC53" s="247" t="str">
        <f t="shared" si="23"/>
        <v/>
      </c>
      <c r="DD53" s="7" t="str">
        <f t="shared" si="23"/>
        <v/>
      </c>
      <c r="DE53" s="6" t="str">
        <f t="shared" si="24"/>
        <v/>
      </c>
      <c r="DF53" s="7" t="str">
        <f t="shared" si="25"/>
        <v/>
      </c>
      <c r="DG53" s="6" t="str">
        <f t="shared" si="26"/>
        <v/>
      </c>
      <c r="DH53" s="7" t="str">
        <f t="shared" si="27"/>
        <v/>
      </c>
      <c r="DI53" s="6" t="str">
        <f t="shared" si="28"/>
        <v/>
      </c>
      <c r="DJ53" s="7" t="str">
        <f t="shared" si="29"/>
        <v/>
      </c>
      <c r="DK53" s="6" t="str">
        <f t="shared" si="30"/>
        <v/>
      </c>
      <c r="DL53" s="7" t="str">
        <f t="shared" si="31"/>
        <v/>
      </c>
      <c r="DM53" s="6" t="str">
        <f t="shared" si="32"/>
        <v/>
      </c>
      <c r="DN53" s="7" t="str">
        <f t="shared" si="33"/>
        <v/>
      </c>
      <c r="DO53" s="6" t="str">
        <f t="shared" si="34"/>
        <v/>
      </c>
      <c r="DP53" s="7" t="str">
        <f t="shared" si="35"/>
        <v/>
      </c>
      <c r="DQ53" s="6" t="str">
        <f t="shared" si="36"/>
        <v/>
      </c>
      <c r="DR53" s="7" t="str">
        <f t="shared" si="37"/>
        <v/>
      </c>
      <c r="DS53" s="130" t="str">
        <f t="shared" si="17"/>
        <v/>
      </c>
      <c r="DT53" s="132" t="str">
        <f t="shared" si="18"/>
        <v/>
      </c>
    </row>
    <row r="54" spans="1:124" ht="20" customHeight="1">
      <c r="A54" s="34">
        <v>48</v>
      </c>
      <c r="B54" s="35"/>
      <c r="C54" s="278"/>
      <c r="D54" s="35">
        <v>1048</v>
      </c>
      <c r="E54" s="35"/>
      <c r="F54" s="251"/>
      <c r="G54" s="571"/>
      <c r="H54" s="254" t="s">
        <v>518</v>
      </c>
      <c r="I54" s="141" t="s">
        <v>297</v>
      </c>
      <c r="J54" s="254" t="s">
        <v>298</v>
      </c>
      <c r="K54" s="36"/>
      <c r="L54" s="36"/>
      <c r="M54" s="36"/>
      <c r="N54" s="37"/>
      <c r="O54" s="137"/>
      <c r="P54" s="137"/>
      <c r="Q54" s="137"/>
      <c r="R54" s="38"/>
      <c r="S54" s="278"/>
      <c r="T54" s="278"/>
      <c r="U54" s="278"/>
      <c r="V54" s="279"/>
      <c r="W54" s="279"/>
      <c r="X54" s="279"/>
      <c r="Y54" s="279"/>
      <c r="Z54" s="261"/>
      <c r="AA54" s="39"/>
      <c r="AB54" s="36"/>
      <c r="AC54" s="36"/>
      <c r="AD54" s="36"/>
      <c r="AE54" s="37"/>
      <c r="AF54" s="137"/>
      <c r="AG54" s="137"/>
      <c r="AH54" s="137"/>
      <c r="AI54" s="38"/>
      <c r="AJ54" s="278"/>
      <c r="AK54" s="278"/>
      <c r="AL54" s="278"/>
      <c r="AM54" s="279"/>
      <c r="AN54" s="279"/>
      <c r="AO54" s="279"/>
      <c r="AP54" s="279"/>
      <c r="AQ54" s="261"/>
      <c r="AR54" s="36"/>
      <c r="AS54" s="36"/>
      <c r="AT54" s="36"/>
      <c r="AU54" s="37"/>
      <c r="AV54" s="137"/>
      <c r="AW54" s="137"/>
      <c r="AX54" s="137"/>
      <c r="AY54" s="38"/>
      <c r="AZ54" s="278"/>
      <c r="BA54" s="278"/>
      <c r="BB54" s="278"/>
      <c r="BC54" s="279"/>
      <c r="BD54" s="279"/>
      <c r="BE54" s="279"/>
      <c r="BF54" s="279"/>
      <c r="BG54" s="261"/>
      <c r="BH54" s="36"/>
      <c r="BI54" s="36"/>
      <c r="BJ54" s="36"/>
      <c r="BK54" s="37"/>
      <c r="BL54" s="40"/>
      <c r="BM54" s="330"/>
      <c r="BN54" s="330"/>
      <c r="BO54" s="330"/>
      <c r="BP54" s="331"/>
      <c r="BQ54" s="331"/>
      <c r="BR54" s="36"/>
      <c r="BS54" s="36"/>
      <c r="BT54" s="36"/>
      <c r="BU54" s="37"/>
      <c r="BV54" s="40"/>
      <c r="BW54" s="330"/>
      <c r="BX54" s="330"/>
      <c r="BY54" s="330"/>
      <c r="BZ54" s="329"/>
      <c r="CA54" s="355"/>
      <c r="CB54" s="356"/>
      <c r="CC54" s="357"/>
      <c r="CF54" s="125"/>
      <c r="CG54" s="125"/>
      <c r="CH54" s="4" t="str">
        <f t="shared" si="19"/>
        <v/>
      </c>
      <c r="CI54" s="5"/>
      <c r="CJ54" s="4" t="str">
        <f t="shared" si="19"/>
        <v/>
      </c>
      <c r="CK54" s="5"/>
      <c r="CL54" s="4" t="str">
        <f t="shared" si="19"/>
        <v/>
      </c>
      <c r="CM54" s="5"/>
      <c r="CN54" s="4" t="str">
        <f t="shared" si="19"/>
        <v/>
      </c>
      <c r="CO54" s="5"/>
      <c r="CP54" s="4" t="str">
        <f t="shared" si="20"/>
        <v/>
      </c>
      <c r="CQ54" s="5"/>
      <c r="CR54" s="4" t="str">
        <f t="shared" si="20"/>
        <v/>
      </c>
      <c r="CS54" s="5"/>
      <c r="CT54" s="4" t="str">
        <f t="shared" si="21"/>
        <v/>
      </c>
      <c r="CU54" s="5"/>
      <c r="CV54" s="4" t="str">
        <f t="shared" si="21"/>
        <v/>
      </c>
      <c r="CW54" s="5"/>
      <c r="CX54" s="4" t="str">
        <f t="shared" si="22"/>
        <v/>
      </c>
      <c r="CY54" s="5"/>
      <c r="CZ54" s="4" t="str">
        <f t="shared" si="22"/>
        <v/>
      </c>
      <c r="DA54" s="5"/>
      <c r="DB54" s="135"/>
      <c r="DC54" s="247" t="str">
        <f t="shared" si="23"/>
        <v/>
      </c>
      <c r="DD54" s="7" t="str">
        <f t="shared" si="23"/>
        <v/>
      </c>
      <c r="DE54" s="6" t="str">
        <f t="shared" si="24"/>
        <v/>
      </c>
      <c r="DF54" s="7" t="str">
        <f t="shared" si="25"/>
        <v/>
      </c>
      <c r="DG54" s="6" t="str">
        <f t="shared" si="26"/>
        <v/>
      </c>
      <c r="DH54" s="7" t="str">
        <f t="shared" si="27"/>
        <v/>
      </c>
      <c r="DI54" s="6" t="str">
        <f t="shared" si="28"/>
        <v/>
      </c>
      <c r="DJ54" s="7" t="str">
        <f t="shared" si="29"/>
        <v/>
      </c>
      <c r="DK54" s="6" t="str">
        <f t="shared" si="30"/>
        <v/>
      </c>
      <c r="DL54" s="7" t="str">
        <f t="shared" si="31"/>
        <v/>
      </c>
      <c r="DM54" s="6" t="str">
        <f t="shared" si="32"/>
        <v/>
      </c>
      <c r="DN54" s="7" t="str">
        <f t="shared" si="33"/>
        <v/>
      </c>
      <c r="DO54" s="6" t="str">
        <f t="shared" si="34"/>
        <v/>
      </c>
      <c r="DP54" s="7" t="str">
        <f t="shared" si="35"/>
        <v/>
      </c>
      <c r="DQ54" s="6" t="str">
        <f t="shared" si="36"/>
        <v/>
      </c>
      <c r="DR54" s="7" t="str">
        <f t="shared" si="37"/>
        <v/>
      </c>
      <c r="DS54" s="130" t="str">
        <f t="shared" si="17"/>
        <v/>
      </c>
      <c r="DT54" s="132" t="str">
        <f t="shared" si="18"/>
        <v/>
      </c>
    </row>
    <row r="55" spans="1:124" ht="20" customHeight="1">
      <c r="A55" s="34">
        <v>49</v>
      </c>
      <c r="B55" s="35"/>
      <c r="C55" s="278"/>
      <c r="D55" s="35">
        <v>1049</v>
      </c>
      <c r="E55" s="35"/>
      <c r="F55" s="251"/>
      <c r="G55" s="571"/>
      <c r="H55" s="254" t="s">
        <v>519</v>
      </c>
      <c r="I55" s="141" t="s">
        <v>299</v>
      </c>
      <c r="J55" s="254" t="s">
        <v>300</v>
      </c>
      <c r="K55" s="36"/>
      <c r="L55" s="36"/>
      <c r="M55" s="36"/>
      <c r="N55" s="37"/>
      <c r="O55" s="137"/>
      <c r="P55" s="137"/>
      <c r="Q55" s="137"/>
      <c r="R55" s="38"/>
      <c r="S55" s="278"/>
      <c r="T55" s="278"/>
      <c r="U55" s="278"/>
      <c r="V55" s="279"/>
      <c r="W55" s="279"/>
      <c r="X55" s="279"/>
      <c r="Y55" s="279"/>
      <c r="Z55" s="261"/>
      <c r="AA55" s="39"/>
      <c r="AB55" s="36"/>
      <c r="AC55" s="36"/>
      <c r="AD55" s="36"/>
      <c r="AE55" s="37"/>
      <c r="AF55" s="137"/>
      <c r="AG55" s="137"/>
      <c r="AH55" s="137"/>
      <c r="AI55" s="38"/>
      <c r="AJ55" s="278"/>
      <c r="AK55" s="278"/>
      <c r="AL55" s="278"/>
      <c r="AM55" s="279"/>
      <c r="AN55" s="279"/>
      <c r="AO55" s="279"/>
      <c r="AP55" s="279"/>
      <c r="AQ55" s="261"/>
      <c r="AR55" s="36"/>
      <c r="AS55" s="36"/>
      <c r="AT55" s="36"/>
      <c r="AU55" s="37"/>
      <c r="AV55" s="137"/>
      <c r="AW55" s="137"/>
      <c r="AX55" s="137"/>
      <c r="AY55" s="38"/>
      <c r="AZ55" s="278"/>
      <c r="BA55" s="278"/>
      <c r="BB55" s="278"/>
      <c r="BC55" s="279"/>
      <c r="BD55" s="279"/>
      <c r="BE55" s="279"/>
      <c r="BF55" s="279"/>
      <c r="BG55" s="261"/>
      <c r="BH55" s="36"/>
      <c r="BI55" s="36"/>
      <c r="BJ55" s="36"/>
      <c r="BK55" s="37"/>
      <c r="BL55" s="40"/>
      <c r="BM55" s="330"/>
      <c r="BN55" s="330"/>
      <c r="BO55" s="330"/>
      <c r="BP55" s="331"/>
      <c r="BQ55" s="331"/>
      <c r="BR55" s="36"/>
      <c r="BS55" s="36"/>
      <c r="BT55" s="36"/>
      <c r="BU55" s="37"/>
      <c r="BV55" s="40"/>
      <c r="BW55" s="330"/>
      <c r="BX55" s="330"/>
      <c r="BY55" s="330"/>
      <c r="BZ55" s="329"/>
      <c r="CA55" s="355"/>
      <c r="CB55" s="356"/>
      <c r="CC55" s="357"/>
      <c r="CF55" s="125"/>
      <c r="CG55" s="125"/>
      <c r="CH55" s="4" t="str">
        <f t="shared" si="19"/>
        <v/>
      </c>
      <c r="CI55" s="5"/>
      <c r="CJ55" s="4" t="str">
        <f t="shared" si="19"/>
        <v/>
      </c>
      <c r="CK55" s="5"/>
      <c r="CL55" s="4" t="str">
        <f t="shared" si="19"/>
        <v/>
      </c>
      <c r="CM55" s="5"/>
      <c r="CN55" s="4" t="str">
        <f t="shared" si="19"/>
        <v/>
      </c>
      <c r="CO55" s="5"/>
      <c r="CP55" s="4" t="str">
        <f t="shared" si="20"/>
        <v/>
      </c>
      <c r="CQ55" s="5"/>
      <c r="CR55" s="4" t="str">
        <f t="shared" si="20"/>
        <v/>
      </c>
      <c r="CS55" s="5"/>
      <c r="CT55" s="4" t="str">
        <f t="shared" si="21"/>
        <v/>
      </c>
      <c r="CU55" s="5"/>
      <c r="CV55" s="4" t="str">
        <f t="shared" si="21"/>
        <v/>
      </c>
      <c r="CW55" s="5"/>
      <c r="CX55" s="4" t="str">
        <f t="shared" si="22"/>
        <v/>
      </c>
      <c r="CY55" s="5"/>
      <c r="CZ55" s="4" t="str">
        <f t="shared" si="22"/>
        <v/>
      </c>
      <c r="DA55" s="5"/>
      <c r="DB55" s="135"/>
      <c r="DC55" s="247" t="str">
        <f t="shared" si="23"/>
        <v/>
      </c>
      <c r="DD55" s="7" t="str">
        <f t="shared" si="23"/>
        <v/>
      </c>
      <c r="DE55" s="6" t="str">
        <f t="shared" si="24"/>
        <v/>
      </c>
      <c r="DF55" s="7" t="str">
        <f t="shared" si="25"/>
        <v/>
      </c>
      <c r="DG55" s="6" t="str">
        <f t="shared" si="26"/>
        <v/>
      </c>
      <c r="DH55" s="7" t="str">
        <f t="shared" si="27"/>
        <v/>
      </c>
      <c r="DI55" s="6" t="str">
        <f t="shared" si="28"/>
        <v/>
      </c>
      <c r="DJ55" s="7" t="str">
        <f t="shared" si="29"/>
        <v/>
      </c>
      <c r="DK55" s="6" t="str">
        <f t="shared" si="30"/>
        <v/>
      </c>
      <c r="DL55" s="7" t="str">
        <f t="shared" si="31"/>
        <v/>
      </c>
      <c r="DM55" s="6" t="str">
        <f t="shared" si="32"/>
        <v/>
      </c>
      <c r="DN55" s="7" t="str">
        <f t="shared" si="33"/>
        <v/>
      </c>
      <c r="DO55" s="6" t="str">
        <f t="shared" si="34"/>
        <v/>
      </c>
      <c r="DP55" s="7" t="str">
        <f t="shared" si="35"/>
        <v/>
      </c>
      <c r="DQ55" s="6" t="str">
        <f t="shared" si="36"/>
        <v/>
      </c>
      <c r="DR55" s="7" t="str">
        <f t="shared" si="37"/>
        <v/>
      </c>
      <c r="DS55" s="130" t="str">
        <f t="shared" si="17"/>
        <v/>
      </c>
      <c r="DT55" s="132" t="str">
        <f t="shared" si="18"/>
        <v/>
      </c>
    </row>
    <row r="56" spans="1:124" ht="20" customHeight="1">
      <c r="A56" s="34">
        <v>50</v>
      </c>
      <c r="B56" s="35"/>
      <c r="C56" s="278"/>
      <c r="D56" s="35">
        <v>1050</v>
      </c>
      <c r="E56" s="35"/>
      <c r="F56" s="251"/>
      <c r="G56" s="571"/>
      <c r="H56" s="254" t="s">
        <v>520</v>
      </c>
      <c r="I56" s="141" t="s">
        <v>301</v>
      </c>
      <c r="J56" s="254" t="s">
        <v>302</v>
      </c>
      <c r="K56" s="36"/>
      <c r="L56" s="36"/>
      <c r="M56" s="36"/>
      <c r="N56" s="37"/>
      <c r="O56" s="137"/>
      <c r="P56" s="137"/>
      <c r="Q56" s="137"/>
      <c r="R56" s="38"/>
      <c r="S56" s="278"/>
      <c r="T56" s="278"/>
      <c r="U56" s="278"/>
      <c r="V56" s="279"/>
      <c r="W56" s="279"/>
      <c r="X56" s="279"/>
      <c r="Y56" s="279"/>
      <c r="Z56" s="261"/>
      <c r="AA56" s="39"/>
      <c r="AB56" s="36"/>
      <c r="AC56" s="36"/>
      <c r="AD56" s="36"/>
      <c r="AE56" s="37"/>
      <c r="AF56" s="137"/>
      <c r="AG56" s="137"/>
      <c r="AH56" s="137"/>
      <c r="AI56" s="38"/>
      <c r="AJ56" s="278"/>
      <c r="AK56" s="278"/>
      <c r="AL56" s="278"/>
      <c r="AM56" s="279"/>
      <c r="AN56" s="279"/>
      <c r="AO56" s="279"/>
      <c r="AP56" s="279"/>
      <c r="AQ56" s="261"/>
      <c r="AR56" s="36"/>
      <c r="AS56" s="36"/>
      <c r="AT56" s="36"/>
      <c r="AU56" s="37"/>
      <c r="AV56" s="137"/>
      <c r="AW56" s="137"/>
      <c r="AX56" s="137"/>
      <c r="AY56" s="38"/>
      <c r="AZ56" s="278"/>
      <c r="BA56" s="278"/>
      <c r="BB56" s="278"/>
      <c r="BC56" s="279"/>
      <c r="BD56" s="279"/>
      <c r="BE56" s="279"/>
      <c r="BF56" s="279"/>
      <c r="BG56" s="261"/>
      <c r="BH56" s="36"/>
      <c r="BI56" s="36"/>
      <c r="BJ56" s="36"/>
      <c r="BK56" s="37"/>
      <c r="BL56" s="40"/>
      <c r="BM56" s="330"/>
      <c r="BN56" s="330"/>
      <c r="BO56" s="330"/>
      <c r="BP56" s="331"/>
      <c r="BQ56" s="331"/>
      <c r="BR56" s="36"/>
      <c r="BS56" s="36"/>
      <c r="BT56" s="36"/>
      <c r="BU56" s="37"/>
      <c r="BV56" s="40"/>
      <c r="BW56" s="330"/>
      <c r="BX56" s="330"/>
      <c r="BY56" s="330"/>
      <c r="BZ56" s="329"/>
      <c r="CA56" s="355"/>
      <c r="CB56" s="356"/>
      <c r="CC56" s="357"/>
      <c r="CF56" s="125"/>
      <c r="CG56" s="125"/>
      <c r="CH56" s="4" t="str">
        <f t="shared" si="19"/>
        <v/>
      </c>
      <c r="CI56" s="5"/>
      <c r="CJ56" s="4" t="str">
        <f t="shared" si="19"/>
        <v/>
      </c>
      <c r="CK56" s="5"/>
      <c r="CL56" s="4" t="str">
        <f t="shared" si="19"/>
        <v/>
      </c>
      <c r="CM56" s="5"/>
      <c r="CN56" s="4" t="str">
        <f t="shared" si="19"/>
        <v/>
      </c>
      <c r="CO56" s="5"/>
      <c r="CP56" s="4" t="str">
        <f t="shared" si="20"/>
        <v/>
      </c>
      <c r="CQ56" s="5"/>
      <c r="CR56" s="4" t="str">
        <f t="shared" si="20"/>
        <v/>
      </c>
      <c r="CS56" s="5"/>
      <c r="CT56" s="4" t="str">
        <f t="shared" si="21"/>
        <v/>
      </c>
      <c r="CU56" s="5"/>
      <c r="CV56" s="4" t="str">
        <f t="shared" si="21"/>
        <v/>
      </c>
      <c r="CW56" s="5"/>
      <c r="CX56" s="4" t="str">
        <f t="shared" si="22"/>
        <v/>
      </c>
      <c r="CY56" s="5"/>
      <c r="CZ56" s="4" t="str">
        <f t="shared" si="22"/>
        <v/>
      </c>
      <c r="DA56" s="5"/>
      <c r="DB56" s="135"/>
      <c r="DC56" s="247" t="str">
        <f t="shared" si="23"/>
        <v/>
      </c>
      <c r="DD56" s="7" t="str">
        <f t="shared" si="23"/>
        <v/>
      </c>
      <c r="DE56" s="6" t="str">
        <f t="shared" si="24"/>
        <v/>
      </c>
      <c r="DF56" s="7" t="str">
        <f t="shared" si="25"/>
        <v/>
      </c>
      <c r="DG56" s="6" t="str">
        <f t="shared" si="26"/>
        <v/>
      </c>
      <c r="DH56" s="7" t="str">
        <f t="shared" si="27"/>
        <v/>
      </c>
      <c r="DI56" s="6" t="str">
        <f t="shared" si="28"/>
        <v/>
      </c>
      <c r="DJ56" s="7" t="str">
        <f t="shared" si="29"/>
        <v/>
      </c>
      <c r="DK56" s="6" t="str">
        <f t="shared" si="30"/>
        <v/>
      </c>
      <c r="DL56" s="7" t="str">
        <f t="shared" si="31"/>
        <v/>
      </c>
      <c r="DM56" s="6" t="str">
        <f t="shared" si="32"/>
        <v/>
      </c>
      <c r="DN56" s="7" t="str">
        <f t="shared" si="33"/>
        <v/>
      </c>
      <c r="DO56" s="6" t="str">
        <f t="shared" si="34"/>
        <v/>
      </c>
      <c r="DP56" s="7" t="str">
        <f t="shared" si="35"/>
        <v/>
      </c>
      <c r="DQ56" s="6" t="str">
        <f t="shared" si="36"/>
        <v/>
      </c>
      <c r="DR56" s="7" t="str">
        <f t="shared" si="37"/>
        <v/>
      </c>
      <c r="DS56" s="130" t="str">
        <f t="shared" si="17"/>
        <v/>
      </c>
      <c r="DT56" s="132" t="str">
        <f t="shared" si="18"/>
        <v/>
      </c>
    </row>
    <row r="57" spans="1:124" ht="20" customHeight="1">
      <c r="A57" s="34">
        <v>51</v>
      </c>
      <c r="B57" s="35"/>
      <c r="C57" s="278"/>
      <c r="D57" s="35">
        <v>1051</v>
      </c>
      <c r="E57" s="35"/>
      <c r="F57" s="251"/>
      <c r="G57" s="571"/>
      <c r="H57" s="254" t="s">
        <v>521</v>
      </c>
      <c r="I57" s="141" t="s">
        <v>303</v>
      </c>
      <c r="J57" s="254" t="s">
        <v>304</v>
      </c>
      <c r="K57" s="36"/>
      <c r="L57" s="36"/>
      <c r="M57" s="36"/>
      <c r="N57" s="37"/>
      <c r="O57" s="137"/>
      <c r="P57" s="137"/>
      <c r="Q57" s="137"/>
      <c r="R57" s="38"/>
      <c r="S57" s="278"/>
      <c r="T57" s="278"/>
      <c r="U57" s="278"/>
      <c r="V57" s="279"/>
      <c r="W57" s="279"/>
      <c r="X57" s="279"/>
      <c r="Y57" s="279"/>
      <c r="Z57" s="261"/>
      <c r="AA57" s="39"/>
      <c r="AB57" s="36"/>
      <c r="AC57" s="36"/>
      <c r="AD57" s="36"/>
      <c r="AE57" s="37"/>
      <c r="AF57" s="137"/>
      <c r="AG57" s="137"/>
      <c r="AH57" s="137"/>
      <c r="AI57" s="38"/>
      <c r="AJ57" s="278"/>
      <c r="AK57" s="278"/>
      <c r="AL57" s="278"/>
      <c r="AM57" s="279"/>
      <c r="AN57" s="279"/>
      <c r="AO57" s="279"/>
      <c r="AP57" s="279"/>
      <c r="AQ57" s="261"/>
      <c r="AR57" s="36"/>
      <c r="AS57" s="36"/>
      <c r="AT57" s="36"/>
      <c r="AU57" s="37"/>
      <c r="AV57" s="137"/>
      <c r="AW57" s="137"/>
      <c r="AX57" s="137"/>
      <c r="AY57" s="38"/>
      <c r="AZ57" s="278"/>
      <c r="BA57" s="278"/>
      <c r="BB57" s="278"/>
      <c r="BC57" s="279"/>
      <c r="BD57" s="279"/>
      <c r="BE57" s="279"/>
      <c r="BF57" s="279"/>
      <c r="BG57" s="261"/>
      <c r="BH57" s="36"/>
      <c r="BI57" s="36"/>
      <c r="BJ57" s="36"/>
      <c r="BK57" s="37"/>
      <c r="BL57" s="40"/>
      <c r="BM57" s="330"/>
      <c r="BN57" s="330"/>
      <c r="BO57" s="330"/>
      <c r="BP57" s="331"/>
      <c r="BQ57" s="331"/>
      <c r="BR57" s="36"/>
      <c r="BS57" s="36"/>
      <c r="BT57" s="36"/>
      <c r="BU57" s="37"/>
      <c r="BV57" s="40"/>
      <c r="BW57" s="330"/>
      <c r="BX57" s="330"/>
      <c r="BY57" s="330"/>
      <c r="BZ57" s="329"/>
      <c r="CA57" s="355"/>
      <c r="CB57" s="356"/>
      <c r="CC57" s="357"/>
      <c r="CF57" s="125"/>
      <c r="CG57" s="125"/>
      <c r="CH57" s="4" t="str">
        <f t="shared" si="19"/>
        <v/>
      </c>
      <c r="CI57" s="5"/>
      <c r="CJ57" s="4" t="str">
        <f t="shared" si="19"/>
        <v/>
      </c>
      <c r="CK57" s="5"/>
      <c r="CL57" s="4" t="str">
        <f t="shared" si="19"/>
        <v/>
      </c>
      <c r="CM57" s="5"/>
      <c r="CN57" s="4" t="str">
        <f t="shared" si="19"/>
        <v/>
      </c>
      <c r="CO57" s="5"/>
      <c r="CP57" s="4" t="str">
        <f t="shared" si="20"/>
        <v/>
      </c>
      <c r="CQ57" s="5"/>
      <c r="CR57" s="4" t="str">
        <f t="shared" si="20"/>
        <v/>
      </c>
      <c r="CS57" s="5"/>
      <c r="CT57" s="4" t="str">
        <f t="shared" si="21"/>
        <v/>
      </c>
      <c r="CU57" s="5"/>
      <c r="CV57" s="4" t="str">
        <f t="shared" si="21"/>
        <v/>
      </c>
      <c r="CW57" s="5"/>
      <c r="CX57" s="4" t="str">
        <f t="shared" si="22"/>
        <v/>
      </c>
      <c r="CY57" s="5"/>
      <c r="CZ57" s="4" t="str">
        <f t="shared" si="22"/>
        <v/>
      </c>
      <c r="DA57" s="5"/>
      <c r="DB57" s="135"/>
      <c r="DC57" s="247" t="str">
        <f t="shared" si="23"/>
        <v/>
      </c>
      <c r="DD57" s="7" t="str">
        <f t="shared" si="23"/>
        <v/>
      </c>
      <c r="DE57" s="6" t="str">
        <f t="shared" si="24"/>
        <v/>
      </c>
      <c r="DF57" s="7" t="str">
        <f t="shared" si="25"/>
        <v/>
      </c>
      <c r="DG57" s="6" t="str">
        <f t="shared" si="26"/>
        <v/>
      </c>
      <c r="DH57" s="7" t="str">
        <f t="shared" si="27"/>
        <v/>
      </c>
      <c r="DI57" s="6" t="str">
        <f t="shared" si="28"/>
        <v/>
      </c>
      <c r="DJ57" s="7" t="str">
        <f t="shared" si="29"/>
        <v/>
      </c>
      <c r="DK57" s="6" t="str">
        <f t="shared" si="30"/>
        <v/>
      </c>
      <c r="DL57" s="7" t="str">
        <f t="shared" si="31"/>
        <v/>
      </c>
      <c r="DM57" s="6" t="str">
        <f t="shared" si="32"/>
        <v/>
      </c>
      <c r="DN57" s="7" t="str">
        <f t="shared" si="33"/>
        <v/>
      </c>
      <c r="DO57" s="6" t="str">
        <f t="shared" si="34"/>
        <v/>
      </c>
      <c r="DP57" s="7" t="str">
        <f t="shared" si="35"/>
        <v/>
      </c>
      <c r="DQ57" s="6" t="str">
        <f t="shared" si="36"/>
        <v/>
      </c>
      <c r="DR57" s="7" t="str">
        <f t="shared" si="37"/>
        <v/>
      </c>
      <c r="DS57" s="130" t="str">
        <f t="shared" si="17"/>
        <v/>
      </c>
      <c r="DT57" s="132" t="str">
        <f t="shared" si="18"/>
        <v/>
      </c>
    </row>
    <row r="58" spans="1:124" ht="20" customHeight="1">
      <c r="A58" s="34">
        <v>52</v>
      </c>
      <c r="B58" s="35"/>
      <c r="C58" s="278"/>
      <c r="D58" s="35">
        <v>1052</v>
      </c>
      <c r="E58" s="35"/>
      <c r="F58" s="251"/>
      <c r="G58" s="571"/>
      <c r="H58" s="254" t="s">
        <v>522</v>
      </c>
      <c r="I58" s="141" t="s">
        <v>305</v>
      </c>
      <c r="J58" s="254" t="s">
        <v>306</v>
      </c>
      <c r="K58" s="36"/>
      <c r="L58" s="36"/>
      <c r="M58" s="36"/>
      <c r="N58" s="37"/>
      <c r="O58" s="137"/>
      <c r="P58" s="137"/>
      <c r="Q58" s="137"/>
      <c r="R58" s="38"/>
      <c r="S58" s="278"/>
      <c r="T58" s="278"/>
      <c r="U58" s="278"/>
      <c r="V58" s="279"/>
      <c r="W58" s="279"/>
      <c r="X58" s="279"/>
      <c r="Y58" s="279"/>
      <c r="Z58" s="261"/>
      <c r="AA58" s="39"/>
      <c r="AB58" s="36"/>
      <c r="AC58" s="36"/>
      <c r="AD58" s="36"/>
      <c r="AE58" s="37"/>
      <c r="AF58" s="137"/>
      <c r="AG58" s="137"/>
      <c r="AH58" s="137"/>
      <c r="AI58" s="38"/>
      <c r="AJ58" s="278"/>
      <c r="AK58" s="278"/>
      <c r="AL58" s="278"/>
      <c r="AM58" s="279"/>
      <c r="AN58" s="279"/>
      <c r="AO58" s="279"/>
      <c r="AP58" s="279"/>
      <c r="AQ58" s="261"/>
      <c r="AR58" s="36"/>
      <c r="AS58" s="36"/>
      <c r="AT58" s="36"/>
      <c r="AU58" s="37"/>
      <c r="AV58" s="137"/>
      <c r="AW58" s="137"/>
      <c r="AX58" s="137"/>
      <c r="AY58" s="38"/>
      <c r="AZ58" s="278"/>
      <c r="BA58" s="278"/>
      <c r="BB58" s="278"/>
      <c r="BC58" s="279"/>
      <c r="BD58" s="279"/>
      <c r="BE58" s="279"/>
      <c r="BF58" s="279"/>
      <c r="BG58" s="261"/>
      <c r="BH58" s="36"/>
      <c r="BI58" s="36"/>
      <c r="BJ58" s="36"/>
      <c r="BK58" s="37"/>
      <c r="BL58" s="40"/>
      <c r="BM58" s="330"/>
      <c r="BN58" s="330"/>
      <c r="BO58" s="330"/>
      <c r="BP58" s="331"/>
      <c r="BQ58" s="331"/>
      <c r="BR58" s="36"/>
      <c r="BS58" s="36"/>
      <c r="BT58" s="36"/>
      <c r="BU58" s="37"/>
      <c r="BV58" s="40"/>
      <c r="BW58" s="330"/>
      <c r="BX58" s="330"/>
      <c r="BY58" s="330"/>
      <c r="BZ58" s="329"/>
      <c r="CA58" s="355"/>
      <c r="CB58" s="356"/>
      <c r="CC58" s="357"/>
      <c r="CF58" s="125"/>
      <c r="CG58" s="125"/>
      <c r="CH58" s="4" t="str">
        <f t="shared" si="19"/>
        <v/>
      </c>
      <c r="CI58" s="5"/>
      <c r="CJ58" s="4" t="str">
        <f t="shared" si="19"/>
        <v/>
      </c>
      <c r="CK58" s="5"/>
      <c r="CL58" s="4" t="str">
        <f t="shared" si="19"/>
        <v/>
      </c>
      <c r="CM58" s="5"/>
      <c r="CN58" s="4" t="str">
        <f t="shared" si="19"/>
        <v/>
      </c>
      <c r="CO58" s="5"/>
      <c r="CP58" s="4" t="str">
        <f t="shared" si="20"/>
        <v/>
      </c>
      <c r="CQ58" s="5"/>
      <c r="CR58" s="4" t="str">
        <f t="shared" si="20"/>
        <v/>
      </c>
      <c r="CS58" s="5"/>
      <c r="CT58" s="4" t="str">
        <f t="shared" si="21"/>
        <v/>
      </c>
      <c r="CU58" s="5"/>
      <c r="CV58" s="4" t="str">
        <f t="shared" si="21"/>
        <v/>
      </c>
      <c r="CW58" s="5"/>
      <c r="CX58" s="4" t="str">
        <f t="shared" si="22"/>
        <v/>
      </c>
      <c r="CY58" s="5"/>
      <c r="CZ58" s="4" t="str">
        <f t="shared" si="22"/>
        <v/>
      </c>
      <c r="DA58" s="5"/>
      <c r="DB58" s="135"/>
      <c r="DC58" s="247" t="str">
        <f t="shared" si="23"/>
        <v/>
      </c>
      <c r="DD58" s="7" t="str">
        <f t="shared" si="23"/>
        <v/>
      </c>
      <c r="DE58" s="6" t="str">
        <f t="shared" si="24"/>
        <v/>
      </c>
      <c r="DF58" s="7" t="str">
        <f t="shared" si="25"/>
        <v/>
      </c>
      <c r="DG58" s="6" t="str">
        <f t="shared" si="26"/>
        <v/>
      </c>
      <c r="DH58" s="7" t="str">
        <f t="shared" si="27"/>
        <v/>
      </c>
      <c r="DI58" s="6" t="str">
        <f t="shared" si="28"/>
        <v/>
      </c>
      <c r="DJ58" s="7" t="str">
        <f t="shared" si="29"/>
        <v/>
      </c>
      <c r="DK58" s="6" t="str">
        <f t="shared" si="30"/>
        <v/>
      </c>
      <c r="DL58" s="7" t="str">
        <f t="shared" si="31"/>
        <v/>
      </c>
      <c r="DM58" s="6" t="str">
        <f t="shared" si="32"/>
        <v/>
      </c>
      <c r="DN58" s="7" t="str">
        <f t="shared" si="33"/>
        <v/>
      </c>
      <c r="DO58" s="6" t="str">
        <f t="shared" si="34"/>
        <v/>
      </c>
      <c r="DP58" s="7" t="str">
        <f t="shared" si="35"/>
        <v/>
      </c>
      <c r="DQ58" s="6" t="str">
        <f t="shared" si="36"/>
        <v/>
      </c>
      <c r="DR58" s="7" t="str">
        <f t="shared" si="37"/>
        <v/>
      </c>
      <c r="DS58" s="130" t="str">
        <f t="shared" si="17"/>
        <v/>
      </c>
      <c r="DT58" s="132" t="str">
        <f t="shared" si="18"/>
        <v/>
      </c>
    </row>
    <row r="59" spans="1:124" ht="20" customHeight="1">
      <c r="A59" s="34">
        <v>53</v>
      </c>
      <c r="B59" s="35"/>
      <c r="C59" s="278"/>
      <c r="D59" s="35">
        <v>1053</v>
      </c>
      <c r="E59" s="35"/>
      <c r="F59" s="251"/>
      <c r="G59" s="571"/>
      <c r="H59" s="254" t="s">
        <v>523</v>
      </c>
      <c r="I59" s="141" t="s">
        <v>307</v>
      </c>
      <c r="J59" s="254" t="s">
        <v>308</v>
      </c>
      <c r="K59" s="36"/>
      <c r="L59" s="36"/>
      <c r="M59" s="36"/>
      <c r="N59" s="37"/>
      <c r="O59" s="137"/>
      <c r="P59" s="137"/>
      <c r="Q59" s="137"/>
      <c r="R59" s="38"/>
      <c r="S59" s="278"/>
      <c r="T59" s="278"/>
      <c r="U59" s="278"/>
      <c r="V59" s="279"/>
      <c r="W59" s="279"/>
      <c r="X59" s="279"/>
      <c r="Y59" s="279"/>
      <c r="Z59" s="261"/>
      <c r="AA59" s="39"/>
      <c r="AB59" s="36"/>
      <c r="AC59" s="36"/>
      <c r="AD59" s="36"/>
      <c r="AE59" s="37"/>
      <c r="AF59" s="137"/>
      <c r="AG59" s="137"/>
      <c r="AH59" s="137"/>
      <c r="AI59" s="38"/>
      <c r="AJ59" s="278"/>
      <c r="AK59" s="278"/>
      <c r="AL59" s="278"/>
      <c r="AM59" s="279"/>
      <c r="AN59" s="279"/>
      <c r="AO59" s="279"/>
      <c r="AP59" s="279"/>
      <c r="AQ59" s="261"/>
      <c r="AR59" s="36"/>
      <c r="AS59" s="36"/>
      <c r="AT59" s="36"/>
      <c r="AU59" s="37"/>
      <c r="AV59" s="137"/>
      <c r="AW59" s="137"/>
      <c r="AX59" s="137"/>
      <c r="AY59" s="38"/>
      <c r="AZ59" s="278"/>
      <c r="BA59" s="278"/>
      <c r="BB59" s="278"/>
      <c r="BC59" s="279"/>
      <c r="BD59" s="279"/>
      <c r="BE59" s="279"/>
      <c r="BF59" s="279"/>
      <c r="BG59" s="261"/>
      <c r="BH59" s="36"/>
      <c r="BI59" s="36"/>
      <c r="BJ59" s="36"/>
      <c r="BK59" s="37"/>
      <c r="BL59" s="40"/>
      <c r="BM59" s="330"/>
      <c r="BN59" s="330"/>
      <c r="BO59" s="330"/>
      <c r="BP59" s="331"/>
      <c r="BQ59" s="331"/>
      <c r="BR59" s="36"/>
      <c r="BS59" s="36"/>
      <c r="BT59" s="36"/>
      <c r="BU59" s="37"/>
      <c r="BV59" s="40"/>
      <c r="BW59" s="330"/>
      <c r="BX59" s="330"/>
      <c r="BY59" s="330"/>
      <c r="BZ59" s="329"/>
      <c r="CA59" s="355"/>
      <c r="CB59" s="356"/>
      <c r="CC59" s="357"/>
      <c r="CF59" s="125"/>
      <c r="CG59" s="125"/>
      <c r="CH59" s="4" t="str">
        <f t="shared" si="19"/>
        <v/>
      </c>
      <c r="CI59" s="5"/>
      <c r="CJ59" s="4" t="str">
        <f t="shared" si="19"/>
        <v/>
      </c>
      <c r="CK59" s="5"/>
      <c r="CL59" s="4" t="str">
        <f t="shared" si="19"/>
        <v/>
      </c>
      <c r="CM59" s="5"/>
      <c r="CN59" s="4" t="str">
        <f t="shared" si="19"/>
        <v/>
      </c>
      <c r="CO59" s="5"/>
      <c r="CP59" s="4" t="str">
        <f t="shared" si="20"/>
        <v/>
      </c>
      <c r="CQ59" s="5"/>
      <c r="CR59" s="4" t="str">
        <f t="shared" si="20"/>
        <v/>
      </c>
      <c r="CS59" s="5"/>
      <c r="CT59" s="4" t="str">
        <f t="shared" si="21"/>
        <v/>
      </c>
      <c r="CU59" s="5"/>
      <c r="CV59" s="4" t="str">
        <f t="shared" si="21"/>
        <v/>
      </c>
      <c r="CW59" s="5"/>
      <c r="CX59" s="4" t="str">
        <f t="shared" si="22"/>
        <v/>
      </c>
      <c r="CY59" s="5"/>
      <c r="CZ59" s="4" t="str">
        <f t="shared" si="22"/>
        <v/>
      </c>
      <c r="DA59" s="5"/>
      <c r="DB59" s="135"/>
      <c r="DC59" s="247" t="str">
        <f t="shared" si="23"/>
        <v/>
      </c>
      <c r="DD59" s="7" t="str">
        <f t="shared" si="23"/>
        <v/>
      </c>
      <c r="DE59" s="6" t="str">
        <f t="shared" si="24"/>
        <v/>
      </c>
      <c r="DF59" s="7" t="str">
        <f t="shared" si="25"/>
        <v/>
      </c>
      <c r="DG59" s="6" t="str">
        <f t="shared" si="26"/>
        <v/>
      </c>
      <c r="DH59" s="7" t="str">
        <f t="shared" si="27"/>
        <v/>
      </c>
      <c r="DI59" s="6" t="str">
        <f t="shared" si="28"/>
        <v/>
      </c>
      <c r="DJ59" s="7" t="str">
        <f t="shared" si="29"/>
        <v/>
      </c>
      <c r="DK59" s="6" t="str">
        <f t="shared" si="30"/>
        <v/>
      </c>
      <c r="DL59" s="7" t="str">
        <f t="shared" si="31"/>
        <v/>
      </c>
      <c r="DM59" s="6" t="str">
        <f t="shared" si="32"/>
        <v/>
      </c>
      <c r="DN59" s="7" t="str">
        <f t="shared" si="33"/>
        <v/>
      </c>
      <c r="DO59" s="6" t="str">
        <f t="shared" si="34"/>
        <v/>
      </c>
      <c r="DP59" s="7" t="str">
        <f t="shared" si="35"/>
        <v/>
      </c>
      <c r="DQ59" s="6" t="str">
        <f t="shared" si="36"/>
        <v/>
      </c>
      <c r="DR59" s="7" t="str">
        <f t="shared" si="37"/>
        <v/>
      </c>
      <c r="DS59" s="130" t="str">
        <f t="shared" si="17"/>
        <v/>
      </c>
      <c r="DT59" s="132" t="str">
        <f t="shared" si="18"/>
        <v/>
      </c>
    </row>
    <row r="60" spans="1:124" ht="20" customHeight="1">
      <c r="A60" s="34">
        <v>54</v>
      </c>
      <c r="B60" s="35"/>
      <c r="C60" s="278"/>
      <c r="D60" s="35">
        <v>1054</v>
      </c>
      <c r="E60" s="35"/>
      <c r="F60" s="251"/>
      <c r="G60" s="571"/>
      <c r="H60" s="254" t="s">
        <v>524</v>
      </c>
      <c r="I60" s="141" t="s">
        <v>309</v>
      </c>
      <c r="J60" s="254" t="s">
        <v>310</v>
      </c>
      <c r="K60" s="36"/>
      <c r="L60" s="36"/>
      <c r="M60" s="36"/>
      <c r="N60" s="37"/>
      <c r="O60" s="137"/>
      <c r="P60" s="137"/>
      <c r="Q60" s="137"/>
      <c r="R60" s="38"/>
      <c r="S60" s="278"/>
      <c r="T60" s="278"/>
      <c r="U60" s="278"/>
      <c r="V60" s="279"/>
      <c r="W60" s="279"/>
      <c r="X60" s="279"/>
      <c r="Y60" s="279"/>
      <c r="Z60" s="261"/>
      <c r="AA60" s="39"/>
      <c r="AB60" s="36"/>
      <c r="AC60" s="36"/>
      <c r="AD60" s="36"/>
      <c r="AE60" s="37"/>
      <c r="AF60" s="137"/>
      <c r="AG60" s="137"/>
      <c r="AH60" s="137"/>
      <c r="AI60" s="38"/>
      <c r="AJ60" s="278"/>
      <c r="AK60" s="278"/>
      <c r="AL60" s="278"/>
      <c r="AM60" s="279"/>
      <c r="AN60" s="279"/>
      <c r="AO60" s="279"/>
      <c r="AP60" s="279"/>
      <c r="AQ60" s="261"/>
      <c r="AR60" s="36"/>
      <c r="AS60" s="36"/>
      <c r="AT60" s="36"/>
      <c r="AU60" s="37"/>
      <c r="AV60" s="137"/>
      <c r="AW60" s="137"/>
      <c r="AX60" s="137"/>
      <c r="AY60" s="38"/>
      <c r="AZ60" s="278"/>
      <c r="BA60" s="278"/>
      <c r="BB60" s="278"/>
      <c r="BC60" s="279"/>
      <c r="BD60" s="279"/>
      <c r="BE60" s="279"/>
      <c r="BF60" s="279"/>
      <c r="BG60" s="261"/>
      <c r="BH60" s="36"/>
      <c r="BI60" s="36"/>
      <c r="BJ60" s="36"/>
      <c r="BK60" s="37"/>
      <c r="BL60" s="40"/>
      <c r="BM60" s="330"/>
      <c r="BN60" s="330"/>
      <c r="BO60" s="330"/>
      <c r="BP60" s="331"/>
      <c r="BQ60" s="331"/>
      <c r="BR60" s="36"/>
      <c r="BS60" s="36"/>
      <c r="BT60" s="36"/>
      <c r="BU60" s="37"/>
      <c r="BV60" s="40"/>
      <c r="BW60" s="330"/>
      <c r="BX60" s="330"/>
      <c r="BY60" s="330"/>
      <c r="BZ60" s="329"/>
      <c r="CA60" s="355"/>
      <c r="CB60" s="356"/>
      <c r="CC60" s="357"/>
      <c r="CF60" s="125"/>
      <c r="CG60" s="125"/>
      <c r="CH60" s="4" t="str">
        <f t="shared" si="19"/>
        <v/>
      </c>
      <c r="CI60" s="5"/>
      <c r="CJ60" s="4" t="str">
        <f t="shared" si="19"/>
        <v/>
      </c>
      <c r="CK60" s="5"/>
      <c r="CL60" s="4" t="str">
        <f t="shared" si="19"/>
        <v/>
      </c>
      <c r="CM60" s="5"/>
      <c r="CN60" s="4" t="str">
        <f t="shared" si="19"/>
        <v/>
      </c>
      <c r="CO60" s="5"/>
      <c r="CP60" s="4" t="str">
        <f t="shared" si="20"/>
        <v/>
      </c>
      <c r="CQ60" s="5"/>
      <c r="CR60" s="4" t="str">
        <f t="shared" si="20"/>
        <v/>
      </c>
      <c r="CS60" s="5"/>
      <c r="CT60" s="4" t="str">
        <f t="shared" si="21"/>
        <v/>
      </c>
      <c r="CU60" s="5"/>
      <c r="CV60" s="4" t="str">
        <f t="shared" si="21"/>
        <v/>
      </c>
      <c r="CW60" s="5"/>
      <c r="CX60" s="4" t="str">
        <f t="shared" si="22"/>
        <v/>
      </c>
      <c r="CY60" s="5"/>
      <c r="CZ60" s="4" t="str">
        <f t="shared" si="22"/>
        <v/>
      </c>
      <c r="DA60" s="5"/>
      <c r="DB60" s="135"/>
      <c r="DC60" s="247" t="str">
        <f t="shared" si="23"/>
        <v/>
      </c>
      <c r="DD60" s="7" t="str">
        <f t="shared" si="23"/>
        <v/>
      </c>
      <c r="DE60" s="6" t="str">
        <f t="shared" si="24"/>
        <v/>
      </c>
      <c r="DF60" s="7" t="str">
        <f t="shared" si="25"/>
        <v/>
      </c>
      <c r="DG60" s="6" t="str">
        <f t="shared" si="26"/>
        <v/>
      </c>
      <c r="DH60" s="7" t="str">
        <f t="shared" si="27"/>
        <v/>
      </c>
      <c r="DI60" s="6" t="str">
        <f t="shared" si="28"/>
        <v/>
      </c>
      <c r="DJ60" s="7" t="str">
        <f t="shared" si="29"/>
        <v/>
      </c>
      <c r="DK60" s="6" t="str">
        <f t="shared" si="30"/>
        <v/>
      </c>
      <c r="DL60" s="7" t="str">
        <f t="shared" si="31"/>
        <v/>
      </c>
      <c r="DM60" s="6" t="str">
        <f t="shared" si="32"/>
        <v/>
      </c>
      <c r="DN60" s="7" t="str">
        <f t="shared" si="33"/>
        <v/>
      </c>
      <c r="DO60" s="6" t="str">
        <f t="shared" si="34"/>
        <v/>
      </c>
      <c r="DP60" s="7" t="str">
        <f t="shared" si="35"/>
        <v/>
      </c>
      <c r="DQ60" s="6" t="str">
        <f t="shared" si="36"/>
        <v/>
      </c>
      <c r="DR60" s="7" t="str">
        <f t="shared" si="37"/>
        <v/>
      </c>
      <c r="DS60" s="130" t="str">
        <f t="shared" si="17"/>
        <v/>
      </c>
      <c r="DT60" s="132" t="str">
        <f t="shared" si="18"/>
        <v/>
      </c>
    </row>
    <row r="61" spans="1:124" ht="20" customHeight="1">
      <c r="A61" s="34">
        <v>55</v>
      </c>
      <c r="B61" s="35"/>
      <c r="C61" s="278"/>
      <c r="D61" s="35">
        <v>1055</v>
      </c>
      <c r="E61" s="35"/>
      <c r="F61" s="251"/>
      <c r="G61" s="571"/>
      <c r="H61" s="254" t="s">
        <v>525</v>
      </c>
      <c r="I61" s="141" t="s">
        <v>311</v>
      </c>
      <c r="J61" s="254" t="s">
        <v>312</v>
      </c>
      <c r="K61" s="36"/>
      <c r="L61" s="36"/>
      <c r="M61" s="36"/>
      <c r="N61" s="37"/>
      <c r="O61" s="137"/>
      <c r="P61" s="137"/>
      <c r="Q61" s="137"/>
      <c r="R61" s="38"/>
      <c r="S61" s="278"/>
      <c r="T61" s="278"/>
      <c r="U61" s="278"/>
      <c r="V61" s="279"/>
      <c r="W61" s="279"/>
      <c r="X61" s="279"/>
      <c r="Y61" s="279"/>
      <c r="Z61" s="261"/>
      <c r="AA61" s="39"/>
      <c r="AB61" s="36"/>
      <c r="AC61" s="36"/>
      <c r="AD61" s="36"/>
      <c r="AE61" s="37"/>
      <c r="AF61" s="137"/>
      <c r="AG61" s="137"/>
      <c r="AH61" s="137"/>
      <c r="AI61" s="38"/>
      <c r="AJ61" s="278"/>
      <c r="AK61" s="278"/>
      <c r="AL61" s="278"/>
      <c r="AM61" s="279"/>
      <c r="AN61" s="279"/>
      <c r="AO61" s="279"/>
      <c r="AP61" s="279"/>
      <c r="AQ61" s="261"/>
      <c r="AR61" s="36"/>
      <c r="AS61" s="36"/>
      <c r="AT61" s="36"/>
      <c r="AU61" s="37"/>
      <c r="AV61" s="137"/>
      <c r="AW61" s="137"/>
      <c r="AX61" s="137"/>
      <c r="AY61" s="38"/>
      <c r="AZ61" s="278"/>
      <c r="BA61" s="278"/>
      <c r="BB61" s="278"/>
      <c r="BC61" s="279"/>
      <c r="BD61" s="279"/>
      <c r="BE61" s="279"/>
      <c r="BF61" s="279"/>
      <c r="BG61" s="261"/>
      <c r="BH61" s="36"/>
      <c r="BI61" s="36"/>
      <c r="BJ61" s="36"/>
      <c r="BK61" s="37"/>
      <c r="BL61" s="40"/>
      <c r="BM61" s="330"/>
      <c r="BN61" s="330"/>
      <c r="BO61" s="330"/>
      <c r="BP61" s="331"/>
      <c r="BQ61" s="331"/>
      <c r="BR61" s="36"/>
      <c r="BS61" s="36"/>
      <c r="BT61" s="36"/>
      <c r="BU61" s="37"/>
      <c r="BV61" s="40"/>
      <c r="BW61" s="330"/>
      <c r="BX61" s="330"/>
      <c r="BY61" s="330"/>
      <c r="BZ61" s="329"/>
      <c r="CA61" s="355"/>
      <c r="CB61" s="356"/>
      <c r="CC61" s="357"/>
      <c r="CF61" s="125"/>
      <c r="CG61" s="125"/>
      <c r="CH61" s="4" t="str">
        <f t="shared" si="19"/>
        <v/>
      </c>
      <c r="CI61" s="5"/>
      <c r="CJ61" s="4" t="str">
        <f t="shared" si="19"/>
        <v/>
      </c>
      <c r="CK61" s="5"/>
      <c r="CL61" s="4" t="str">
        <f t="shared" si="19"/>
        <v/>
      </c>
      <c r="CM61" s="5"/>
      <c r="CN61" s="4" t="str">
        <f t="shared" si="19"/>
        <v/>
      </c>
      <c r="CO61" s="5"/>
      <c r="CP61" s="4" t="str">
        <f t="shared" si="20"/>
        <v/>
      </c>
      <c r="CQ61" s="5"/>
      <c r="CR61" s="4" t="str">
        <f t="shared" si="20"/>
        <v/>
      </c>
      <c r="CS61" s="5"/>
      <c r="CT61" s="4" t="str">
        <f t="shared" si="21"/>
        <v/>
      </c>
      <c r="CU61" s="5"/>
      <c r="CV61" s="4" t="str">
        <f t="shared" si="21"/>
        <v/>
      </c>
      <c r="CW61" s="5"/>
      <c r="CX61" s="4" t="str">
        <f t="shared" si="22"/>
        <v/>
      </c>
      <c r="CY61" s="5"/>
      <c r="CZ61" s="4" t="str">
        <f t="shared" si="22"/>
        <v/>
      </c>
      <c r="DA61" s="5"/>
      <c r="DB61" s="135"/>
      <c r="DC61" s="247" t="str">
        <f t="shared" si="23"/>
        <v/>
      </c>
      <c r="DD61" s="7" t="str">
        <f t="shared" si="23"/>
        <v/>
      </c>
      <c r="DE61" s="6" t="str">
        <f t="shared" si="24"/>
        <v/>
      </c>
      <c r="DF61" s="7" t="str">
        <f t="shared" si="25"/>
        <v/>
      </c>
      <c r="DG61" s="6" t="str">
        <f t="shared" si="26"/>
        <v/>
      </c>
      <c r="DH61" s="7" t="str">
        <f t="shared" si="27"/>
        <v/>
      </c>
      <c r="DI61" s="6" t="str">
        <f t="shared" si="28"/>
        <v/>
      </c>
      <c r="DJ61" s="7" t="str">
        <f t="shared" si="29"/>
        <v/>
      </c>
      <c r="DK61" s="6" t="str">
        <f t="shared" si="30"/>
        <v/>
      </c>
      <c r="DL61" s="7" t="str">
        <f t="shared" si="31"/>
        <v/>
      </c>
      <c r="DM61" s="6" t="str">
        <f t="shared" si="32"/>
        <v/>
      </c>
      <c r="DN61" s="7" t="str">
        <f t="shared" si="33"/>
        <v/>
      </c>
      <c r="DO61" s="6" t="str">
        <f t="shared" si="34"/>
        <v/>
      </c>
      <c r="DP61" s="7" t="str">
        <f t="shared" si="35"/>
        <v/>
      </c>
      <c r="DQ61" s="6" t="str">
        <f t="shared" si="36"/>
        <v/>
      </c>
      <c r="DR61" s="7" t="str">
        <f t="shared" si="37"/>
        <v/>
      </c>
      <c r="DS61" s="130" t="str">
        <f t="shared" si="17"/>
        <v/>
      </c>
      <c r="DT61" s="132" t="str">
        <f t="shared" si="18"/>
        <v/>
      </c>
    </row>
    <row r="62" spans="1:124" ht="20" customHeight="1">
      <c r="A62" s="34">
        <v>56</v>
      </c>
      <c r="B62" s="35"/>
      <c r="C62" s="278"/>
      <c r="D62" s="35">
        <v>1056</v>
      </c>
      <c r="E62" s="35"/>
      <c r="F62" s="251"/>
      <c r="G62" s="571"/>
      <c r="H62" s="254" t="s">
        <v>526</v>
      </c>
      <c r="I62" s="141" t="s">
        <v>313</v>
      </c>
      <c r="J62" s="254" t="s">
        <v>314</v>
      </c>
      <c r="K62" s="36"/>
      <c r="L62" s="36"/>
      <c r="M62" s="36"/>
      <c r="N62" s="37"/>
      <c r="O62" s="137"/>
      <c r="P62" s="137"/>
      <c r="Q62" s="137"/>
      <c r="R62" s="38"/>
      <c r="S62" s="278"/>
      <c r="T62" s="278"/>
      <c r="U62" s="278"/>
      <c r="V62" s="279"/>
      <c r="W62" s="279"/>
      <c r="X62" s="279"/>
      <c r="Y62" s="279"/>
      <c r="Z62" s="261"/>
      <c r="AA62" s="39"/>
      <c r="AB62" s="36"/>
      <c r="AC62" s="36"/>
      <c r="AD62" s="36"/>
      <c r="AE62" s="37"/>
      <c r="AF62" s="137"/>
      <c r="AG62" s="137"/>
      <c r="AH62" s="137"/>
      <c r="AI62" s="38"/>
      <c r="AJ62" s="278"/>
      <c r="AK62" s="278"/>
      <c r="AL62" s="278"/>
      <c r="AM62" s="279"/>
      <c r="AN62" s="279"/>
      <c r="AO62" s="279"/>
      <c r="AP62" s="279"/>
      <c r="AQ62" s="261"/>
      <c r="AR62" s="36"/>
      <c r="AS62" s="36"/>
      <c r="AT62" s="36"/>
      <c r="AU62" s="37"/>
      <c r="AV62" s="137"/>
      <c r="AW62" s="137"/>
      <c r="AX62" s="137"/>
      <c r="AY62" s="38"/>
      <c r="AZ62" s="278"/>
      <c r="BA62" s="278"/>
      <c r="BB62" s="278"/>
      <c r="BC62" s="279"/>
      <c r="BD62" s="279"/>
      <c r="BE62" s="279"/>
      <c r="BF62" s="279"/>
      <c r="BG62" s="261"/>
      <c r="BH62" s="36"/>
      <c r="BI62" s="36"/>
      <c r="BJ62" s="36"/>
      <c r="BK62" s="37"/>
      <c r="BL62" s="40"/>
      <c r="BM62" s="330"/>
      <c r="BN62" s="330"/>
      <c r="BO62" s="330"/>
      <c r="BP62" s="331"/>
      <c r="BQ62" s="331"/>
      <c r="BR62" s="36"/>
      <c r="BS62" s="36"/>
      <c r="BT62" s="36"/>
      <c r="BU62" s="37"/>
      <c r="BV62" s="40"/>
      <c r="BW62" s="330"/>
      <c r="BX62" s="330"/>
      <c r="BY62" s="330"/>
      <c r="BZ62" s="329"/>
      <c r="CA62" s="355"/>
      <c r="CB62" s="356"/>
      <c r="CC62" s="357"/>
      <c r="CF62" s="125"/>
      <c r="CG62" s="125"/>
      <c r="CH62" s="4" t="str">
        <f t="shared" si="19"/>
        <v/>
      </c>
      <c r="CI62" s="5"/>
      <c r="CJ62" s="4" t="str">
        <f t="shared" si="19"/>
        <v/>
      </c>
      <c r="CK62" s="5"/>
      <c r="CL62" s="4" t="str">
        <f t="shared" si="19"/>
        <v/>
      </c>
      <c r="CM62" s="5"/>
      <c r="CN62" s="4" t="str">
        <f t="shared" si="19"/>
        <v/>
      </c>
      <c r="CO62" s="5"/>
      <c r="CP62" s="4" t="str">
        <f t="shared" si="20"/>
        <v/>
      </c>
      <c r="CQ62" s="5"/>
      <c r="CR62" s="4" t="str">
        <f t="shared" si="20"/>
        <v/>
      </c>
      <c r="CS62" s="5"/>
      <c r="CT62" s="4" t="str">
        <f t="shared" si="21"/>
        <v/>
      </c>
      <c r="CU62" s="5"/>
      <c r="CV62" s="4" t="str">
        <f t="shared" si="21"/>
        <v/>
      </c>
      <c r="CW62" s="5"/>
      <c r="CX62" s="4" t="str">
        <f t="shared" si="22"/>
        <v/>
      </c>
      <c r="CY62" s="5"/>
      <c r="CZ62" s="4" t="str">
        <f t="shared" si="22"/>
        <v/>
      </c>
      <c r="DA62" s="5"/>
      <c r="DB62" s="135"/>
      <c r="DC62" s="247" t="str">
        <f t="shared" si="23"/>
        <v/>
      </c>
      <c r="DD62" s="7" t="str">
        <f t="shared" si="23"/>
        <v/>
      </c>
      <c r="DE62" s="6" t="str">
        <f t="shared" si="24"/>
        <v/>
      </c>
      <c r="DF62" s="7" t="str">
        <f t="shared" si="25"/>
        <v/>
      </c>
      <c r="DG62" s="6" t="str">
        <f t="shared" si="26"/>
        <v/>
      </c>
      <c r="DH62" s="7" t="str">
        <f t="shared" si="27"/>
        <v/>
      </c>
      <c r="DI62" s="6" t="str">
        <f t="shared" si="28"/>
        <v/>
      </c>
      <c r="DJ62" s="7" t="str">
        <f t="shared" si="29"/>
        <v/>
      </c>
      <c r="DK62" s="6" t="str">
        <f t="shared" si="30"/>
        <v/>
      </c>
      <c r="DL62" s="7" t="str">
        <f t="shared" si="31"/>
        <v/>
      </c>
      <c r="DM62" s="6" t="str">
        <f t="shared" si="32"/>
        <v/>
      </c>
      <c r="DN62" s="7" t="str">
        <f t="shared" si="33"/>
        <v/>
      </c>
      <c r="DO62" s="6" t="str">
        <f t="shared" si="34"/>
        <v/>
      </c>
      <c r="DP62" s="7" t="str">
        <f t="shared" si="35"/>
        <v/>
      </c>
      <c r="DQ62" s="6" t="str">
        <f t="shared" si="36"/>
        <v/>
      </c>
      <c r="DR62" s="7" t="str">
        <f t="shared" si="37"/>
        <v/>
      </c>
      <c r="DS62" s="130" t="str">
        <f t="shared" si="17"/>
        <v/>
      </c>
      <c r="DT62" s="132" t="str">
        <f t="shared" si="18"/>
        <v/>
      </c>
    </row>
    <row r="63" spans="1:124" ht="20" customHeight="1">
      <c r="A63" s="34">
        <v>57</v>
      </c>
      <c r="B63" s="35"/>
      <c r="C63" s="278"/>
      <c r="D63" s="35">
        <v>1057</v>
      </c>
      <c r="E63" s="35"/>
      <c r="F63" s="251"/>
      <c r="G63" s="571"/>
      <c r="H63" s="254" t="s">
        <v>527</v>
      </c>
      <c r="I63" s="141" t="s">
        <v>315</v>
      </c>
      <c r="J63" s="254" t="s">
        <v>316</v>
      </c>
      <c r="K63" s="36"/>
      <c r="L63" s="36"/>
      <c r="M63" s="36"/>
      <c r="N63" s="37"/>
      <c r="O63" s="137"/>
      <c r="P63" s="137"/>
      <c r="Q63" s="137"/>
      <c r="R63" s="38"/>
      <c r="S63" s="278"/>
      <c r="T63" s="278"/>
      <c r="U63" s="278"/>
      <c r="V63" s="279"/>
      <c r="W63" s="279"/>
      <c r="X63" s="279"/>
      <c r="Y63" s="279"/>
      <c r="Z63" s="261"/>
      <c r="AA63" s="39"/>
      <c r="AB63" s="36"/>
      <c r="AC63" s="36"/>
      <c r="AD63" s="36"/>
      <c r="AE63" s="37"/>
      <c r="AF63" s="137"/>
      <c r="AG63" s="137"/>
      <c r="AH63" s="137"/>
      <c r="AI63" s="38"/>
      <c r="AJ63" s="278"/>
      <c r="AK63" s="278"/>
      <c r="AL63" s="278"/>
      <c r="AM63" s="279"/>
      <c r="AN63" s="279"/>
      <c r="AO63" s="279"/>
      <c r="AP63" s="279"/>
      <c r="AQ63" s="261"/>
      <c r="AR63" s="36"/>
      <c r="AS63" s="36"/>
      <c r="AT63" s="36"/>
      <c r="AU63" s="37"/>
      <c r="AV63" s="137"/>
      <c r="AW63" s="137"/>
      <c r="AX63" s="137"/>
      <c r="AY63" s="38"/>
      <c r="AZ63" s="278"/>
      <c r="BA63" s="278"/>
      <c r="BB63" s="278"/>
      <c r="BC63" s="279"/>
      <c r="BD63" s="279"/>
      <c r="BE63" s="279"/>
      <c r="BF63" s="279"/>
      <c r="BG63" s="261"/>
      <c r="BH63" s="36"/>
      <c r="BI63" s="36"/>
      <c r="BJ63" s="36"/>
      <c r="BK63" s="37"/>
      <c r="BL63" s="40"/>
      <c r="BM63" s="330"/>
      <c r="BN63" s="330"/>
      <c r="BO63" s="330"/>
      <c r="BP63" s="331"/>
      <c r="BQ63" s="331"/>
      <c r="BR63" s="36"/>
      <c r="BS63" s="36"/>
      <c r="BT63" s="36"/>
      <c r="BU63" s="37"/>
      <c r="BV63" s="40"/>
      <c r="BW63" s="330"/>
      <c r="BX63" s="330"/>
      <c r="BY63" s="330"/>
      <c r="BZ63" s="329"/>
      <c r="CA63" s="355"/>
      <c r="CB63" s="356"/>
      <c r="CC63" s="357"/>
      <c r="CF63" s="125"/>
      <c r="CG63" s="125"/>
      <c r="CH63" s="4" t="str">
        <f t="shared" si="19"/>
        <v/>
      </c>
      <c r="CI63" s="5"/>
      <c r="CJ63" s="4" t="str">
        <f t="shared" si="19"/>
        <v/>
      </c>
      <c r="CK63" s="5"/>
      <c r="CL63" s="4" t="str">
        <f t="shared" si="19"/>
        <v/>
      </c>
      <c r="CM63" s="5"/>
      <c r="CN63" s="4" t="str">
        <f t="shared" si="19"/>
        <v/>
      </c>
      <c r="CO63" s="5"/>
      <c r="CP63" s="4" t="str">
        <f t="shared" si="20"/>
        <v/>
      </c>
      <c r="CQ63" s="5"/>
      <c r="CR63" s="4" t="str">
        <f t="shared" si="20"/>
        <v/>
      </c>
      <c r="CS63" s="5"/>
      <c r="CT63" s="4" t="str">
        <f t="shared" si="21"/>
        <v/>
      </c>
      <c r="CU63" s="5"/>
      <c r="CV63" s="4" t="str">
        <f t="shared" si="21"/>
        <v/>
      </c>
      <c r="CW63" s="5"/>
      <c r="CX63" s="4" t="str">
        <f t="shared" si="22"/>
        <v/>
      </c>
      <c r="CY63" s="5"/>
      <c r="CZ63" s="4" t="str">
        <f t="shared" si="22"/>
        <v/>
      </c>
      <c r="DA63" s="5"/>
      <c r="DB63" s="135"/>
      <c r="DC63" s="247" t="str">
        <f t="shared" si="23"/>
        <v/>
      </c>
      <c r="DD63" s="7" t="str">
        <f t="shared" si="23"/>
        <v/>
      </c>
      <c r="DE63" s="6" t="str">
        <f t="shared" si="24"/>
        <v/>
      </c>
      <c r="DF63" s="7" t="str">
        <f t="shared" si="25"/>
        <v/>
      </c>
      <c r="DG63" s="6" t="str">
        <f t="shared" si="26"/>
        <v/>
      </c>
      <c r="DH63" s="7" t="str">
        <f t="shared" si="27"/>
        <v/>
      </c>
      <c r="DI63" s="6" t="str">
        <f t="shared" si="28"/>
        <v/>
      </c>
      <c r="DJ63" s="7" t="str">
        <f t="shared" si="29"/>
        <v/>
      </c>
      <c r="DK63" s="6" t="str">
        <f t="shared" si="30"/>
        <v/>
      </c>
      <c r="DL63" s="7" t="str">
        <f t="shared" si="31"/>
        <v/>
      </c>
      <c r="DM63" s="6" t="str">
        <f t="shared" si="32"/>
        <v/>
      </c>
      <c r="DN63" s="7" t="str">
        <f t="shared" si="33"/>
        <v/>
      </c>
      <c r="DO63" s="6" t="str">
        <f t="shared" si="34"/>
        <v/>
      </c>
      <c r="DP63" s="7" t="str">
        <f t="shared" si="35"/>
        <v/>
      </c>
      <c r="DQ63" s="6" t="str">
        <f t="shared" si="36"/>
        <v/>
      </c>
      <c r="DR63" s="7" t="str">
        <f t="shared" si="37"/>
        <v/>
      </c>
      <c r="DS63" s="130" t="str">
        <f t="shared" si="17"/>
        <v/>
      </c>
      <c r="DT63" s="132" t="str">
        <f t="shared" si="18"/>
        <v/>
      </c>
    </row>
    <row r="64" spans="1:124" ht="20" customHeight="1">
      <c r="A64" s="34">
        <v>58</v>
      </c>
      <c r="B64" s="35"/>
      <c r="C64" s="278"/>
      <c r="D64" s="35">
        <v>1058</v>
      </c>
      <c r="E64" s="35"/>
      <c r="F64" s="251"/>
      <c r="G64" s="571"/>
      <c r="H64" s="254" t="s">
        <v>528</v>
      </c>
      <c r="I64" s="141" t="s">
        <v>317</v>
      </c>
      <c r="J64" s="254" t="s">
        <v>318</v>
      </c>
      <c r="K64" s="36"/>
      <c r="L64" s="36"/>
      <c r="M64" s="36"/>
      <c r="N64" s="37"/>
      <c r="O64" s="137"/>
      <c r="P64" s="137"/>
      <c r="Q64" s="137"/>
      <c r="R64" s="38"/>
      <c r="S64" s="278"/>
      <c r="T64" s="278"/>
      <c r="U64" s="278"/>
      <c r="V64" s="279"/>
      <c r="W64" s="279"/>
      <c r="X64" s="279"/>
      <c r="Y64" s="279"/>
      <c r="Z64" s="261"/>
      <c r="AA64" s="39"/>
      <c r="AB64" s="36"/>
      <c r="AC64" s="36"/>
      <c r="AD64" s="36"/>
      <c r="AE64" s="37"/>
      <c r="AF64" s="137"/>
      <c r="AG64" s="137"/>
      <c r="AH64" s="137"/>
      <c r="AI64" s="38"/>
      <c r="AJ64" s="278"/>
      <c r="AK64" s="278"/>
      <c r="AL64" s="278"/>
      <c r="AM64" s="279"/>
      <c r="AN64" s="279"/>
      <c r="AO64" s="279"/>
      <c r="AP64" s="279"/>
      <c r="AQ64" s="261"/>
      <c r="AR64" s="36"/>
      <c r="AS64" s="36"/>
      <c r="AT64" s="36"/>
      <c r="AU64" s="37"/>
      <c r="AV64" s="137"/>
      <c r="AW64" s="137"/>
      <c r="AX64" s="137"/>
      <c r="AY64" s="38"/>
      <c r="AZ64" s="278"/>
      <c r="BA64" s="278"/>
      <c r="BB64" s="278"/>
      <c r="BC64" s="279"/>
      <c r="BD64" s="279"/>
      <c r="BE64" s="279"/>
      <c r="BF64" s="279"/>
      <c r="BG64" s="261"/>
      <c r="BH64" s="36"/>
      <c r="BI64" s="36"/>
      <c r="BJ64" s="36"/>
      <c r="BK64" s="37"/>
      <c r="BL64" s="40"/>
      <c r="BM64" s="330"/>
      <c r="BN64" s="330"/>
      <c r="BO64" s="330"/>
      <c r="BP64" s="331"/>
      <c r="BQ64" s="331"/>
      <c r="BR64" s="36"/>
      <c r="BS64" s="36"/>
      <c r="BT64" s="36"/>
      <c r="BU64" s="37"/>
      <c r="BV64" s="40"/>
      <c r="BW64" s="330"/>
      <c r="BX64" s="330"/>
      <c r="BY64" s="330"/>
      <c r="BZ64" s="329"/>
      <c r="CA64" s="355"/>
      <c r="CB64" s="356"/>
      <c r="CC64" s="357"/>
      <c r="CF64" s="125"/>
      <c r="CG64" s="125"/>
      <c r="CH64" s="4" t="str">
        <f t="shared" si="19"/>
        <v/>
      </c>
      <c r="CI64" s="5"/>
      <c r="CJ64" s="4" t="str">
        <f t="shared" si="19"/>
        <v/>
      </c>
      <c r="CK64" s="5"/>
      <c r="CL64" s="4" t="str">
        <f t="shared" si="19"/>
        <v/>
      </c>
      <c r="CM64" s="5"/>
      <c r="CN64" s="4" t="str">
        <f t="shared" si="19"/>
        <v/>
      </c>
      <c r="CO64" s="5"/>
      <c r="CP64" s="4" t="str">
        <f t="shared" si="20"/>
        <v/>
      </c>
      <c r="CQ64" s="5"/>
      <c r="CR64" s="4" t="str">
        <f t="shared" si="20"/>
        <v/>
      </c>
      <c r="CS64" s="5"/>
      <c r="CT64" s="4" t="str">
        <f t="shared" si="21"/>
        <v/>
      </c>
      <c r="CU64" s="5"/>
      <c r="CV64" s="4" t="str">
        <f t="shared" si="21"/>
        <v/>
      </c>
      <c r="CW64" s="5"/>
      <c r="CX64" s="4" t="str">
        <f t="shared" si="22"/>
        <v/>
      </c>
      <c r="CY64" s="5"/>
      <c r="CZ64" s="4" t="str">
        <f t="shared" si="22"/>
        <v/>
      </c>
      <c r="DA64" s="5"/>
      <c r="DB64" s="135"/>
      <c r="DC64" s="247" t="str">
        <f t="shared" si="23"/>
        <v/>
      </c>
      <c r="DD64" s="7" t="str">
        <f t="shared" si="23"/>
        <v/>
      </c>
      <c r="DE64" s="6" t="str">
        <f t="shared" si="24"/>
        <v/>
      </c>
      <c r="DF64" s="7" t="str">
        <f t="shared" si="25"/>
        <v/>
      </c>
      <c r="DG64" s="6" t="str">
        <f t="shared" si="26"/>
        <v/>
      </c>
      <c r="DH64" s="7" t="str">
        <f t="shared" si="27"/>
        <v/>
      </c>
      <c r="DI64" s="6" t="str">
        <f t="shared" si="28"/>
        <v/>
      </c>
      <c r="DJ64" s="7" t="str">
        <f t="shared" si="29"/>
        <v/>
      </c>
      <c r="DK64" s="6" t="str">
        <f t="shared" si="30"/>
        <v/>
      </c>
      <c r="DL64" s="7" t="str">
        <f t="shared" si="31"/>
        <v/>
      </c>
      <c r="DM64" s="6" t="str">
        <f t="shared" si="32"/>
        <v/>
      </c>
      <c r="DN64" s="7" t="str">
        <f t="shared" si="33"/>
        <v/>
      </c>
      <c r="DO64" s="6" t="str">
        <f t="shared" si="34"/>
        <v/>
      </c>
      <c r="DP64" s="7" t="str">
        <f t="shared" si="35"/>
        <v/>
      </c>
      <c r="DQ64" s="6" t="str">
        <f t="shared" si="36"/>
        <v/>
      </c>
      <c r="DR64" s="7" t="str">
        <f t="shared" si="37"/>
        <v/>
      </c>
      <c r="DS64" s="130" t="str">
        <f t="shared" si="17"/>
        <v/>
      </c>
      <c r="DT64" s="132" t="str">
        <f t="shared" si="18"/>
        <v/>
      </c>
    </row>
    <row r="65" spans="1:124" ht="20" customHeight="1">
      <c r="A65" s="34">
        <v>59</v>
      </c>
      <c r="B65" s="35"/>
      <c r="C65" s="278"/>
      <c r="D65" s="35">
        <v>1059</v>
      </c>
      <c r="E65" s="35"/>
      <c r="F65" s="251"/>
      <c r="G65" s="571"/>
      <c r="H65" s="254" t="s">
        <v>529</v>
      </c>
      <c r="I65" s="141" t="s">
        <v>319</v>
      </c>
      <c r="J65" s="254" t="s">
        <v>320</v>
      </c>
      <c r="K65" s="36"/>
      <c r="L65" s="36"/>
      <c r="M65" s="36"/>
      <c r="N65" s="37"/>
      <c r="O65" s="137"/>
      <c r="P65" s="137"/>
      <c r="Q65" s="137"/>
      <c r="R65" s="38"/>
      <c r="S65" s="278"/>
      <c r="T65" s="278"/>
      <c r="U65" s="278"/>
      <c r="V65" s="279"/>
      <c r="W65" s="279"/>
      <c r="X65" s="279"/>
      <c r="Y65" s="279"/>
      <c r="Z65" s="261"/>
      <c r="AA65" s="39"/>
      <c r="AB65" s="36"/>
      <c r="AC65" s="36"/>
      <c r="AD65" s="36"/>
      <c r="AE65" s="37"/>
      <c r="AF65" s="137"/>
      <c r="AG65" s="137"/>
      <c r="AH65" s="137"/>
      <c r="AI65" s="38"/>
      <c r="AJ65" s="278"/>
      <c r="AK65" s="278"/>
      <c r="AL65" s="278"/>
      <c r="AM65" s="279"/>
      <c r="AN65" s="279"/>
      <c r="AO65" s="279"/>
      <c r="AP65" s="279"/>
      <c r="AQ65" s="261"/>
      <c r="AR65" s="36"/>
      <c r="AS65" s="36"/>
      <c r="AT65" s="36"/>
      <c r="AU65" s="37"/>
      <c r="AV65" s="137"/>
      <c r="AW65" s="137"/>
      <c r="AX65" s="137"/>
      <c r="AY65" s="38"/>
      <c r="AZ65" s="278"/>
      <c r="BA65" s="278"/>
      <c r="BB65" s="278"/>
      <c r="BC65" s="279"/>
      <c r="BD65" s="279"/>
      <c r="BE65" s="279"/>
      <c r="BF65" s="279"/>
      <c r="BG65" s="261"/>
      <c r="BH65" s="36"/>
      <c r="BI65" s="36"/>
      <c r="BJ65" s="36"/>
      <c r="BK65" s="37"/>
      <c r="BL65" s="40"/>
      <c r="BM65" s="330"/>
      <c r="BN65" s="330"/>
      <c r="BO65" s="330"/>
      <c r="BP65" s="331"/>
      <c r="BQ65" s="331"/>
      <c r="BR65" s="36"/>
      <c r="BS65" s="36"/>
      <c r="BT65" s="36"/>
      <c r="BU65" s="37"/>
      <c r="BV65" s="40"/>
      <c r="BW65" s="330"/>
      <c r="BX65" s="330"/>
      <c r="BY65" s="330"/>
      <c r="BZ65" s="329"/>
      <c r="CA65" s="355"/>
      <c r="CB65" s="356"/>
      <c r="CC65" s="357"/>
      <c r="CF65" s="125"/>
      <c r="CG65" s="125"/>
      <c r="CH65" s="4" t="str">
        <f t="shared" si="19"/>
        <v/>
      </c>
      <c r="CI65" s="5"/>
      <c r="CJ65" s="4" t="str">
        <f t="shared" si="19"/>
        <v/>
      </c>
      <c r="CK65" s="5"/>
      <c r="CL65" s="4" t="str">
        <f t="shared" si="19"/>
        <v/>
      </c>
      <c r="CM65" s="5"/>
      <c r="CN65" s="4" t="str">
        <f t="shared" si="19"/>
        <v/>
      </c>
      <c r="CO65" s="5"/>
      <c r="CP65" s="4" t="str">
        <f t="shared" si="20"/>
        <v/>
      </c>
      <c r="CQ65" s="5"/>
      <c r="CR65" s="4" t="str">
        <f t="shared" si="20"/>
        <v/>
      </c>
      <c r="CS65" s="5"/>
      <c r="CT65" s="4" t="str">
        <f t="shared" si="21"/>
        <v/>
      </c>
      <c r="CU65" s="5"/>
      <c r="CV65" s="4" t="str">
        <f t="shared" si="21"/>
        <v/>
      </c>
      <c r="CW65" s="5"/>
      <c r="CX65" s="4" t="str">
        <f t="shared" si="22"/>
        <v/>
      </c>
      <c r="CY65" s="5"/>
      <c r="CZ65" s="4" t="str">
        <f t="shared" si="22"/>
        <v/>
      </c>
      <c r="DA65" s="5"/>
      <c r="DB65" s="135"/>
      <c r="DC65" s="247" t="str">
        <f t="shared" si="23"/>
        <v/>
      </c>
      <c r="DD65" s="7" t="str">
        <f t="shared" si="23"/>
        <v/>
      </c>
      <c r="DE65" s="6" t="str">
        <f t="shared" si="24"/>
        <v/>
      </c>
      <c r="DF65" s="7" t="str">
        <f t="shared" si="25"/>
        <v/>
      </c>
      <c r="DG65" s="6" t="str">
        <f t="shared" si="26"/>
        <v/>
      </c>
      <c r="DH65" s="7" t="str">
        <f t="shared" si="27"/>
        <v/>
      </c>
      <c r="DI65" s="6" t="str">
        <f t="shared" si="28"/>
        <v/>
      </c>
      <c r="DJ65" s="7" t="str">
        <f t="shared" si="29"/>
        <v/>
      </c>
      <c r="DK65" s="6" t="str">
        <f t="shared" si="30"/>
        <v/>
      </c>
      <c r="DL65" s="7" t="str">
        <f t="shared" si="31"/>
        <v/>
      </c>
      <c r="DM65" s="6" t="str">
        <f t="shared" si="32"/>
        <v/>
      </c>
      <c r="DN65" s="7" t="str">
        <f t="shared" si="33"/>
        <v/>
      </c>
      <c r="DO65" s="6" t="str">
        <f t="shared" si="34"/>
        <v/>
      </c>
      <c r="DP65" s="7" t="str">
        <f t="shared" si="35"/>
        <v/>
      </c>
      <c r="DQ65" s="6" t="str">
        <f t="shared" si="36"/>
        <v/>
      </c>
      <c r="DR65" s="7" t="str">
        <f t="shared" si="37"/>
        <v/>
      </c>
      <c r="DS65" s="130" t="str">
        <f t="shared" si="17"/>
        <v/>
      </c>
      <c r="DT65" s="132" t="str">
        <f t="shared" si="18"/>
        <v/>
      </c>
    </row>
    <row r="66" spans="1:124" ht="20" customHeight="1">
      <c r="A66" s="34">
        <v>60</v>
      </c>
      <c r="B66" s="35"/>
      <c r="C66" s="278"/>
      <c r="D66" s="35">
        <v>1060</v>
      </c>
      <c r="E66" s="35"/>
      <c r="F66" s="251"/>
      <c r="G66" s="571"/>
      <c r="H66" s="254" t="s">
        <v>530</v>
      </c>
      <c r="I66" s="141" t="s">
        <v>321</v>
      </c>
      <c r="J66" s="254" t="s">
        <v>322</v>
      </c>
      <c r="K66" s="36"/>
      <c r="L66" s="36"/>
      <c r="M66" s="36"/>
      <c r="N66" s="37"/>
      <c r="O66" s="37"/>
      <c r="P66" s="37"/>
      <c r="Q66" s="37"/>
      <c r="R66" s="38"/>
      <c r="S66" s="278"/>
      <c r="T66" s="278"/>
      <c r="U66" s="278"/>
      <c r="V66" s="279"/>
      <c r="W66" s="279"/>
      <c r="X66" s="279"/>
      <c r="Y66" s="279"/>
      <c r="Z66" s="261"/>
      <c r="AA66" s="39"/>
      <c r="AB66" s="36"/>
      <c r="AC66" s="36"/>
      <c r="AD66" s="36"/>
      <c r="AE66" s="37"/>
      <c r="AF66" s="37"/>
      <c r="AG66" s="37"/>
      <c r="AH66" s="37"/>
      <c r="AI66" s="38"/>
      <c r="AJ66" s="278"/>
      <c r="AK66" s="278"/>
      <c r="AL66" s="278"/>
      <c r="AM66" s="279"/>
      <c r="AN66" s="279"/>
      <c r="AO66" s="279"/>
      <c r="AP66" s="279"/>
      <c r="AQ66" s="261"/>
      <c r="AR66" s="36"/>
      <c r="AS66" s="36"/>
      <c r="AT66" s="36"/>
      <c r="AU66" s="37"/>
      <c r="AV66" s="37"/>
      <c r="AW66" s="37"/>
      <c r="AX66" s="37"/>
      <c r="AY66" s="38"/>
      <c r="AZ66" s="278"/>
      <c r="BA66" s="278"/>
      <c r="BB66" s="278"/>
      <c r="BC66" s="279"/>
      <c r="BD66" s="279"/>
      <c r="BE66" s="279"/>
      <c r="BF66" s="279"/>
      <c r="BG66" s="261"/>
      <c r="BH66" s="36"/>
      <c r="BI66" s="36"/>
      <c r="BJ66" s="36"/>
      <c r="BK66" s="37"/>
      <c r="BL66" s="40"/>
      <c r="BM66" s="330"/>
      <c r="BN66" s="330"/>
      <c r="BO66" s="330"/>
      <c r="BP66" s="331"/>
      <c r="BQ66" s="331"/>
      <c r="BR66" s="36"/>
      <c r="BS66" s="36"/>
      <c r="BT66" s="36"/>
      <c r="BU66" s="37"/>
      <c r="BV66" s="40"/>
      <c r="BW66" s="330"/>
      <c r="BX66" s="330"/>
      <c r="BY66" s="330"/>
      <c r="BZ66" s="329"/>
      <c r="CA66" s="355"/>
      <c r="CB66" s="356"/>
      <c r="CC66" s="357"/>
      <c r="CF66" s="125"/>
      <c r="CG66" s="125"/>
      <c r="CH66" s="4" t="str">
        <f t="shared" si="19"/>
        <v/>
      </c>
      <c r="CI66" s="5"/>
      <c r="CJ66" s="4" t="str">
        <f t="shared" si="19"/>
        <v/>
      </c>
      <c r="CK66" s="5"/>
      <c r="CL66" s="4" t="str">
        <f t="shared" si="19"/>
        <v/>
      </c>
      <c r="CM66" s="5"/>
      <c r="CN66" s="4" t="str">
        <f t="shared" si="19"/>
        <v/>
      </c>
      <c r="CO66" s="5"/>
      <c r="CP66" s="4" t="str">
        <f t="shared" si="20"/>
        <v/>
      </c>
      <c r="CQ66" s="5"/>
      <c r="CR66" s="4" t="str">
        <f t="shared" si="20"/>
        <v/>
      </c>
      <c r="CS66" s="5"/>
      <c r="CT66" s="4" t="str">
        <f t="shared" si="21"/>
        <v/>
      </c>
      <c r="CU66" s="5"/>
      <c r="CV66" s="4" t="str">
        <f t="shared" si="21"/>
        <v/>
      </c>
      <c r="CW66" s="5"/>
      <c r="CX66" s="4" t="str">
        <f t="shared" si="22"/>
        <v/>
      </c>
      <c r="CY66" s="5"/>
      <c r="CZ66" s="4" t="str">
        <f t="shared" si="22"/>
        <v/>
      </c>
      <c r="DA66" s="5"/>
      <c r="DB66" s="135"/>
      <c r="DC66" s="247" t="str">
        <f t="shared" si="23"/>
        <v/>
      </c>
      <c r="DD66" s="7" t="str">
        <f t="shared" si="23"/>
        <v/>
      </c>
      <c r="DE66" s="6" t="str">
        <f t="shared" si="24"/>
        <v/>
      </c>
      <c r="DF66" s="7" t="str">
        <f t="shared" si="25"/>
        <v/>
      </c>
      <c r="DG66" s="6" t="str">
        <f t="shared" si="26"/>
        <v/>
      </c>
      <c r="DH66" s="7" t="str">
        <f t="shared" si="27"/>
        <v/>
      </c>
      <c r="DI66" s="6" t="str">
        <f t="shared" si="28"/>
        <v/>
      </c>
      <c r="DJ66" s="7" t="str">
        <f t="shared" si="29"/>
        <v/>
      </c>
      <c r="DK66" s="6" t="str">
        <f t="shared" si="30"/>
        <v/>
      </c>
      <c r="DL66" s="7" t="str">
        <f t="shared" si="31"/>
        <v/>
      </c>
      <c r="DM66" s="6" t="str">
        <f t="shared" si="32"/>
        <v/>
      </c>
      <c r="DN66" s="7" t="str">
        <f t="shared" si="33"/>
        <v/>
      </c>
      <c r="DO66" s="6" t="str">
        <f t="shared" si="34"/>
        <v/>
      </c>
      <c r="DP66" s="7" t="str">
        <f t="shared" si="35"/>
        <v/>
      </c>
      <c r="DQ66" s="6" t="str">
        <f t="shared" si="36"/>
        <v/>
      </c>
      <c r="DR66" s="7" t="str">
        <f t="shared" si="37"/>
        <v/>
      </c>
      <c r="DS66" s="130" t="str">
        <f t="shared" si="17"/>
        <v/>
      </c>
      <c r="DT66" s="132" t="str">
        <f t="shared" si="18"/>
        <v/>
      </c>
    </row>
    <row r="67" spans="1:124" ht="20" customHeight="1">
      <c r="A67" s="34">
        <v>61</v>
      </c>
      <c r="B67" s="35"/>
      <c r="C67" s="278"/>
      <c r="D67" s="35">
        <v>1061</v>
      </c>
      <c r="E67" s="35"/>
      <c r="F67" s="251"/>
      <c r="G67" s="571"/>
      <c r="H67" s="254" t="s">
        <v>531</v>
      </c>
      <c r="I67" s="141" t="s">
        <v>323</v>
      </c>
      <c r="J67" s="254" t="s">
        <v>324</v>
      </c>
      <c r="K67" s="36"/>
      <c r="L67" s="36"/>
      <c r="M67" s="36"/>
      <c r="N67" s="37"/>
      <c r="O67" s="37"/>
      <c r="P67" s="37"/>
      <c r="Q67" s="37"/>
      <c r="R67" s="38"/>
      <c r="S67" s="278"/>
      <c r="T67" s="278"/>
      <c r="U67" s="278"/>
      <c r="V67" s="279"/>
      <c r="W67" s="279"/>
      <c r="X67" s="279"/>
      <c r="Y67" s="279"/>
      <c r="Z67" s="261"/>
      <c r="AA67" s="39"/>
      <c r="AB67" s="36"/>
      <c r="AC67" s="36"/>
      <c r="AD67" s="36"/>
      <c r="AE67" s="37"/>
      <c r="AF67" s="37"/>
      <c r="AG67" s="37"/>
      <c r="AH67" s="37"/>
      <c r="AI67" s="38"/>
      <c r="AJ67" s="278"/>
      <c r="AK67" s="278"/>
      <c r="AL67" s="278"/>
      <c r="AM67" s="279"/>
      <c r="AN67" s="279"/>
      <c r="AO67" s="279"/>
      <c r="AP67" s="279"/>
      <c r="AQ67" s="261"/>
      <c r="AR67" s="36"/>
      <c r="AS67" s="36"/>
      <c r="AT67" s="36"/>
      <c r="AU67" s="37"/>
      <c r="AV67" s="37"/>
      <c r="AW67" s="37"/>
      <c r="AX67" s="37"/>
      <c r="AY67" s="38"/>
      <c r="AZ67" s="278"/>
      <c r="BA67" s="278"/>
      <c r="BB67" s="278"/>
      <c r="BC67" s="279"/>
      <c r="BD67" s="279"/>
      <c r="BE67" s="279"/>
      <c r="BF67" s="279"/>
      <c r="BG67" s="261"/>
      <c r="BH67" s="36"/>
      <c r="BI67" s="36"/>
      <c r="BJ67" s="36"/>
      <c r="BK67" s="37"/>
      <c r="BL67" s="40"/>
      <c r="BM67" s="330"/>
      <c r="BN67" s="330"/>
      <c r="BO67" s="330"/>
      <c r="BP67" s="331"/>
      <c r="BQ67" s="331"/>
      <c r="BR67" s="36"/>
      <c r="BS67" s="36"/>
      <c r="BT67" s="36"/>
      <c r="BU67" s="37"/>
      <c r="BV67" s="40"/>
      <c r="BW67" s="330"/>
      <c r="BX67" s="330"/>
      <c r="BY67" s="330"/>
      <c r="BZ67" s="329"/>
      <c r="CA67" s="355"/>
      <c r="CB67" s="356"/>
      <c r="CC67" s="357"/>
      <c r="CF67" s="125"/>
      <c r="CG67" s="125"/>
      <c r="CH67" s="4" t="str">
        <f t="shared" si="19"/>
        <v/>
      </c>
      <c r="CI67" s="5"/>
      <c r="CJ67" s="4" t="str">
        <f t="shared" si="19"/>
        <v/>
      </c>
      <c r="CK67" s="5"/>
      <c r="CL67" s="4" t="str">
        <f t="shared" si="19"/>
        <v/>
      </c>
      <c r="CM67" s="5"/>
      <c r="CN67" s="4" t="str">
        <f t="shared" si="19"/>
        <v/>
      </c>
      <c r="CO67" s="5"/>
      <c r="CP67" s="4" t="str">
        <f t="shared" si="20"/>
        <v/>
      </c>
      <c r="CQ67" s="5"/>
      <c r="CR67" s="4" t="str">
        <f t="shared" si="20"/>
        <v/>
      </c>
      <c r="CS67" s="5"/>
      <c r="CT67" s="4" t="str">
        <f t="shared" si="21"/>
        <v/>
      </c>
      <c r="CU67" s="5"/>
      <c r="CV67" s="4" t="str">
        <f t="shared" si="21"/>
        <v/>
      </c>
      <c r="CW67" s="5"/>
      <c r="CX67" s="4" t="str">
        <f t="shared" si="22"/>
        <v/>
      </c>
      <c r="CY67" s="5"/>
      <c r="CZ67" s="4" t="str">
        <f t="shared" si="22"/>
        <v/>
      </c>
      <c r="DA67" s="5"/>
      <c r="DB67" s="135"/>
      <c r="DC67" s="247" t="str">
        <f t="shared" si="23"/>
        <v/>
      </c>
      <c r="DD67" s="7" t="str">
        <f t="shared" si="23"/>
        <v/>
      </c>
      <c r="DE67" s="6" t="str">
        <f t="shared" si="24"/>
        <v/>
      </c>
      <c r="DF67" s="7" t="str">
        <f t="shared" si="25"/>
        <v/>
      </c>
      <c r="DG67" s="6" t="str">
        <f t="shared" si="26"/>
        <v/>
      </c>
      <c r="DH67" s="7" t="str">
        <f t="shared" si="27"/>
        <v/>
      </c>
      <c r="DI67" s="6" t="str">
        <f t="shared" si="28"/>
        <v/>
      </c>
      <c r="DJ67" s="7" t="str">
        <f t="shared" si="29"/>
        <v/>
      </c>
      <c r="DK67" s="6" t="str">
        <f t="shared" si="30"/>
        <v/>
      </c>
      <c r="DL67" s="7" t="str">
        <f t="shared" si="31"/>
        <v/>
      </c>
      <c r="DM67" s="6" t="str">
        <f t="shared" si="32"/>
        <v/>
      </c>
      <c r="DN67" s="7" t="str">
        <f t="shared" si="33"/>
        <v/>
      </c>
      <c r="DO67" s="6" t="str">
        <f t="shared" si="34"/>
        <v/>
      </c>
      <c r="DP67" s="7" t="str">
        <f t="shared" si="35"/>
        <v/>
      </c>
      <c r="DQ67" s="6" t="str">
        <f t="shared" si="36"/>
        <v/>
      </c>
      <c r="DR67" s="7" t="str">
        <f t="shared" si="37"/>
        <v/>
      </c>
      <c r="DS67" s="130" t="str">
        <f t="shared" si="17"/>
        <v/>
      </c>
      <c r="DT67" s="132" t="str">
        <f t="shared" si="18"/>
        <v/>
      </c>
    </row>
    <row r="68" spans="1:124" ht="20" customHeight="1">
      <c r="A68" s="34">
        <v>62</v>
      </c>
      <c r="B68" s="35"/>
      <c r="C68" s="278"/>
      <c r="D68" s="35">
        <v>1062</v>
      </c>
      <c r="E68" s="35"/>
      <c r="F68" s="251"/>
      <c r="G68" s="571"/>
      <c r="H68" s="254" t="s">
        <v>532</v>
      </c>
      <c r="I68" s="141" t="s">
        <v>325</v>
      </c>
      <c r="J68" s="254" t="s">
        <v>326</v>
      </c>
      <c r="K68" s="36"/>
      <c r="L68" s="36"/>
      <c r="M68" s="36"/>
      <c r="N68" s="37"/>
      <c r="O68" s="37"/>
      <c r="P68" s="37"/>
      <c r="Q68" s="37"/>
      <c r="R68" s="38"/>
      <c r="S68" s="278"/>
      <c r="T68" s="278"/>
      <c r="U68" s="278"/>
      <c r="V68" s="279"/>
      <c r="W68" s="279"/>
      <c r="X68" s="279"/>
      <c r="Y68" s="279"/>
      <c r="Z68" s="261"/>
      <c r="AA68" s="39"/>
      <c r="AB68" s="36"/>
      <c r="AC68" s="36"/>
      <c r="AD68" s="36"/>
      <c r="AE68" s="37"/>
      <c r="AF68" s="37"/>
      <c r="AG68" s="37"/>
      <c r="AH68" s="37"/>
      <c r="AI68" s="38"/>
      <c r="AJ68" s="278"/>
      <c r="AK68" s="278"/>
      <c r="AL68" s="278"/>
      <c r="AM68" s="279"/>
      <c r="AN68" s="279"/>
      <c r="AO68" s="279"/>
      <c r="AP68" s="279"/>
      <c r="AQ68" s="261"/>
      <c r="AR68" s="36"/>
      <c r="AS68" s="36"/>
      <c r="AT68" s="36"/>
      <c r="AU68" s="37"/>
      <c r="AV68" s="37"/>
      <c r="AW68" s="37"/>
      <c r="AX68" s="37"/>
      <c r="AY68" s="38"/>
      <c r="AZ68" s="278"/>
      <c r="BA68" s="278"/>
      <c r="BB68" s="278"/>
      <c r="BC68" s="279"/>
      <c r="BD68" s="279"/>
      <c r="BE68" s="279"/>
      <c r="BF68" s="279"/>
      <c r="BG68" s="261"/>
      <c r="BH68" s="36"/>
      <c r="BI68" s="36"/>
      <c r="BJ68" s="36"/>
      <c r="BK68" s="37"/>
      <c r="BL68" s="40"/>
      <c r="BM68" s="330"/>
      <c r="BN68" s="330"/>
      <c r="BO68" s="330"/>
      <c r="BP68" s="331"/>
      <c r="BQ68" s="331"/>
      <c r="BR68" s="36"/>
      <c r="BS68" s="36"/>
      <c r="BT68" s="36"/>
      <c r="BU68" s="37"/>
      <c r="BV68" s="40"/>
      <c r="BW68" s="330"/>
      <c r="BX68" s="330"/>
      <c r="BY68" s="330"/>
      <c r="BZ68" s="329"/>
      <c r="CA68" s="355"/>
      <c r="CB68" s="356"/>
      <c r="CC68" s="357"/>
      <c r="CF68" s="125"/>
      <c r="CG68" s="125"/>
      <c r="CH68" s="4" t="str">
        <f t="shared" si="19"/>
        <v/>
      </c>
      <c r="CI68" s="5"/>
      <c r="CJ68" s="4" t="str">
        <f t="shared" si="19"/>
        <v/>
      </c>
      <c r="CK68" s="5"/>
      <c r="CL68" s="4" t="str">
        <f t="shared" si="19"/>
        <v/>
      </c>
      <c r="CM68" s="5"/>
      <c r="CN68" s="4" t="str">
        <f t="shared" si="19"/>
        <v/>
      </c>
      <c r="CO68" s="5"/>
      <c r="CP68" s="4" t="str">
        <f t="shared" si="20"/>
        <v/>
      </c>
      <c r="CQ68" s="5"/>
      <c r="CR68" s="4" t="str">
        <f t="shared" si="20"/>
        <v/>
      </c>
      <c r="CS68" s="5"/>
      <c r="CT68" s="4" t="str">
        <f t="shared" si="21"/>
        <v/>
      </c>
      <c r="CU68" s="5"/>
      <c r="CV68" s="4" t="str">
        <f t="shared" si="21"/>
        <v/>
      </c>
      <c r="CW68" s="5"/>
      <c r="CX68" s="4" t="str">
        <f t="shared" si="22"/>
        <v/>
      </c>
      <c r="CY68" s="5"/>
      <c r="CZ68" s="4" t="str">
        <f t="shared" si="22"/>
        <v/>
      </c>
      <c r="DA68" s="5"/>
      <c r="DB68" s="135"/>
      <c r="DC68" s="247" t="str">
        <f t="shared" si="23"/>
        <v/>
      </c>
      <c r="DD68" s="7" t="str">
        <f t="shared" si="23"/>
        <v/>
      </c>
      <c r="DE68" s="6" t="str">
        <f t="shared" si="24"/>
        <v/>
      </c>
      <c r="DF68" s="7" t="str">
        <f t="shared" si="25"/>
        <v/>
      </c>
      <c r="DG68" s="6" t="str">
        <f t="shared" si="26"/>
        <v/>
      </c>
      <c r="DH68" s="7" t="str">
        <f t="shared" si="27"/>
        <v/>
      </c>
      <c r="DI68" s="6" t="str">
        <f t="shared" si="28"/>
        <v/>
      </c>
      <c r="DJ68" s="7" t="str">
        <f t="shared" si="29"/>
        <v/>
      </c>
      <c r="DK68" s="6" t="str">
        <f t="shared" si="30"/>
        <v/>
      </c>
      <c r="DL68" s="7" t="str">
        <f t="shared" si="31"/>
        <v/>
      </c>
      <c r="DM68" s="6" t="str">
        <f t="shared" si="32"/>
        <v/>
      </c>
      <c r="DN68" s="7" t="str">
        <f t="shared" si="33"/>
        <v/>
      </c>
      <c r="DO68" s="6" t="str">
        <f t="shared" si="34"/>
        <v/>
      </c>
      <c r="DP68" s="7" t="str">
        <f t="shared" si="35"/>
        <v/>
      </c>
      <c r="DQ68" s="6" t="str">
        <f t="shared" si="36"/>
        <v/>
      </c>
      <c r="DR68" s="7" t="str">
        <f t="shared" si="37"/>
        <v/>
      </c>
      <c r="DS68" s="130" t="str">
        <f t="shared" si="17"/>
        <v/>
      </c>
      <c r="DT68" s="132" t="str">
        <f t="shared" si="18"/>
        <v/>
      </c>
    </row>
    <row r="69" spans="1:124" ht="20" customHeight="1">
      <c r="A69" s="34">
        <v>63</v>
      </c>
      <c r="B69" s="35"/>
      <c r="C69" s="278"/>
      <c r="D69" s="35">
        <v>1063</v>
      </c>
      <c r="E69" s="35"/>
      <c r="F69" s="251"/>
      <c r="G69" s="571"/>
      <c r="H69" s="254" t="s">
        <v>533</v>
      </c>
      <c r="I69" s="141" t="s">
        <v>327</v>
      </c>
      <c r="J69" s="254" t="s">
        <v>328</v>
      </c>
      <c r="K69" s="36"/>
      <c r="L69" s="36"/>
      <c r="M69" s="36"/>
      <c r="N69" s="37"/>
      <c r="O69" s="37"/>
      <c r="P69" s="37"/>
      <c r="Q69" s="37"/>
      <c r="R69" s="38"/>
      <c r="S69" s="278"/>
      <c r="T69" s="278"/>
      <c r="U69" s="278"/>
      <c r="V69" s="279"/>
      <c r="W69" s="279"/>
      <c r="X69" s="279"/>
      <c r="Y69" s="279"/>
      <c r="Z69" s="261"/>
      <c r="AA69" s="39"/>
      <c r="AB69" s="36"/>
      <c r="AC69" s="36"/>
      <c r="AD69" s="36"/>
      <c r="AE69" s="37"/>
      <c r="AF69" s="37"/>
      <c r="AG69" s="37"/>
      <c r="AH69" s="37"/>
      <c r="AI69" s="38"/>
      <c r="AJ69" s="278"/>
      <c r="AK69" s="278"/>
      <c r="AL69" s="278"/>
      <c r="AM69" s="279"/>
      <c r="AN69" s="279"/>
      <c r="AO69" s="279"/>
      <c r="AP69" s="279"/>
      <c r="AQ69" s="261"/>
      <c r="AR69" s="36"/>
      <c r="AS69" s="36"/>
      <c r="AT69" s="36"/>
      <c r="AU69" s="37"/>
      <c r="AV69" s="37"/>
      <c r="AW69" s="37"/>
      <c r="AX69" s="37"/>
      <c r="AY69" s="38"/>
      <c r="AZ69" s="278"/>
      <c r="BA69" s="278"/>
      <c r="BB69" s="278"/>
      <c r="BC69" s="279"/>
      <c r="BD69" s="279"/>
      <c r="BE69" s="279"/>
      <c r="BF69" s="279"/>
      <c r="BG69" s="261"/>
      <c r="BH69" s="36"/>
      <c r="BI69" s="36"/>
      <c r="BJ69" s="36"/>
      <c r="BK69" s="37"/>
      <c r="BL69" s="40"/>
      <c r="BM69" s="330"/>
      <c r="BN69" s="330"/>
      <c r="BO69" s="330"/>
      <c r="BP69" s="331"/>
      <c r="BQ69" s="331"/>
      <c r="BR69" s="36"/>
      <c r="BS69" s="36"/>
      <c r="BT69" s="36"/>
      <c r="BU69" s="37"/>
      <c r="BV69" s="40"/>
      <c r="BW69" s="330"/>
      <c r="BX69" s="330"/>
      <c r="BY69" s="330"/>
      <c r="BZ69" s="329"/>
      <c r="CA69" s="355"/>
      <c r="CB69" s="356"/>
      <c r="CC69" s="357"/>
      <c r="CF69" s="125"/>
      <c r="CG69" s="125"/>
      <c r="CH69" s="4" t="str">
        <f t="shared" si="19"/>
        <v/>
      </c>
      <c r="CI69" s="5"/>
      <c r="CJ69" s="4" t="str">
        <f t="shared" si="19"/>
        <v/>
      </c>
      <c r="CK69" s="5"/>
      <c r="CL69" s="4" t="str">
        <f t="shared" si="19"/>
        <v/>
      </c>
      <c r="CM69" s="5"/>
      <c r="CN69" s="4" t="str">
        <f t="shared" si="19"/>
        <v/>
      </c>
      <c r="CO69" s="5"/>
      <c r="CP69" s="4" t="str">
        <f t="shared" si="20"/>
        <v/>
      </c>
      <c r="CQ69" s="5"/>
      <c r="CR69" s="4" t="str">
        <f t="shared" si="20"/>
        <v/>
      </c>
      <c r="CS69" s="5"/>
      <c r="CT69" s="4" t="str">
        <f t="shared" si="21"/>
        <v/>
      </c>
      <c r="CU69" s="5"/>
      <c r="CV69" s="4" t="str">
        <f t="shared" si="21"/>
        <v/>
      </c>
      <c r="CW69" s="5"/>
      <c r="CX69" s="4" t="str">
        <f t="shared" si="22"/>
        <v/>
      </c>
      <c r="CY69" s="5"/>
      <c r="CZ69" s="4" t="str">
        <f t="shared" si="22"/>
        <v/>
      </c>
      <c r="DA69" s="5"/>
      <c r="DB69" s="135"/>
      <c r="DC69" s="247" t="str">
        <f t="shared" si="23"/>
        <v/>
      </c>
      <c r="DD69" s="7" t="str">
        <f t="shared" si="23"/>
        <v/>
      </c>
      <c r="DE69" s="6" t="str">
        <f t="shared" si="24"/>
        <v/>
      </c>
      <c r="DF69" s="7" t="str">
        <f t="shared" si="25"/>
        <v/>
      </c>
      <c r="DG69" s="6" t="str">
        <f t="shared" si="26"/>
        <v/>
      </c>
      <c r="DH69" s="7" t="str">
        <f t="shared" si="27"/>
        <v/>
      </c>
      <c r="DI69" s="6" t="str">
        <f t="shared" si="28"/>
        <v/>
      </c>
      <c r="DJ69" s="7" t="str">
        <f t="shared" si="29"/>
        <v/>
      </c>
      <c r="DK69" s="6" t="str">
        <f t="shared" si="30"/>
        <v/>
      </c>
      <c r="DL69" s="7" t="str">
        <f t="shared" si="31"/>
        <v/>
      </c>
      <c r="DM69" s="6" t="str">
        <f t="shared" si="32"/>
        <v/>
      </c>
      <c r="DN69" s="7" t="str">
        <f t="shared" si="33"/>
        <v/>
      </c>
      <c r="DO69" s="6" t="str">
        <f t="shared" si="34"/>
        <v/>
      </c>
      <c r="DP69" s="7" t="str">
        <f t="shared" si="35"/>
        <v/>
      </c>
      <c r="DQ69" s="6" t="str">
        <f t="shared" si="36"/>
        <v/>
      </c>
      <c r="DR69" s="7" t="str">
        <f t="shared" si="37"/>
        <v/>
      </c>
      <c r="DS69" s="130" t="str">
        <f t="shared" si="17"/>
        <v/>
      </c>
      <c r="DT69" s="132" t="str">
        <f t="shared" si="18"/>
        <v/>
      </c>
    </row>
    <row r="70" spans="1:124" ht="20" customHeight="1">
      <c r="A70" s="34">
        <v>64</v>
      </c>
      <c r="B70" s="35"/>
      <c r="C70" s="278"/>
      <c r="D70" s="35">
        <v>1064</v>
      </c>
      <c r="E70" s="35"/>
      <c r="F70" s="251"/>
      <c r="G70" s="571"/>
      <c r="H70" s="254" t="s">
        <v>534</v>
      </c>
      <c r="I70" s="141" t="s">
        <v>329</v>
      </c>
      <c r="J70" s="254" t="s">
        <v>330</v>
      </c>
      <c r="K70" s="36"/>
      <c r="L70" s="36"/>
      <c r="M70" s="36"/>
      <c r="N70" s="37"/>
      <c r="O70" s="37"/>
      <c r="P70" s="37"/>
      <c r="Q70" s="37"/>
      <c r="R70" s="38"/>
      <c r="S70" s="278"/>
      <c r="T70" s="278"/>
      <c r="U70" s="278"/>
      <c r="V70" s="279"/>
      <c r="W70" s="279"/>
      <c r="X70" s="279"/>
      <c r="Y70" s="279"/>
      <c r="Z70" s="261"/>
      <c r="AA70" s="39"/>
      <c r="AB70" s="36"/>
      <c r="AC70" s="36"/>
      <c r="AD70" s="36"/>
      <c r="AE70" s="37"/>
      <c r="AF70" s="37"/>
      <c r="AG70" s="37"/>
      <c r="AH70" s="37"/>
      <c r="AI70" s="38"/>
      <c r="AJ70" s="278"/>
      <c r="AK70" s="278"/>
      <c r="AL70" s="278"/>
      <c r="AM70" s="279"/>
      <c r="AN70" s="279"/>
      <c r="AO70" s="279"/>
      <c r="AP70" s="279"/>
      <c r="AQ70" s="261"/>
      <c r="AR70" s="36"/>
      <c r="AS70" s="36"/>
      <c r="AT70" s="36"/>
      <c r="AU70" s="37"/>
      <c r="AV70" s="37"/>
      <c r="AW70" s="37"/>
      <c r="AX70" s="37"/>
      <c r="AY70" s="38"/>
      <c r="AZ70" s="278"/>
      <c r="BA70" s="278"/>
      <c r="BB70" s="278"/>
      <c r="BC70" s="279"/>
      <c r="BD70" s="279"/>
      <c r="BE70" s="279"/>
      <c r="BF70" s="279"/>
      <c r="BG70" s="261"/>
      <c r="BH70" s="36"/>
      <c r="BI70" s="36"/>
      <c r="BJ70" s="36"/>
      <c r="BK70" s="37"/>
      <c r="BL70" s="40"/>
      <c r="BM70" s="330"/>
      <c r="BN70" s="330"/>
      <c r="BO70" s="330"/>
      <c r="BP70" s="331"/>
      <c r="BQ70" s="331"/>
      <c r="BR70" s="36"/>
      <c r="BS70" s="36"/>
      <c r="BT70" s="36"/>
      <c r="BU70" s="37"/>
      <c r="BV70" s="40"/>
      <c r="BW70" s="330"/>
      <c r="BX70" s="330"/>
      <c r="BY70" s="330"/>
      <c r="BZ70" s="329"/>
      <c r="CA70" s="355"/>
      <c r="CB70" s="356"/>
      <c r="CC70" s="357"/>
      <c r="CF70" s="125"/>
      <c r="CG70" s="125"/>
      <c r="CH70" s="4" t="str">
        <f t="shared" si="19"/>
        <v/>
      </c>
      <c r="CI70" s="5"/>
      <c r="CJ70" s="4" t="str">
        <f t="shared" si="19"/>
        <v/>
      </c>
      <c r="CK70" s="5"/>
      <c r="CL70" s="4" t="str">
        <f t="shared" si="19"/>
        <v/>
      </c>
      <c r="CM70" s="5"/>
      <c r="CN70" s="4" t="str">
        <f t="shared" si="19"/>
        <v/>
      </c>
      <c r="CO70" s="5"/>
      <c r="CP70" s="4" t="str">
        <f t="shared" si="20"/>
        <v/>
      </c>
      <c r="CQ70" s="5"/>
      <c r="CR70" s="4" t="str">
        <f t="shared" si="20"/>
        <v/>
      </c>
      <c r="CS70" s="5"/>
      <c r="CT70" s="4" t="str">
        <f t="shared" si="21"/>
        <v/>
      </c>
      <c r="CU70" s="5"/>
      <c r="CV70" s="4" t="str">
        <f t="shared" si="21"/>
        <v/>
      </c>
      <c r="CW70" s="5"/>
      <c r="CX70" s="4" t="str">
        <f t="shared" si="22"/>
        <v/>
      </c>
      <c r="CY70" s="5"/>
      <c r="CZ70" s="4" t="str">
        <f t="shared" si="22"/>
        <v/>
      </c>
      <c r="DA70" s="5"/>
      <c r="DB70" s="135"/>
      <c r="DC70" s="247" t="str">
        <f t="shared" si="23"/>
        <v/>
      </c>
      <c r="DD70" s="7" t="str">
        <f t="shared" si="23"/>
        <v/>
      </c>
      <c r="DE70" s="6" t="str">
        <f t="shared" ref="DE70:DE101" si="38">IF(CL70="","",SUM(DC70,CL70))</f>
        <v/>
      </c>
      <c r="DF70" s="7" t="str">
        <f t="shared" ref="DF70:DF101" si="39">IF(CM70="","",SUM(DD70,CM70))</f>
        <v/>
      </c>
      <c r="DG70" s="6" t="str">
        <f t="shared" ref="DG70:DG101" si="40">IF(CN70="","",SUM(DE70,CN70))</f>
        <v/>
      </c>
      <c r="DH70" s="7" t="str">
        <f t="shared" ref="DH70:DH101" si="41">IF(CO70="","",SUM(DF70,CO70))</f>
        <v/>
      </c>
      <c r="DI70" s="6" t="str">
        <f t="shared" ref="DI70:DI101" si="42">IF(CP70="","",SUM(DG70,CP70))</f>
        <v/>
      </c>
      <c r="DJ70" s="7" t="str">
        <f t="shared" ref="DJ70:DJ101" si="43">IF(CQ70="","",SUM(DH70,CQ70))</f>
        <v/>
      </c>
      <c r="DK70" s="6" t="str">
        <f t="shared" ref="DK70:DK101" si="44">IF(CR70="","",SUM(DI70,CR70))</f>
        <v/>
      </c>
      <c r="DL70" s="7" t="str">
        <f t="shared" ref="DL70:DL101" si="45">IF(CS70="","",SUM(DJ70,CS70))</f>
        <v/>
      </c>
      <c r="DM70" s="6" t="str">
        <f t="shared" ref="DM70:DM101" si="46">IF(CT70="","",SUM(DK70,CT70))</f>
        <v/>
      </c>
      <c r="DN70" s="7" t="str">
        <f t="shared" ref="DN70:DN101" si="47">IF(CU70="","",SUM(DL70,CU70))</f>
        <v/>
      </c>
      <c r="DO70" s="6" t="str">
        <f t="shared" ref="DO70:DO101" si="48">IF(CV70="","",SUM(DM70,CV70))</f>
        <v/>
      </c>
      <c r="DP70" s="7" t="str">
        <f t="shared" ref="DP70:DP101" si="49">IF(CW70="","",SUM(DN70,CW70))</f>
        <v/>
      </c>
      <c r="DQ70" s="6" t="str">
        <f t="shared" ref="DQ70:DQ101" si="50">IF(CX70="","",SUM(DO70,CX70))</f>
        <v/>
      </c>
      <c r="DR70" s="7" t="str">
        <f t="shared" ref="DR70:DR101" si="51">IF(CY70="","",SUM(DP70,CY70))</f>
        <v/>
      </c>
      <c r="DS70" s="130" t="str">
        <f t="shared" si="17"/>
        <v/>
      </c>
      <c r="DT70" s="132" t="str">
        <f t="shared" si="18"/>
        <v/>
      </c>
    </row>
    <row r="71" spans="1:124" ht="20" customHeight="1">
      <c r="A71" s="34">
        <v>65</v>
      </c>
      <c r="B71" s="35"/>
      <c r="C71" s="278"/>
      <c r="D71" s="35">
        <v>1065</v>
      </c>
      <c r="E71" s="35"/>
      <c r="F71" s="251"/>
      <c r="G71" s="571"/>
      <c r="H71" s="254" t="s">
        <v>535</v>
      </c>
      <c r="I71" s="141" t="s">
        <v>331</v>
      </c>
      <c r="J71" s="254" t="s">
        <v>332</v>
      </c>
      <c r="K71" s="36"/>
      <c r="L71" s="36"/>
      <c r="M71" s="36"/>
      <c r="N71" s="37"/>
      <c r="O71" s="37"/>
      <c r="P71" s="37"/>
      <c r="Q71" s="37"/>
      <c r="R71" s="38"/>
      <c r="S71" s="278"/>
      <c r="T71" s="278"/>
      <c r="U71" s="278"/>
      <c r="V71" s="279"/>
      <c r="W71" s="279"/>
      <c r="X71" s="279"/>
      <c r="Y71" s="279"/>
      <c r="Z71" s="261"/>
      <c r="AA71" s="39"/>
      <c r="AB71" s="36"/>
      <c r="AC71" s="36"/>
      <c r="AD71" s="36"/>
      <c r="AE71" s="37"/>
      <c r="AF71" s="37"/>
      <c r="AG71" s="37"/>
      <c r="AH71" s="37"/>
      <c r="AI71" s="38"/>
      <c r="AJ71" s="278"/>
      <c r="AK71" s="278"/>
      <c r="AL71" s="278"/>
      <c r="AM71" s="279"/>
      <c r="AN71" s="279"/>
      <c r="AO71" s="279"/>
      <c r="AP71" s="279"/>
      <c r="AQ71" s="261"/>
      <c r="AR71" s="36"/>
      <c r="AS71" s="36"/>
      <c r="AT71" s="36"/>
      <c r="AU71" s="37"/>
      <c r="AV71" s="37"/>
      <c r="AW71" s="37"/>
      <c r="AX71" s="37"/>
      <c r="AY71" s="38"/>
      <c r="AZ71" s="278"/>
      <c r="BA71" s="278"/>
      <c r="BB71" s="278"/>
      <c r="BC71" s="279"/>
      <c r="BD71" s="279"/>
      <c r="BE71" s="279"/>
      <c r="BF71" s="279"/>
      <c r="BG71" s="261"/>
      <c r="BH71" s="36"/>
      <c r="BI71" s="36"/>
      <c r="BJ71" s="36"/>
      <c r="BK71" s="37"/>
      <c r="BL71" s="40"/>
      <c r="BM71" s="330"/>
      <c r="BN71" s="330"/>
      <c r="BO71" s="330"/>
      <c r="BP71" s="331"/>
      <c r="BQ71" s="331"/>
      <c r="BR71" s="36"/>
      <c r="BS71" s="36"/>
      <c r="BT71" s="36"/>
      <c r="BU71" s="37"/>
      <c r="BV71" s="40"/>
      <c r="BW71" s="330"/>
      <c r="BX71" s="330"/>
      <c r="BY71" s="330"/>
      <c r="BZ71" s="329"/>
      <c r="CA71" s="355"/>
      <c r="CB71" s="356"/>
      <c r="CC71" s="357"/>
      <c r="CF71" s="125"/>
      <c r="CG71" s="125"/>
      <c r="CH71" s="4" t="str">
        <f t="shared" si="19"/>
        <v/>
      </c>
      <c r="CI71" s="5"/>
      <c r="CJ71" s="4" t="str">
        <f t="shared" si="19"/>
        <v/>
      </c>
      <c r="CK71" s="5"/>
      <c r="CL71" s="4" t="str">
        <f t="shared" si="19"/>
        <v/>
      </c>
      <c r="CM71" s="5"/>
      <c r="CN71" s="4" t="str">
        <f t="shared" ref="CN71" si="52">IF($D71="","",IF(CN$6="","",CN$6))</f>
        <v/>
      </c>
      <c r="CO71" s="5"/>
      <c r="CP71" s="4" t="str">
        <f t="shared" si="20"/>
        <v/>
      </c>
      <c r="CQ71" s="5"/>
      <c r="CR71" s="4" t="str">
        <f t="shared" si="20"/>
        <v/>
      </c>
      <c r="CS71" s="5"/>
      <c r="CT71" s="4" t="str">
        <f t="shared" si="21"/>
        <v/>
      </c>
      <c r="CU71" s="5"/>
      <c r="CV71" s="4" t="str">
        <f t="shared" si="21"/>
        <v/>
      </c>
      <c r="CW71" s="5"/>
      <c r="CX71" s="4" t="str">
        <f t="shared" si="22"/>
        <v/>
      </c>
      <c r="CY71" s="5"/>
      <c r="CZ71" s="4" t="str">
        <f t="shared" si="22"/>
        <v/>
      </c>
      <c r="DA71" s="5"/>
      <c r="DB71" s="135"/>
      <c r="DC71" s="247" t="str">
        <f t="shared" si="23"/>
        <v/>
      </c>
      <c r="DD71" s="7" t="str">
        <f t="shared" si="23"/>
        <v/>
      </c>
      <c r="DE71" s="6" t="str">
        <f t="shared" si="38"/>
        <v/>
      </c>
      <c r="DF71" s="7" t="str">
        <f t="shared" si="39"/>
        <v/>
      </c>
      <c r="DG71" s="6" t="str">
        <f t="shared" si="40"/>
        <v/>
      </c>
      <c r="DH71" s="7" t="str">
        <f t="shared" si="41"/>
        <v/>
      </c>
      <c r="DI71" s="6" t="str">
        <f t="shared" si="42"/>
        <v/>
      </c>
      <c r="DJ71" s="7" t="str">
        <f t="shared" si="43"/>
        <v/>
      </c>
      <c r="DK71" s="6" t="str">
        <f t="shared" si="44"/>
        <v/>
      </c>
      <c r="DL71" s="7" t="str">
        <f t="shared" si="45"/>
        <v/>
      </c>
      <c r="DM71" s="6" t="str">
        <f t="shared" si="46"/>
        <v/>
      </c>
      <c r="DN71" s="7" t="str">
        <f t="shared" si="47"/>
        <v/>
      </c>
      <c r="DO71" s="6" t="str">
        <f t="shared" si="48"/>
        <v/>
      </c>
      <c r="DP71" s="7" t="str">
        <f t="shared" si="49"/>
        <v/>
      </c>
      <c r="DQ71" s="6" t="str">
        <f t="shared" si="50"/>
        <v/>
      </c>
      <c r="DR71" s="7" t="str">
        <f t="shared" si="51"/>
        <v/>
      </c>
      <c r="DS71" s="130" t="str">
        <f t="shared" ref="DS71:DS106" si="53">IF(CZ71="","",SUM(DQ71,CZ71))</f>
        <v/>
      </c>
      <c r="DT71" s="132" t="str">
        <f t="shared" ref="DT71:DT106" si="54">IF(DA71="","",SUM(DR71,DA71))</f>
        <v/>
      </c>
    </row>
    <row r="72" spans="1:124" ht="20" customHeight="1">
      <c r="A72" s="34">
        <v>66</v>
      </c>
      <c r="B72" s="35"/>
      <c r="C72" s="278"/>
      <c r="D72" s="35">
        <v>1066</v>
      </c>
      <c r="E72" s="35"/>
      <c r="F72" s="251"/>
      <c r="G72" s="571"/>
      <c r="H72" s="254" t="s">
        <v>536</v>
      </c>
      <c r="I72" s="141" t="s">
        <v>333</v>
      </c>
      <c r="J72" s="254" t="s">
        <v>334</v>
      </c>
      <c r="K72" s="36"/>
      <c r="L72" s="36"/>
      <c r="M72" s="36"/>
      <c r="N72" s="37"/>
      <c r="O72" s="37"/>
      <c r="P72" s="37"/>
      <c r="Q72" s="37"/>
      <c r="R72" s="38"/>
      <c r="S72" s="278"/>
      <c r="T72" s="278"/>
      <c r="U72" s="278"/>
      <c r="V72" s="279"/>
      <c r="W72" s="279"/>
      <c r="X72" s="279"/>
      <c r="Y72" s="279"/>
      <c r="Z72" s="261"/>
      <c r="AA72" s="39"/>
      <c r="AB72" s="36"/>
      <c r="AC72" s="36"/>
      <c r="AD72" s="36"/>
      <c r="AE72" s="37"/>
      <c r="AF72" s="37"/>
      <c r="AG72" s="37"/>
      <c r="AH72" s="37"/>
      <c r="AI72" s="38"/>
      <c r="AJ72" s="278"/>
      <c r="AK72" s="278"/>
      <c r="AL72" s="278"/>
      <c r="AM72" s="279"/>
      <c r="AN72" s="279"/>
      <c r="AO72" s="279"/>
      <c r="AP72" s="279"/>
      <c r="AQ72" s="261"/>
      <c r="AR72" s="36"/>
      <c r="AS72" s="36"/>
      <c r="AT72" s="36"/>
      <c r="AU72" s="37"/>
      <c r="AV72" s="37"/>
      <c r="AW72" s="37"/>
      <c r="AX72" s="37"/>
      <c r="AY72" s="38"/>
      <c r="AZ72" s="278"/>
      <c r="BA72" s="278"/>
      <c r="BB72" s="278"/>
      <c r="BC72" s="279"/>
      <c r="BD72" s="279"/>
      <c r="BE72" s="279"/>
      <c r="BF72" s="279"/>
      <c r="BG72" s="261"/>
      <c r="BH72" s="36"/>
      <c r="BI72" s="36"/>
      <c r="BJ72" s="36"/>
      <c r="BK72" s="37"/>
      <c r="BL72" s="40"/>
      <c r="BM72" s="330"/>
      <c r="BN72" s="330"/>
      <c r="BO72" s="330"/>
      <c r="BP72" s="331"/>
      <c r="BQ72" s="331"/>
      <c r="BR72" s="36"/>
      <c r="BS72" s="36"/>
      <c r="BT72" s="36"/>
      <c r="BU72" s="37"/>
      <c r="BV72" s="40"/>
      <c r="BW72" s="330"/>
      <c r="BX72" s="330"/>
      <c r="BY72" s="330"/>
      <c r="BZ72" s="329"/>
      <c r="CA72" s="355"/>
      <c r="CB72" s="356"/>
      <c r="CC72" s="357"/>
      <c r="CF72" s="125"/>
      <c r="CG72" s="125"/>
      <c r="CH72" s="4" t="str">
        <f t="shared" ref="CH72:CV106" si="55">IF($D72="","",IF(CH$6="","",CH$6))</f>
        <v/>
      </c>
      <c r="CI72" s="5"/>
      <c r="CJ72" s="4" t="str">
        <f t="shared" si="55"/>
        <v/>
      </c>
      <c r="CK72" s="5"/>
      <c r="CL72" s="4" t="str">
        <f t="shared" si="55"/>
        <v/>
      </c>
      <c r="CM72" s="5"/>
      <c r="CN72" s="4" t="str">
        <f t="shared" si="55"/>
        <v/>
      </c>
      <c r="CO72" s="5"/>
      <c r="CP72" s="4" t="str">
        <f t="shared" si="55"/>
        <v/>
      </c>
      <c r="CQ72" s="5"/>
      <c r="CR72" s="4" t="str">
        <f t="shared" si="55"/>
        <v/>
      </c>
      <c r="CS72" s="5"/>
      <c r="CT72" s="4" t="str">
        <f t="shared" si="55"/>
        <v/>
      </c>
      <c r="CU72" s="5"/>
      <c r="CV72" s="4" t="str">
        <f t="shared" si="55"/>
        <v/>
      </c>
      <c r="CW72" s="5"/>
      <c r="CX72" s="4" t="str">
        <f t="shared" ref="CX72:CZ106" si="56">IF($D72="","",IF(CX$6="","",CX$6))</f>
        <v/>
      </c>
      <c r="CY72" s="5"/>
      <c r="CZ72" s="4" t="str">
        <f t="shared" si="56"/>
        <v/>
      </c>
      <c r="DA72" s="5"/>
      <c r="DB72" s="135"/>
      <c r="DC72" s="247" t="str">
        <f t="shared" si="23"/>
        <v/>
      </c>
      <c r="DD72" s="7" t="str">
        <f t="shared" si="23"/>
        <v/>
      </c>
      <c r="DE72" s="6" t="str">
        <f t="shared" si="38"/>
        <v/>
      </c>
      <c r="DF72" s="7" t="str">
        <f t="shared" si="39"/>
        <v/>
      </c>
      <c r="DG72" s="6" t="str">
        <f t="shared" si="40"/>
        <v/>
      </c>
      <c r="DH72" s="7" t="str">
        <f t="shared" si="41"/>
        <v/>
      </c>
      <c r="DI72" s="6" t="str">
        <f t="shared" si="42"/>
        <v/>
      </c>
      <c r="DJ72" s="7" t="str">
        <f t="shared" si="43"/>
        <v/>
      </c>
      <c r="DK72" s="6" t="str">
        <f t="shared" si="44"/>
        <v/>
      </c>
      <c r="DL72" s="7" t="str">
        <f t="shared" si="45"/>
        <v/>
      </c>
      <c r="DM72" s="6" t="str">
        <f t="shared" si="46"/>
        <v/>
      </c>
      <c r="DN72" s="7" t="str">
        <f t="shared" si="47"/>
        <v/>
      </c>
      <c r="DO72" s="6" t="str">
        <f t="shared" si="48"/>
        <v/>
      </c>
      <c r="DP72" s="7" t="str">
        <f t="shared" si="49"/>
        <v/>
      </c>
      <c r="DQ72" s="6" t="str">
        <f t="shared" si="50"/>
        <v/>
      </c>
      <c r="DR72" s="7" t="str">
        <f t="shared" si="51"/>
        <v/>
      </c>
      <c r="DS72" s="130" t="str">
        <f t="shared" si="53"/>
        <v/>
      </c>
      <c r="DT72" s="132" t="str">
        <f t="shared" si="54"/>
        <v/>
      </c>
    </row>
    <row r="73" spans="1:124" ht="20" customHeight="1">
      <c r="A73" s="34">
        <v>67</v>
      </c>
      <c r="B73" s="35"/>
      <c r="C73" s="278"/>
      <c r="D73" s="35">
        <v>1067</v>
      </c>
      <c r="E73" s="35"/>
      <c r="F73" s="251"/>
      <c r="G73" s="571"/>
      <c r="H73" s="254" t="s">
        <v>537</v>
      </c>
      <c r="I73" s="141" t="s">
        <v>335</v>
      </c>
      <c r="J73" s="254" t="s">
        <v>336</v>
      </c>
      <c r="K73" s="36"/>
      <c r="L73" s="36"/>
      <c r="M73" s="36"/>
      <c r="N73" s="37"/>
      <c r="O73" s="37"/>
      <c r="P73" s="37"/>
      <c r="Q73" s="37"/>
      <c r="R73" s="38"/>
      <c r="S73" s="278"/>
      <c r="T73" s="278"/>
      <c r="U73" s="278"/>
      <c r="V73" s="279"/>
      <c r="W73" s="279"/>
      <c r="X73" s="279"/>
      <c r="Y73" s="279"/>
      <c r="Z73" s="261"/>
      <c r="AA73" s="39"/>
      <c r="AB73" s="36"/>
      <c r="AC73" s="36"/>
      <c r="AD73" s="36"/>
      <c r="AE73" s="37"/>
      <c r="AF73" s="37"/>
      <c r="AG73" s="37"/>
      <c r="AH73" s="37"/>
      <c r="AI73" s="38"/>
      <c r="AJ73" s="278"/>
      <c r="AK73" s="278"/>
      <c r="AL73" s="278"/>
      <c r="AM73" s="279"/>
      <c r="AN73" s="279"/>
      <c r="AO73" s="279"/>
      <c r="AP73" s="279"/>
      <c r="AQ73" s="261"/>
      <c r="AR73" s="36"/>
      <c r="AS73" s="36"/>
      <c r="AT73" s="36"/>
      <c r="AU73" s="37"/>
      <c r="AV73" s="37"/>
      <c r="AW73" s="37"/>
      <c r="AX73" s="37"/>
      <c r="AY73" s="38"/>
      <c r="AZ73" s="278"/>
      <c r="BA73" s="278"/>
      <c r="BB73" s="278"/>
      <c r="BC73" s="279"/>
      <c r="BD73" s="279"/>
      <c r="BE73" s="279"/>
      <c r="BF73" s="279"/>
      <c r="BG73" s="261"/>
      <c r="BH73" s="36"/>
      <c r="BI73" s="36"/>
      <c r="BJ73" s="36"/>
      <c r="BK73" s="37"/>
      <c r="BL73" s="40"/>
      <c r="BM73" s="330"/>
      <c r="BN73" s="330"/>
      <c r="BO73" s="330"/>
      <c r="BP73" s="331"/>
      <c r="BQ73" s="331"/>
      <c r="BR73" s="36"/>
      <c r="BS73" s="36"/>
      <c r="BT73" s="36"/>
      <c r="BU73" s="37"/>
      <c r="BV73" s="40"/>
      <c r="BW73" s="330"/>
      <c r="BX73" s="330"/>
      <c r="BY73" s="330"/>
      <c r="BZ73" s="329"/>
      <c r="CA73" s="355"/>
      <c r="CB73" s="356"/>
      <c r="CC73" s="357"/>
      <c r="CF73" s="125"/>
      <c r="CG73" s="125"/>
      <c r="CH73" s="4" t="str">
        <f t="shared" si="55"/>
        <v/>
      </c>
      <c r="CI73" s="5"/>
      <c r="CJ73" s="4" t="str">
        <f t="shared" si="55"/>
        <v/>
      </c>
      <c r="CK73" s="5"/>
      <c r="CL73" s="4" t="str">
        <f t="shared" si="55"/>
        <v/>
      </c>
      <c r="CM73" s="5"/>
      <c r="CN73" s="4" t="str">
        <f t="shared" si="55"/>
        <v/>
      </c>
      <c r="CO73" s="5"/>
      <c r="CP73" s="4" t="str">
        <f t="shared" si="55"/>
        <v/>
      </c>
      <c r="CQ73" s="5"/>
      <c r="CR73" s="4" t="str">
        <f t="shared" si="55"/>
        <v/>
      </c>
      <c r="CS73" s="5"/>
      <c r="CT73" s="4" t="str">
        <f t="shared" si="55"/>
        <v/>
      </c>
      <c r="CU73" s="5"/>
      <c r="CV73" s="4" t="str">
        <f t="shared" si="55"/>
        <v/>
      </c>
      <c r="CW73" s="5"/>
      <c r="CX73" s="4" t="str">
        <f t="shared" si="56"/>
        <v/>
      </c>
      <c r="CY73" s="5"/>
      <c r="CZ73" s="4" t="str">
        <f t="shared" si="56"/>
        <v/>
      </c>
      <c r="DA73" s="5"/>
      <c r="DB73" s="135"/>
      <c r="DC73" s="247" t="str">
        <f t="shared" ref="DC73:DD107" si="57">IF(CJ73="","",SUM(CH73,CJ73))</f>
        <v/>
      </c>
      <c r="DD73" s="7" t="str">
        <f t="shared" si="57"/>
        <v/>
      </c>
      <c r="DE73" s="6" t="str">
        <f t="shared" si="38"/>
        <v/>
      </c>
      <c r="DF73" s="7" t="str">
        <f t="shared" si="39"/>
        <v/>
      </c>
      <c r="DG73" s="6" t="str">
        <f t="shared" si="40"/>
        <v/>
      </c>
      <c r="DH73" s="7" t="str">
        <f t="shared" si="41"/>
        <v/>
      </c>
      <c r="DI73" s="6" t="str">
        <f t="shared" si="42"/>
        <v/>
      </c>
      <c r="DJ73" s="7" t="str">
        <f t="shared" si="43"/>
        <v/>
      </c>
      <c r="DK73" s="6" t="str">
        <f t="shared" si="44"/>
        <v/>
      </c>
      <c r="DL73" s="7" t="str">
        <f t="shared" si="45"/>
        <v/>
      </c>
      <c r="DM73" s="6" t="str">
        <f t="shared" si="46"/>
        <v/>
      </c>
      <c r="DN73" s="7" t="str">
        <f t="shared" si="47"/>
        <v/>
      </c>
      <c r="DO73" s="6" t="str">
        <f t="shared" si="48"/>
        <v/>
      </c>
      <c r="DP73" s="7" t="str">
        <f t="shared" si="49"/>
        <v/>
      </c>
      <c r="DQ73" s="6" t="str">
        <f t="shared" si="50"/>
        <v/>
      </c>
      <c r="DR73" s="7" t="str">
        <f t="shared" si="51"/>
        <v/>
      </c>
      <c r="DS73" s="130" t="str">
        <f t="shared" si="53"/>
        <v/>
      </c>
      <c r="DT73" s="132" t="str">
        <f t="shared" si="54"/>
        <v/>
      </c>
    </row>
    <row r="74" spans="1:124" ht="20" customHeight="1">
      <c r="A74" s="34">
        <v>68</v>
      </c>
      <c r="B74" s="35"/>
      <c r="C74" s="278"/>
      <c r="D74" s="35">
        <v>1068</v>
      </c>
      <c r="E74" s="35"/>
      <c r="F74" s="251"/>
      <c r="G74" s="571"/>
      <c r="H74" s="254" t="s">
        <v>538</v>
      </c>
      <c r="I74" s="141" t="s">
        <v>337</v>
      </c>
      <c r="J74" s="254" t="s">
        <v>338</v>
      </c>
      <c r="K74" s="36"/>
      <c r="L74" s="36"/>
      <c r="M74" s="36"/>
      <c r="N74" s="37"/>
      <c r="O74" s="37"/>
      <c r="P74" s="37"/>
      <c r="Q74" s="37"/>
      <c r="R74" s="38"/>
      <c r="S74" s="278"/>
      <c r="T74" s="278"/>
      <c r="U74" s="278"/>
      <c r="V74" s="279"/>
      <c r="W74" s="279"/>
      <c r="X74" s="279"/>
      <c r="Y74" s="279"/>
      <c r="Z74" s="261"/>
      <c r="AA74" s="39"/>
      <c r="AB74" s="36"/>
      <c r="AC74" s="36"/>
      <c r="AD74" s="36"/>
      <c r="AE74" s="37"/>
      <c r="AF74" s="37"/>
      <c r="AG74" s="37"/>
      <c r="AH74" s="37"/>
      <c r="AI74" s="38"/>
      <c r="AJ74" s="278"/>
      <c r="AK74" s="278"/>
      <c r="AL74" s="278"/>
      <c r="AM74" s="279"/>
      <c r="AN74" s="279"/>
      <c r="AO74" s="279"/>
      <c r="AP74" s="279"/>
      <c r="AQ74" s="261"/>
      <c r="AR74" s="36"/>
      <c r="AS74" s="36"/>
      <c r="AT74" s="36"/>
      <c r="AU74" s="37"/>
      <c r="AV74" s="37"/>
      <c r="AW74" s="37"/>
      <c r="AX74" s="37"/>
      <c r="AY74" s="38"/>
      <c r="AZ74" s="278"/>
      <c r="BA74" s="278"/>
      <c r="BB74" s="278"/>
      <c r="BC74" s="279"/>
      <c r="BD74" s="279"/>
      <c r="BE74" s="279"/>
      <c r="BF74" s="279"/>
      <c r="BG74" s="261"/>
      <c r="BH74" s="36"/>
      <c r="BI74" s="36"/>
      <c r="BJ74" s="36"/>
      <c r="BK74" s="37"/>
      <c r="BL74" s="40"/>
      <c r="BM74" s="330"/>
      <c r="BN74" s="330"/>
      <c r="BO74" s="330"/>
      <c r="BP74" s="331"/>
      <c r="BQ74" s="331"/>
      <c r="BR74" s="36"/>
      <c r="BS74" s="36"/>
      <c r="BT74" s="36"/>
      <c r="BU74" s="37"/>
      <c r="BV74" s="40"/>
      <c r="BW74" s="330"/>
      <c r="BX74" s="330"/>
      <c r="BY74" s="330"/>
      <c r="BZ74" s="329"/>
      <c r="CA74" s="355"/>
      <c r="CB74" s="356"/>
      <c r="CC74" s="357"/>
      <c r="CF74" s="125"/>
      <c r="CG74" s="125"/>
      <c r="CH74" s="4" t="str">
        <f t="shared" si="55"/>
        <v/>
      </c>
      <c r="CI74" s="5"/>
      <c r="CJ74" s="4" t="str">
        <f t="shared" si="55"/>
        <v/>
      </c>
      <c r="CK74" s="5"/>
      <c r="CL74" s="4" t="str">
        <f t="shared" si="55"/>
        <v/>
      </c>
      <c r="CM74" s="5"/>
      <c r="CN74" s="4" t="str">
        <f t="shared" si="55"/>
        <v/>
      </c>
      <c r="CO74" s="5"/>
      <c r="CP74" s="4" t="str">
        <f t="shared" si="55"/>
        <v/>
      </c>
      <c r="CQ74" s="5"/>
      <c r="CR74" s="4" t="str">
        <f t="shared" si="55"/>
        <v/>
      </c>
      <c r="CS74" s="5"/>
      <c r="CT74" s="4" t="str">
        <f t="shared" si="55"/>
        <v/>
      </c>
      <c r="CU74" s="5"/>
      <c r="CV74" s="4" t="str">
        <f t="shared" si="55"/>
        <v/>
      </c>
      <c r="CW74" s="5"/>
      <c r="CX74" s="4" t="str">
        <f t="shared" si="56"/>
        <v/>
      </c>
      <c r="CY74" s="5"/>
      <c r="CZ74" s="4" t="str">
        <f t="shared" si="56"/>
        <v/>
      </c>
      <c r="DA74" s="5"/>
      <c r="DB74" s="135"/>
      <c r="DC74" s="247" t="str">
        <f t="shared" si="57"/>
        <v/>
      </c>
      <c r="DD74" s="7" t="str">
        <f t="shared" si="57"/>
        <v/>
      </c>
      <c r="DE74" s="6" t="str">
        <f t="shared" si="38"/>
        <v/>
      </c>
      <c r="DF74" s="7" t="str">
        <f t="shared" si="39"/>
        <v/>
      </c>
      <c r="DG74" s="6" t="str">
        <f t="shared" si="40"/>
        <v/>
      </c>
      <c r="DH74" s="7" t="str">
        <f t="shared" si="41"/>
        <v/>
      </c>
      <c r="DI74" s="6" t="str">
        <f t="shared" si="42"/>
        <v/>
      </c>
      <c r="DJ74" s="7" t="str">
        <f t="shared" si="43"/>
        <v/>
      </c>
      <c r="DK74" s="6" t="str">
        <f t="shared" si="44"/>
        <v/>
      </c>
      <c r="DL74" s="7" t="str">
        <f t="shared" si="45"/>
        <v/>
      </c>
      <c r="DM74" s="6" t="str">
        <f t="shared" si="46"/>
        <v/>
      </c>
      <c r="DN74" s="7" t="str">
        <f t="shared" si="47"/>
        <v/>
      </c>
      <c r="DO74" s="6" t="str">
        <f t="shared" si="48"/>
        <v/>
      </c>
      <c r="DP74" s="7" t="str">
        <f t="shared" si="49"/>
        <v/>
      </c>
      <c r="DQ74" s="6" t="str">
        <f t="shared" si="50"/>
        <v/>
      </c>
      <c r="DR74" s="7" t="str">
        <f t="shared" si="51"/>
        <v/>
      </c>
      <c r="DS74" s="130" t="str">
        <f t="shared" si="53"/>
        <v/>
      </c>
      <c r="DT74" s="132" t="str">
        <f t="shared" si="54"/>
        <v/>
      </c>
    </row>
    <row r="75" spans="1:124" ht="20" customHeight="1">
      <c r="A75" s="34">
        <v>69</v>
      </c>
      <c r="B75" s="35"/>
      <c r="C75" s="278"/>
      <c r="D75" s="35">
        <v>1069</v>
      </c>
      <c r="E75" s="35"/>
      <c r="F75" s="251"/>
      <c r="G75" s="571"/>
      <c r="H75" s="254" t="s">
        <v>539</v>
      </c>
      <c r="I75" s="141" t="s">
        <v>339</v>
      </c>
      <c r="J75" s="254" t="s">
        <v>340</v>
      </c>
      <c r="K75" s="36"/>
      <c r="L75" s="36"/>
      <c r="M75" s="36"/>
      <c r="N75" s="37"/>
      <c r="O75" s="37"/>
      <c r="P75" s="37"/>
      <c r="Q75" s="37"/>
      <c r="R75" s="38"/>
      <c r="S75" s="278"/>
      <c r="T75" s="278"/>
      <c r="U75" s="278"/>
      <c r="V75" s="279"/>
      <c r="W75" s="279"/>
      <c r="X75" s="279"/>
      <c r="Y75" s="279"/>
      <c r="Z75" s="261"/>
      <c r="AA75" s="39"/>
      <c r="AB75" s="36"/>
      <c r="AC75" s="36"/>
      <c r="AD75" s="36"/>
      <c r="AE75" s="37"/>
      <c r="AF75" s="37"/>
      <c r="AG75" s="37"/>
      <c r="AH75" s="37"/>
      <c r="AI75" s="38"/>
      <c r="AJ75" s="278"/>
      <c r="AK75" s="278"/>
      <c r="AL75" s="278"/>
      <c r="AM75" s="279"/>
      <c r="AN75" s="279"/>
      <c r="AO75" s="279"/>
      <c r="AP75" s="279"/>
      <c r="AQ75" s="261"/>
      <c r="AR75" s="36"/>
      <c r="AS75" s="36"/>
      <c r="AT75" s="36"/>
      <c r="AU75" s="37"/>
      <c r="AV75" s="37"/>
      <c r="AW75" s="37"/>
      <c r="AX75" s="37"/>
      <c r="AY75" s="38"/>
      <c r="AZ75" s="278"/>
      <c r="BA75" s="278"/>
      <c r="BB75" s="278"/>
      <c r="BC75" s="279"/>
      <c r="BD75" s="279"/>
      <c r="BE75" s="279"/>
      <c r="BF75" s="279"/>
      <c r="BG75" s="261"/>
      <c r="BH75" s="36"/>
      <c r="BI75" s="36"/>
      <c r="BJ75" s="36"/>
      <c r="BK75" s="37"/>
      <c r="BL75" s="40"/>
      <c r="BM75" s="330"/>
      <c r="BN75" s="330"/>
      <c r="BO75" s="330"/>
      <c r="BP75" s="331"/>
      <c r="BQ75" s="331"/>
      <c r="BR75" s="36"/>
      <c r="BS75" s="36"/>
      <c r="BT75" s="36"/>
      <c r="BU75" s="37"/>
      <c r="BV75" s="40"/>
      <c r="BW75" s="330"/>
      <c r="BX75" s="330"/>
      <c r="BY75" s="330"/>
      <c r="BZ75" s="329"/>
      <c r="CA75" s="355"/>
      <c r="CB75" s="356"/>
      <c r="CC75" s="357"/>
      <c r="CF75" s="125"/>
      <c r="CG75" s="125"/>
      <c r="CH75" s="4" t="str">
        <f t="shared" si="55"/>
        <v/>
      </c>
      <c r="CI75" s="5"/>
      <c r="CJ75" s="4" t="str">
        <f t="shared" si="55"/>
        <v/>
      </c>
      <c r="CK75" s="5"/>
      <c r="CL75" s="4" t="str">
        <f t="shared" si="55"/>
        <v/>
      </c>
      <c r="CM75" s="5"/>
      <c r="CN75" s="4" t="str">
        <f t="shared" si="55"/>
        <v/>
      </c>
      <c r="CO75" s="5"/>
      <c r="CP75" s="4" t="str">
        <f t="shared" si="55"/>
        <v/>
      </c>
      <c r="CQ75" s="5"/>
      <c r="CR75" s="4" t="str">
        <f t="shared" si="55"/>
        <v/>
      </c>
      <c r="CS75" s="5"/>
      <c r="CT75" s="4" t="str">
        <f t="shared" si="55"/>
        <v/>
      </c>
      <c r="CU75" s="5"/>
      <c r="CV75" s="4" t="str">
        <f t="shared" si="55"/>
        <v/>
      </c>
      <c r="CW75" s="5"/>
      <c r="CX75" s="4" t="str">
        <f t="shared" si="56"/>
        <v/>
      </c>
      <c r="CY75" s="5"/>
      <c r="CZ75" s="4" t="str">
        <f t="shared" si="56"/>
        <v/>
      </c>
      <c r="DA75" s="5"/>
      <c r="DB75" s="135"/>
      <c r="DC75" s="247" t="str">
        <f t="shared" si="57"/>
        <v/>
      </c>
      <c r="DD75" s="7" t="str">
        <f t="shared" si="57"/>
        <v/>
      </c>
      <c r="DE75" s="6" t="str">
        <f t="shared" si="38"/>
        <v/>
      </c>
      <c r="DF75" s="7" t="str">
        <f t="shared" si="39"/>
        <v/>
      </c>
      <c r="DG75" s="6" t="str">
        <f t="shared" si="40"/>
        <v/>
      </c>
      <c r="DH75" s="7" t="str">
        <f t="shared" si="41"/>
        <v/>
      </c>
      <c r="DI75" s="6" t="str">
        <f t="shared" si="42"/>
        <v/>
      </c>
      <c r="DJ75" s="7" t="str">
        <f t="shared" si="43"/>
        <v/>
      </c>
      <c r="DK75" s="6" t="str">
        <f t="shared" si="44"/>
        <v/>
      </c>
      <c r="DL75" s="7" t="str">
        <f t="shared" si="45"/>
        <v/>
      </c>
      <c r="DM75" s="6" t="str">
        <f t="shared" si="46"/>
        <v/>
      </c>
      <c r="DN75" s="7" t="str">
        <f t="shared" si="47"/>
        <v/>
      </c>
      <c r="DO75" s="6" t="str">
        <f t="shared" si="48"/>
        <v/>
      </c>
      <c r="DP75" s="7" t="str">
        <f t="shared" si="49"/>
        <v/>
      </c>
      <c r="DQ75" s="6" t="str">
        <f t="shared" si="50"/>
        <v/>
      </c>
      <c r="DR75" s="7" t="str">
        <f t="shared" si="51"/>
        <v/>
      </c>
      <c r="DS75" s="130" t="str">
        <f t="shared" si="53"/>
        <v/>
      </c>
      <c r="DT75" s="132" t="str">
        <f t="shared" si="54"/>
        <v/>
      </c>
    </row>
    <row r="76" spans="1:124" ht="20" customHeight="1">
      <c r="A76" s="34">
        <v>70</v>
      </c>
      <c r="B76" s="35"/>
      <c r="C76" s="278"/>
      <c r="D76" s="35">
        <v>1070</v>
      </c>
      <c r="E76" s="35"/>
      <c r="F76" s="251"/>
      <c r="G76" s="571"/>
      <c r="H76" s="254" t="s">
        <v>540</v>
      </c>
      <c r="I76" s="141" t="s">
        <v>341</v>
      </c>
      <c r="J76" s="254" t="s">
        <v>342</v>
      </c>
      <c r="K76" s="36"/>
      <c r="L76" s="36"/>
      <c r="M76" s="36"/>
      <c r="N76" s="37"/>
      <c r="O76" s="37"/>
      <c r="P76" s="37"/>
      <c r="Q76" s="37"/>
      <c r="R76" s="38"/>
      <c r="S76" s="278"/>
      <c r="T76" s="278"/>
      <c r="U76" s="278"/>
      <c r="V76" s="279"/>
      <c r="W76" s="279"/>
      <c r="X76" s="279"/>
      <c r="Y76" s="279"/>
      <c r="Z76" s="261"/>
      <c r="AA76" s="39"/>
      <c r="AB76" s="36"/>
      <c r="AC76" s="36"/>
      <c r="AD76" s="36"/>
      <c r="AE76" s="37"/>
      <c r="AF76" s="37"/>
      <c r="AG76" s="37"/>
      <c r="AH76" s="37"/>
      <c r="AI76" s="38"/>
      <c r="AJ76" s="278"/>
      <c r="AK76" s="278"/>
      <c r="AL76" s="278"/>
      <c r="AM76" s="279"/>
      <c r="AN76" s="279"/>
      <c r="AO76" s="279"/>
      <c r="AP76" s="279"/>
      <c r="AQ76" s="261"/>
      <c r="AR76" s="36"/>
      <c r="AS76" s="36"/>
      <c r="AT76" s="36"/>
      <c r="AU76" s="37"/>
      <c r="AV76" s="37"/>
      <c r="AW76" s="37"/>
      <c r="AX76" s="37"/>
      <c r="AY76" s="38"/>
      <c r="AZ76" s="278"/>
      <c r="BA76" s="278"/>
      <c r="BB76" s="278"/>
      <c r="BC76" s="279"/>
      <c r="BD76" s="279"/>
      <c r="BE76" s="279"/>
      <c r="BF76" s="279"/>
      <c r="BG76" s="261"/>
      <c r="BH76" s="36"/>
      <c r="BI76" s="36"/>
      <c r="BJ76" s="36"/>
      <c r="BK76" s="37"/>
      <c r="BL76" s="40"/>
      <c r="BM76" s="330"/>
      <c r="BN76" s="330"/>
      <c r="BO76" s="330"/>
      <c r="BP76" s="331"/>
      <c r="BQ76" s="331"/>
      <c r="BR76" s="36"/>
      <c r="BS76" s="36"/>
      <c r="BT76" s="36"/>
      <c r="BU76" s="37"/>
      <c r="BV76" s="40"/>
      <c r="BW76" s="330"/>
      <c r="BX76" s="330"/>
      <c r="BY76" s="330"/>
      <c r="BZ76" s="329"/>
      <c r="CA76" s="355"/>
      <c r="CB76" s="356"/>
      <c r="CC76" s="357"/>
      <c r="CF76" s="125"/>
      <c r="CG76" s="125"/>
      <c r="CH76" s="4" t="str">
        <f t="shared" si="55"/>
        <v/>
      </c>
      <c r="CI76" s="5"/>
      <c r="CJ76" s="4" t="str">
        <f t="shared" si="55"/>
        <v/>
      </c>
      <c r="CK76" s="5"/>
      <c r="CL76" s="4" t="str">
        <f t="shared" si="55"/>
        <v/>
      </c>
      <c r="CM76" s="5"/>
      <c r="CN76" s="4" t="str">
        <f t="shared" si="55"/>
        <v/>
      </c>
      <c r="CO76" s="5"/>
      <c r="CP76" s="4" t="str">
        <f t="shared" si="55"/>
        <v/>
      </c>
      <c r="CQ76" s="5"/>
      <c r="CR76" s="4" t="str">
        <f t="shared" si="55"/>
        <v/>
      </c>
      <c r="CS76" s="5"/>
      <c r="CT76" s="4" t="str">
        <f t="shared" si="55"/>
        <v/>
      </c>
      <c r="CU76" s="5"/>
      <c r="CV76" s="4" t="str">
        <f t="shared" si="55"/>
        <v/>
      </c>
      <c r="CW76" s="5"/>
      <c r="CX76" s="4" t="str">
        <f t="shared" si="56"/>
        <v/>
      </c>
      <c r="CY76" s="5"/>
      <c r="CZ76" s="4" t="str">
        <f t="shared" si="56"/>
        <v/>
      </c>
      <c r="DA76" s="5"/>
      <c r="DB76" s="135"/>
      <c r="DC76" s="247" t="str">
        <f t="shared" si="57"/>
        <v/>
      </c>
      <c r="DD76" s="7" t="str">
        <f t="shared" si="57"/>
        <v/>
      </c>
      <c r="DE76" s="6" t="str">
        <f t="shared" si="38"/>
        <v/>
      </c>
      <c r="DF76" s="7" t="str">
        <f t="shared" si="39"/>
        <v/>
      </c>
      <c r="DG76" s="6" t="str">
        <f t="shared" si="40"/>
        <v/>
      </c>
      <c r="DH76" s="7" t="str">
        <f t="shared" si="41"/>
        <v/>
      </c>
      <c r="DI76" s="6" t="str">
        <f t="shared" si="42"/>
        <v/>
      </c>
      <c r="DJ76" s="7" t="str">
        <f t="shared" si="43"/>
        <v/>
      </c>
      <c r="DK76" s="6" t="str">
        <f t="shared" si="44"/>
        <v/>
      </c>
      <c r="DL76" s="7" t="str">
        <f t="shared" si="45"/>
        <v/>
      </c>
      <c r="DM76" s="6" t="str">
        <f t="shared" si="46"/>
        <v/>
      </c>
      <c r="DN76" s="7" t="str">
        <f t="shared" si="47"/>
        <v/>
      </c>
      <c r="DO76" s="6" t="str">
        <f t="shared" si="48"/>
        <v/>
      </c>
      <c r="DP76" s="7" t="str">
        <f t="shared" si="49"/>
        <v/>
      </c>
      <c r="DQ76" s="6" t="str">
        <f t="shared" si="50"/>
        <v/>
      </c>
      <c r="DR76" s="7" t="str">
        <f t="shared" si="51"/>
        <v/>
      </c>
      <c r="DS76" s="130" t="str">
        <f t="shared" si="53"/>
        <v/>
      </c>
      <c r="DT76" s="132" t="str">
        <f t="shared" si="54"/>
        <v/>
      </c>
    </row>
    <row r="77" spans="1:124" ht="20" customHeight="1">
      <c r="A77" s="34">
        <v>71</v>
      </c>
      <c r="B77" s="35"/>
      <c r="C77" s="278"/>
      <c r="D77" s="35">
        <v>1071</v>
      </c>
      <c r="E77" s="35"/>
      <c r="F77" s="251"/>
      <c r="G77" s="571"/>
      <c r="H77" s="254" t="s">
        <v>541</v>
      </c>
      <c r="I77" s="141" t="s">
        <v>343</v>
      </c>
      <c r="J77" s="254" t="s">
        <v>344</v>
      </c>
      <c r="K77" s="36"/>
      <c r="L77" s="36"/>
      <c r="M77" s="36"/>
      <c r="N77" s="37"/>
      <c r="O77" s="37"/>
      <c r="P77" s="37"/>
      <c r="Q77" s="37"/>
      <c r="R77" s="38"/>
      <c r="S77" s="278"/>
      <c r="T77" s="278"/>
      <c r="U77" s="278"/>
      <c r="V77" s="279"/>
      <c r="W77" s="279"/>
      <c r="X77" s="279"/>
      <c r="Y77" s="279"/>
      <c r="Z77" s="261"/>
      <c r="AA77" s="39"/>
      <c r="AB77" s="36"/>
      <c r="AC77" s="36"/>
      <c r="AD77" s="36"/>
      <c r="AE77" s="37"/>
      <c r="AF77" s="37"/>
      <c r="AG77" s="37"/>
      <c r="AH77" s="37"/>
      <c r="AI77" s="38"/>
      <c r="AJ77" s="278"/>
      <c r="AK77" s="278"/>
      <c r="AL77" s="278"/>
      <c r="AM77" s="279"/>
      <c r="AN77" s="279"/>
      <c r="AO77" s="279"/>
      <c r="AP77" s="279"/>
      <c r="AQ77" s="261"/>
      <c r="AR77" s="36"/>
      <c r="AS77" s="36"/>
      <c r="AT77" s="36"/>
      <c r="AU77" s="37"/>
      <c r="AV77" s="37"/>
      <c r="AW77" s="37"/>
      <c r="AX77" s="37"/>
      <c r="AY77" s="38"/>
      <c r="AZ77" s="278"/>
      <c r="BA77" s="278"/>
      <c r="BB77" s="278"/>
      <c r="BC77" s="279"/>
      <c r="BD77" s="279"/>
      <c r="BE77" s="279"/>
      <c r="BF77" s="279"/>
      <c r="BG77" s="261"/>
      <c r="BH77" s="36"/>
      <c r="BI77" s="36"/>
      <c r="BJ77" s="36"/>
      <c r="BK77" s="37"/>
      <c r="BL77" s="40"/>
      <c r="BM77" s="330"/>
      <c r="BN77" s="330"/>
      <c r="BO77" s="330"/>
      <c r="BP77" s="331"/>
      <c r="BQ77" s="331"/>
      <c r="BR77" s="36"/>
      <c r="BS77" s="36"/>
      <c r="BT77" s="36"/>
      <c r="BU77" s="37"/>
      <c r="BV77" s="40"/>
      <c r="BW77" s="330"/>
      <c r="BX77" s="330"/>
      <c r="BY77" s="330"/>
      <c r="BZ77" s="329"/>
      <c r="CA77" s="355"/>
      <c r="CB77" s="356"/>
      <c r="CC77" s="357"/>
      <c r="CF77" s="125"/>
      <c r="CG77" s="125"/>
      <c r="CH77" s="4" t="str">
        <f t="shared" si="55"/>
        <v/>
      </c>
      <c r="CI77" s="5"/>
      <c r="CJ77" s="4" t="str">
        <f t="shared" si="55"/>
        <v/>
      </c>
      <c r="CK77" s="5"/>
      <c r="CL77" s="4" t="str">
        <f t="shared" si="55"/>
        <v/>
      </c>
      <c r="CM77" s="5"/>
      <c r="CN77" s="4" t="str">
        <f t="shared" si="55"/>
        <v/>
      </c>
      <c r="CO77" s="5"/>
      <c r="CP77" s="4" t="str">
        <f t="shared" si="55"/>
        <v/>
      </c>
      <c r="CQ77" s="5"/>
      <c r="CR77" s="4" t="str">
        <f t="shared" si="55"/>
        <v/>
      </c>
      <c r="CS77" s="5"/>
      <c r="CT77" s="4" t="str">
        <f t="shared" si="55"/>
        <v/>
      </c>
      <c r="CU77" s="5"/>
      <c r="CV77" s="4" t="str">
        <f t="shared" si="55"/>
        <v/>
      </c>
      <c r="CW77" s="5"/>
      <c r="CX77" s="4" t="str">
        <f t="shared" si="56"/>
        <v/>
      </c>
      <c r="CY77" s="5"/>
      <c r="CZ77" s="4" t="str">
        <f t="shared" si="56"/>
        <v/>
      </c>
      <c r="DA77" s="5"/>
      <c r="DB77" s="135"/>
      <c r="DC77" s="247" t="str">
        <f t="shared" si="57"/>
        <v/>
      </c>
      <c r="DD77" s="7" t="str">
        <f t="shared" si="57"/>
        <v/>
      </c>
      <c r="DE77" s="6" t="str">
        <f t="shared" si="38"/>
        <v/>
      </c>
      <c r="DF77" s="7" t="str">
        <f t="shared" si="39"/>
        <v/>
      </c>
      <c r="DG77" s="6" t="str">
        <f t="shared" si="40"/>
        <v/>
      </c>
      <c r="DH77" s="7" t="str">
        <f t="shared" si="41"/>
        <v/>
      </c>
      <c r="DI77" s="6" t="str">
        <f t="shared" si="42"/>
        <v/>
      </c>
      <c r="DJ77" s="7" t="str">
        <f t="shared" si="43"/>
        <v/>
      </c>
      <c r="DK77" s="6" t="str">
        <f t="shared" si="44"/>
        <v/>
      </c>
      <c r="DL77" s="7" t="str">
        <f t="shared" si="45"/>
        <v/>
      </c>
      <c r="DM77" s="6" t="str">
        <f t="shared" si="46"/>
        <v/>
      </c>
      <c r="DN77" s="7" t="str">
        <f t="shared" si="47"/>
        <v/>
      </c>
      <c r="DO77" s="6" t="str">
        <f t="shared" si="48"/>
        <v/>
      </c>
      <c r="DP77" s="7" t="str">
        <f t="shared" si="49"/>
        <v/>
      </c>
      <c r="DQ77" s="6" t="str">
        <f t="shared" si="50"/>
        <v/>
      </c>
      <c r="DR77" s="7" t="str">
        <f t="shared" si="51"/>
        <v/>
      </c>
      <c r="DS77" s="130" t="str">
        <f t="shared" si="53"/>
        <v/>
      </c>
      <c r="DT77" s="132" t="str">
        <f t="shared" si="54"/>
        <v/>
      </c>
    </row>
    <row r="78" spans="1:124" ht="20" customHeight="1">
      <c r="A78" s="34">
        <v>72</v>
      </c>
      <c r="B78" s="35"/>
      <c r="C78" s="278"/>
      <c r="D78" s="35">
        <v>1072</v>
      </c>
      <c r="E78" s="35"/>
      <c r="F78" s="251"/>
      <c r="G78" s="571"/>
      <c r="H78" s="254" t="s">
        <v>542</v>
      </c>
      <c r="I78" s="141" t="s">
        <v>345</v>
      </c>
      <c r="J78" s="254" t="s">
        <v>346</v>
      </c>
      <c r="K78" s="36"/>
      <c r="L78" s="36"/>
      <c r="M78" s="36"/>
      <c r="N78" s="37"/>
      <c r="O78" s="37"/>
      <c r="P78" s="37"/>
      <c r="Q78" s="37"/>
      <c r="R78" s="38"/>
      <c r="S78" s="278"/>
      <c r="T78" s="278"/>
      <c r="U78" s="278"/>
      <c r="V78" s="279"/>
      <c r="W78" s="279"/>
      <c r="X78" s="279"/>
      <c r="Y78" s="279"/>
      <c r="Z78" s="261"/>
      <c r="AA78" s="39"/>
      <c r="AB78" s="36"/>
      <c r="AC78" s="36"/>
      <c r="AD78" s="36"/>
      <c r="AE78" s="37"/>
      <c r="AF78" s="37"/>
      <c r="AG78" s="37"/>
      <c r="AH78" s="37"/>
      <c r="AI78" s="38"/>
      <c r="AJ78" s="278"/>
      <c r="AK78" s="278"/>
      <c r="AL78" s="278"/>
      <c r="AM78" s="279"/>
      <c r="AN78" s="279"/>
      <c r="AO78" s="279"/>
      <c r="AP78" s="279"/>
      <c r="AQ78" s="261"/>
      <c r="AR78" s="36"/>
      <c r="AS78" s="36"/>
      <c r="AT78" s="36"/>
      <c r="AU78" s="37"/>
      <c r="AV78" s="37"/>
      <c r="AW78" s="37"/>
      <c r="AX78" s="37"/>
      <c r="AY78" s="38"/>
      <c r="AZ78" s="278"/>
      <c r="BA78" s="278"/>
      <c r="BB78" s="278"/>
      <c r="BC78" s="279"/>
      <c r="BD78" s="279"/>
      <c r="BE78" s="279"/>
      <c r="BF78" s="279"/>
      <c r="BG78" s="261"/>
      <c r="BH78" s="36"/>
      <c r="BI78" s="36"/>
      <c r="BJ78" s="36"/>
      <c r="BK78" s="37"/>
      <c r="BL78" s="40"/>
      <c r="BM78" s="330"/>
      <c r="BN78" s="330"/>
      <c r="BO78" s="330"/>
      <c r="BP78" s="331"/>
      <c r="BQ78" s="331"/>
      <c r="BR78" s="36"/>
      <c r="BS78" s="36"/>
      <c r="BT78" s="36"/>
      <c r="BU78" s="37"/>
      <c r="BV78" s="40"/>
      <c r="BW78" s="330"/>
      <c r="BX78" s="330"/>
      <c r="BY78" s="330"/>
      <c r="BZ78" s="329"/>
      <c r="CA78" s="355"/>
      <c r="CB78" s="356"/>
      <c r="CC78" s="357"/>
      <c r="CF78" s="125"/>
      <c r="CG78" s="125"/>
      <c r="CH78" s="4" t="str">
        <f t="shared" si="55"/>
        <v/>
      </c>
      <c r="CI78" s="5"/>
      <c r="CJ78" s="4" t="str">
        <f t="shared" si="55"/>
        <v/>
      </c>
      <c r="CK78" s="5"/>
      <c r="CL78" s="4" t="str">
        <f t="shared" si="55"/>
        <v/>
      </c>
      <c r="CM78" s="5"/>
      <c r="CN78" s="4" t="str">
        <f t="shared" si="55"/>
        <v/>
      </c>
      <c r="CO78" s="5"/>
      <c r="CP78" s="4" t="str">
        <f t="shared" si="55"/>
        <v/>
      </c>
      <c r="CQ78" s="5"/>
      <c r="CR78" s="4" t="str">
        <f t="shared" si="55"/>
        <v/>
      </c>
      <c r="CS78" s="5"/>
      <c r="CT78" s="4" t="str">
        <f t="shared" si="55"/>
        <v/>
      </c>
      <c r="CU78" s="5"/>
      <c r="CV78" s="4" t="str">
        <f t="shared" si="55"/>
        <v/>
      </c>
      <c r="CW78" s="5"/>
      <c r="CX78" s="4" t="str">
        <f t="shared" si="56"/>
        <v/>
      </c>
      <c r="CY78" s="5"/>
      <c r="CZ78" s="4" t="str">
        <f t="shared" si="56"/>
        <v/>
      </c>
      <c r="DA78" s="5"/>
      <c r="DB78" s="135"/>
      <c r="DC78" s="247" t="str">
        <f t="shared" si="57"/>
        <v/>
      </c>
      <c r="DD78" s="7" t="str">
        <f t="shared" si="57"/>
        <v/>
      </c>
      <c r="DE78" s="6" t="str">
        <f t="shared" si="38"/>
        <v/>
      </c>
      <c r="DF78" s="7" t="str">
        <f t="shared" si="39"/>
        <v/>
      </c>
      <c r="DG78" s="6" t="str">
        <f t="shared" si="40"/>
        <v/>
      </c>
      <c r="DH78" s="7" t="str">
        <f t="shared" si="41"/>
        <v/>
      </c>
      <c r="DI78" s="6" t="str">
        <f t="shared" si="42"/>
        <v/>
      </c>
      <c r="DJ78" s="7" t="str">
        <f t="shared" si="43"/>
        <v/>
      </c>
      <c r="DK78" s="6" t="str">
        <f t="shared" si="44"/>
        <v/>
      </c>
      <c r="DL78" s="7" t="str">
        <f t="shared" si="45"/>
        <v/>
      </c>
      <c r="DM78" s="6" t="str">
        <f t="shared" si="46"/>
        <v/>
      </c>
      <c r="DN78" s="7" t="str">
        <f t="shared" si="47"/>
        <v/>
      </c>
      <c r="DO78" s="6" t="str">
        <f t="shared" si="48"/>
        <v/>
      </c>
      <c r="DP78" s="7" t="str">
        <f t="shared" si="49"/>
        <v/>
      </c>
      <c r="DQ78" s="6" t="str">
        <f t="shared" si="50"/>
        <v/>
      </c>
      <c r="DR78" s="7" t="str">
        <f t="shared" si="51"/>
        <v/>
      </c>
      <c r="DS78" s="130" t="str">
        <f t="shared" si="53"/>
        <v/>
      </c>
      <c r="DT78" s="132" t="str">
        <f t="shared" si="54"/>
        <v/>
      </c>
    </row>
    <row r="79" spans="1:124" ht="20" customHeight="1">
      <c r="A79" s="34">
        <v>73</v>
      </c>
      <c r="B79" s="35"/>
      <c r="C79" s="278"/>
      <c r="D79" s="35">
        <v>1073</v>
      </c>
      <c r="E79" s="35"/>
      <c r="F79" s="251"/>
      <c r="G79" s="571"/>
      <c r="H79" s="254" t="s">
        <v>543</v>
      </c>
      <c r="I79" s="141" t="s">
        <v>347</v>
      </c>
      <c r="J79" s="254" t="s">
        <v>348</v>
      </c>
      <c r="K79" s="36"/>
      <c r="L79" s="36"/>
      <c r="M79" s="36"/>
      <c r="N79" s="37"/>
      <c r="O79" s="37"/>
      <c r="P79" s="37"/>
      <c r="Q79" s="37"/>
      <c r="R79" s="38"/>
      <c r="S79" s="278"/>
      <c r="T79" s="278"/>
      <c r="U79" s="278"/>
      <c r="V79" s="279"/>
      <c r="W79" s="279"/>
      <c r="X79" s="279"/>
      <c r="Y79" s="279"/>
      <c r="Z79" s="261"/>
      <c r="AA79" s="39"/>
      <c r="AB79" s="36"/>
      <c r="AC79" s="36"/>
      <c r="AD79" s="36"/>
      <c r="AE79" s="37"/>
      <c r="AF79" s="37"/>
      <c r="AG79" s="37"/>
      <c r="AH79" s="37"/>
      <c r="AI79" s="38"/>
      <c r="AJ79" s="278"/>
      <c r="AK79" s="278"/>
      <c r="AL79" s="278"/>
      <c r="AM79" s="279"/>
      <c r="AN79" s="279"/>
      <c r="AO79" s="279"/>
      <c r="AP79" s="279"/>
      <c r="AQ79" s="261"/>
      <c r="AR79" s="36"/>
      <c r="AS79" s="36"/>
      <c r="AT79" s="36"/>
      <c r="AU79" s="37"/>
      <c r="AV79" s="37"/>
      <c r="AW79" s="37"/>
      <c r="AX79" s="37"/>
      <c r="AY79" s="38"/>
      <c r="AZ79" s="278"/>
      <c r="BA79" s="278"/>
      <c r="BB79" s="278"/>
      <c r="BC79" s="279"/>
      <c r="BD79" s="279"/>
      <c r="BE79" s="279"/>
      <c r="BF79" s="279"/>
      <c r="BG79" s="261"/>
      <c r="BH79" s="36"/>
      <c r="BI79" s="36"/>
      <c r="BJ79" s="36"/>
      <c r="BK79" s="37"/>
      <c r="BL79" s="40"/>
      <c r="BM79" s="330"/>
      <c r="BN79" s="330"/>
      <c r="BO79" s="330"/>
      <c r="BP79" s="331"/>
      <c r="BQ79" s="331"/>
      <c r="BR79" s="36"/>
      <c r="BS79" s="36"/>
      <c r="BT79" s="36"/>
      <c r="BU79" s="37"/>
      <c r="BV79" s="40"/>
      <c r="BW79" s="330"/>
      <c r="BX79" s="330"/>
      <c r="BY79" s="330"/>
      <c r="BZ79" s="329"/>
      <c r="CA79" s="355"/>
      <c r="CB79" s="356"/>
      <c r="CC79" s="357"/>
      <c r="CF79" s="125"/>
      <c r="CG79" s="125"/>
      <c r="CH79" s="4" t="str">
        <f t="shared" si="55"/>
        <v/>
      </c>
      <c r="CI79" s="5"/>
      <c r="CJ79" s="4" t="str">
        <f t="shared" si="55"/>
        <v/>
      </c>
      <c r="CK79" s="5"/>
      <c r="CL79" s="4" t="str">
        <f t="shared" si="55"/>
        <v/>
      </c>
      <c r="CM79" s="5"/>
      <c r="CN79" s="4" t="str">
        <f t="shared" si="55"/>
        <v/>
      </c>
      <c r="CO79" s="5"/>
      <c r="CP79" s="4" t="str">
        <f t="shared" si="55"/>
        <v/>
      </c>
      <c r="CQ79" s="5"/>
      <c r="CR79" s="4" t="str">
        <f t="shared" si="55"/>
        <v/>
      </c>
      <c r="CS79" s="5"/>
      <c r="CT79" s="4" t="str">
        <f t="shared" si="55"/>
        <v/>
      </c>
      <c r="CU79" s="5"/>
      <c r="CV79" s="4" t="str">
        <f t="shared" si="55"/>
        <v/>
      </c>
      <c r="CW79" s="5"/>
      <c r="CX79" s="4" t="str">
        <f t="shared" si="56"/>
        <v/>
      </c>
      <c r="CY79" s="5"/>
      <c r="CZ79" s="4" t="str">
        <f t="shared" si="56"/>
        <v/>
      </c>
      <c r="DA79" s="5"/>
      <c r="DB79" s="135"/>
      <c r="DC79" s="247" t="str">
        <f t="shared" si="57"/>
        <v/>
      </c>
      <c r="DD79" s="7" t="str">
        <f t="shared" si="57"/>
        <v/>
      </c>
      <c r="DE79" s="6" t="str">
        <f t="shared" si="38"/>
        <v/>
      </c>
      <c r="DF79" s="7" t="str">
        <f t="shared" si="39"/>
        <v/>
      </c>
      <c r="DG79" s="6" t="str">
        <f t="shared" si="40"/>
        <v/>
      </c>
      <c r="DH79" s="7" t="str">
        <f t="shared" si="41"/>
        <v/>
      </c>
      <c r="DI79" s="6" t="str">
        <f t="shared" si="42"/>
        <v/>
      </c>
      <c r="DJ79" s="7" t="str">
        <f t="shared" si="43"/>
        <v/>
      </c>
      <c r="DK79" s="6" t="str">
        <f t="shared" si="44"/>
        <v/>
      </c>
      <c r="DL79" s="7" t="str">
        <f t="shared" si="45"/>
        <v/>
      </c>
      <c r="DM79" s="6" t="str">
        <f t="shared" si="46"/>
        <v/>
      </c>
      <c r="DN79" s="7" t="str">
        <f t="shared" si="47"/>
        <v/>
      </c>
      <c r="DO79" s="6" t="str">
        <f t="shared" si="48"/>
        <v/>
      </c>
      <c r="DP79" s="7" t="str">
        <f t="shared" si="49"/>
        <v/>
      </c>
      <c r="DQ79" s="6" t="str">
        <f t="shared" si="50"/>
        <v/>
      </c>
      <c r="DR79" s="7" t="str">
        <f t="shared" si="51"/>
        <v/>
      </c>
      <c r="DS79" s="130" t="str">
        <f t="shared" si="53"/>
        <v/>
      </c>
      <c r="DT79" s="132" t="str">
        <f t="shared" si="54"/>
        <v/>
      </c>
    </row>
    <row r="80" spans="1:124" ht="20" customHeight="1">
      <c r="A80" s="34">
        <v>74</v>
      </c>
      <c r="B80" s="35"/>
      <c r="C80" s="278"/>
      <c r="D80" s="35">
        <v>1074</v>
      </c>
      <c r="E80" s="35"/>
      <c r="F80" s="251"/>
      <c r="G80" s="571"/>
      <c r="H80" s="254" t="s">
        <v>544</v>
      </c>
      <c r="I80" s="141" t="s">
        <v>349</v>
      </c>
      <c r="J80" s="254" t="s">
        <v>350</v>
      </c>
      <c r="K80" s="36"/>
      <c r="L80" s="36"/>
      <c r="M80" s="36"/>
      <c r="N80" s="37"/>
      <c r="O80" s="37"/>
      <c r="P80" s="37"/>
      <c r="Q80" s="37"/>
      <c r="R80" s="38"/>
      <c r="S80" s="278"/>
      <c r="T80" s="278"/>
      <c r="U80" s="278"/>
      <c r="V80" s="279"/>
      <c r="W80" s="279"/>
      <c r="X80" s="279"/>
      <c r="Y80" s="279"/>
      <c r="Z80" s="261"/>
      <c r="AA80" s="39"/>
      <c r="AB80" s="36"/>
      <c r="AC80" s="36"/>
      <c r="AD80" s="36"/>
      <c r="AE80" s="37"/>
      <c r="AF80" s="37"/>
      <c r="AG80" s="37"/>
      <c r="AH80" s="37"/>
      <c r="AI80" s="38"/>
      <c r="AJ80" s="278"/>
      <c r="AK80" s="278"/>
      <c r="AL80" s="278"/>
      <c r="AM80" s="279"/>
      <c r="AN80" s="279"/>
      <c r="AO80" s="279"/>
      <c r="AP80" s="279"/>
      <c r="AQ80" s="261"/>
      <c r="AR80" s="36"/>
      <c r="AS80" s="36"/>
      <c r="AT80" s="36"/>
      <c r="AU80" s="37"/>
      <c r="AV80" s="37"/>
      <c r="AW80" s="37"/>
      <c r="AX80" s="37"/>
      <c r="AY80" s="38"/>
      <c r="AZ80" s="278"/>
      <c r="BA80" s="278"/>
      <c r="BB80" s="278"/>
      <c r="BC80" s="279"/>
      <c r="BD80" s="279"/>
      <c r="BE80" s="279"/>
      <c r="BF80" s="279"/>
      <c r="BG80" s="261"/>
      <c r="BH80" s="36"/>
      <c r="BI80" s="36"/>
      <c r="BJ80" s="36"/>
      <c r="BK80" s="37"/>
      <c r="BL80" s="40"/>
      <c r="BM80" s="330"/>
      <c r="BN80" s="330"/>
      <c r="BO80" s="330"/>
      <c r="BP80" s="331"/>
      <c r="BQ80" s="331"/>
      <c r="BR80" s="36"/>
      <c r="BS80" s="36"/>
      <c r="BT80" s="36"/>
      <c r="BU80" s="37"/>
      <c r="BV80" s="40"/>
      <c r="BW80" s="330"/>
      <c r="BX80" s="330"/>
      <c r="BY80" s="330"/>
      <c r="BZ80" s="329"/>
      <c r="CA80" s="355"/>
      <c r="CB80" s="356"/>
      <c r="CC80" s="357"/>
      <c r="CF80" s="125"/>
      <c r="CG80" s="125"/>
      <c r="CH80" s="4" t="str">
        <f t="shared" si="55"/>
        <v/>
      </c>
      <c r="CI80" s="5"/>
      <c r="CJ80" s="4" t="str">
        <f t="shared" si="55"/>
        <v/>
      </c>
      <c r="CK80" s="5"/>
      <c r="CL80" s="4" t="str">
        <f t="shared" si="55"/>
        <v/>
      </c>
      <c r="CM80" s="5"/>
      <c r="CN80" s="4" t="str">
        <f t="shared" si="55"/>
        <v/>
      </c>
      <c r="CO80" s="5"/>
      <c r="CP80" s="4" t="str">
        <f t="shared" si="55"/>
        <v/>
      </c>
      <c r="CQ80" s="5"/>
      <c r="CR80" s="4" t="str">
        <f t="shared" si="55"/>
        <v/>
      </c>
      <c r="CS80" s="5"/>
      <c r="CT80" s="4" t="str">
        <f t="shared" si="55"/>
        <v/>
      </c>
      <c r="CU80" s="5"/>
      <c r="CV80" s="4" t="str">
        <f t="shared" si="55"/>
        <v/>
      </c>
      <c r="CW80" s="5"/>
      <c r="CX80" s="4" t="str">
        <f t="shared" si="56"/>
        <v/>
      </c>
      <c r="CY80" s="5"/>
      <c r="CZ80" s="4" t="str">
        <f t="shared" si="56"/>
        <v/>
      </c>
      <c r="DA80" s="5"/>
      <c r="DB80" s="135"/>
      <c r="DC80" s="247" t="str">
        <f t="shared" si="57"/>
        <v/>
      </c>
      <c r="DD80" s="7" t="str">
        <f t="shared" si="57"/>
        <v/>
      </c>
      <c r="DE80" s="6" t="str">
        <f t="shared" si="38"/>
        <v/>
      </c>
      <c r="DF80" s="7" t="str">
        <f t="shared" si="39"/>
        <v/>
      </c>
      <c r="DG80" s="6" t="str">
        <f t="shared" si="40"/>
        <v/>
      </c>
      <c r="DH80" s="7" t="str">
        <f t="shared" si="41"/>
        <v/>
      </c>
      <c r="DI80" s="6" t="str">
        <f t="shared" si="42"/>
        <v/>
      </c>
      <c r="DJ80" s="7" t="str">
        <f t="shared" si="43"/>
        <v/>
      </c>
      <c r="DK80" s="6" t="str">
        <f t="shared" si="44"/>
        <v/>
      </c>
      <c r="DL80" s="7" t="str">
        <f t="shared" si="45"/>
        <v/>
      </c>
      <c r="DM80" s="6" t="str">
        <f t="shared" si="46"/>
        <v/>
      </c>
      <c r="DN80" s="7" t="str">
        <f t="shared" si="47"/>
        <v/>
      </c>
      <c r="DO80" s="6" t="str">
        <f t="shared" si="48"/>
        <v/>
      </c>
      <c r="DP80" s="7" t="str">
        <f t="shared" si="49"/>
        <v/>
      </c>
      <c r="DQ80" s="6" t="str">
        <f t="shared" si="50"/>
        <v/>
      </c>
      <c r="DR80" s="7" t="str">
        <f t="shared" si="51"/>
        <v/>
      </c>
      <c r="DS80" s="130" t="str">
        <f t="shared" si="53"/>
        <v/>
      </c>
      <c r="DT80" s="132" t="str">
        <f t="shared" si="54"/>
        <v/>
      </c>
    </row>
    <row r="81" spans="1:124" ht="20" customHeight="1">
      <c r="A81" s="34">
        <v>75</v>
      </c>
      <c r="B81" s="35"/>
      <c r="C81" s="278"/>
      <c r="D81" s="35">
        <v>1075</v>
      </c>
      <c r="E81" s="35"/>
      <c r="F81" s="251"/>
      <c r="G81" s="571"/>
      <c r="H81" s="254" t="s">
        <v>545</v>
      </c>
      <c r="I81" s="141" t="s">
        <v>351</v>
      </c>
      <c r="J81" s="254" t="s">
        <v>352</v>
      </c>
      <c r="K81" s="36"/>
      <c r="L81" s="36"/>
      <c r="M81" s="36"/>
      <c r="N81" s="37"/>
      <c r="O81" s="37"/>
      <c r="P81" s="37"/>
      <c r="Q81" s="37"/>
      <c r="R81" s="38"/>
      <c r="S81" s="278"/>
      <c r="T81" s="278"/>
      <c r="U81" s="278"/>
      <c r="V81" s="279"/>
      <c r="W81" s="279"/>
      <c r="X81" s="279"/>
      <c r="Y81" s="279"/>
      <c r="Z81" s="261"/>
      <c r="AA81" s="39"/>
      <c r="AB81" s="36"/>
      <c r="AC81" s="36"/>
      <c r="AD81" s="36"/>
      <c r="AE81" s="37"/>
      <c r="AF81" s="37"/>
      <c r="AG81" s="37"/>
      <c r="AH81" s="37"/>
      <c r="AI81" s="38"/>
      <c r="AJ81" s="278"/>
      <c r="AK81" s="278"/>
      <c r="AL81" s="278"/>
      <c r="AM81" s="279"/>
      <c r="AN81" s="279"/>
      <c r="AO81" s="279"/>
      <c r="AP81" s="279"/>
      <c r="AQ81" s="261"/>
      <c r="AR81" s="36"/>
      <c r="AS81" s="36"/>
      <c r="AT81" s="36"/>
      <c r="AU81" s="37"/>
      <c r="AV81" s="37"/>
      <c r="AW81" s="37"/>
      <c r="AX81" s="37"/>
      <c r="AY81" s="38"/>
      <c r="AZ81" s="278"/>
      <c r="BA81" s="278"/>
      <c r="BB81" s="278"/>
      <c r="BC81" s="279"/>
      <c r="BD81" s="279"/>
      <c r="BE81" s="279"/>
      <c r="BF81" s="279"/>
      <c r="BG81" s="261"/>
      <c r="BH81" s="36"/>
      <c r="BI81" s="36"/>
      <c r="BJ81" s="36"/>
      <c r="BK81" s="37"/>
      <c r="BL81" s="40"/>
      <c r="BM81" s="330"/>
      <c r="BN81" s="330"/>
      <c r="BO81" s="330"/>
      <c r="BP81" s="331"/>
      <c r="BQ81" s="331"/>
      <c r="BR81" s="36"/>
      <c r="BS81" s="36"/>
      <c r="BT81" s="36"/>
      <c r="BU81" s="37"/>
      <c r="BV81" s="40"/>
      <c r="BW81" s="330"/>
      <c r="BX81" s="330"/>
      <c r="BY81" s="330"/>
      <c r="BZ81" s="329"/>
      <c r="CA81" s="355"/>
      <c r="CB81" s="356"/>
      <c r="CC81" s="357"/>
      <c r="CF81" s="125"/>
      <c r="CG81" s="125"/>
      <c r="CH81" s="4" t="str">
        <f t="shared" si="55"/>
        <v/>
      </c>
      <c r="CI81" s="5"/>
      <c r="CJ81" s="4" t="str">
        <f t="shared" si="55"/>
        <v/>
      </c>
      <c r="CK81" s="5"/>
      <c r="CL81" s="4" t="str">
        <f t="shared" si="55"/>
        <v/>
      </c>
      <c r="CM81" s="5"/>
      <c r="CN81" s="4" t="str">
        <f t="shared" si="55"/>
        <v/>
      </c>
      <c r="CO81" s="5"/>
      <c r="CP81" s="4" t="str">
        <f t="shared" si="55"/>
        <v/>
      </c>
      <c r="CQ81" s="5"/>
      <c r="CR81" s="4" t="str">
        <f t="shared" si="55"/>
        <v/>
      </c>
      <c r="CS81" s="5"/>
      <c r="CT81" s="4" t="str">
        <f t="shared" si="55"/>
        <v/>
      </c>
      <c r="CU81" s="5"/>
      <c r="CV81" s="4" t="str">
        <f t="shared" si="55"/>
        <v/>
      </c>
      <c r="CW81" s="5"/>
      <c r="CX81" s="4" t="str">
        <f t="shared" si="56"/>
        <v/>
      </c>
      <c r="CY81" s="5"/>
      <c r="CZ81" s="4" t="str">
        <f t="shared" si="56"/>
        <v/>
      </c>
      <c r="DA81" s="5"/>
      <c r="DB81" s="135"/>
      <c r="DC81" s="247" t="str">
        <f t="shared" si="57"/>
        <v/>
      </c>
      <c r="DD81" s="7" t="str">
        <f t="shared" si="57"/>
        <v/>
      </c>
      <c r="DE81" s="6" t="str">
        <f t="shared" si="38"/>
        <v/>
      </c>
      <c r="DF81" s="7" t="str">
        <f t="shared" si="39"/>
        <v/>
      </c>
      <c r="DG81" s="6" t="str">
        <f t="shared" si="40"/>
        <v/>
      </c>
      <c r="DH81" s="7" t="str">
        <f t="shared" si="41"/>
        <v/>
      </c>
      <c r="DI81" s="6" t="str">
        <f t="shared" si="42"/>
        <v/>
      </c>
      <c r="DJ81" s="7" t="str">
        <f t="shared" si="43"/>
        <v/>
      </c>
      <c r="DK81" s="6" t="str">
        <f t="shared" si="44"/>
        <v/>
      </c>
      <c r="DL81" s="7" t="str">
        <f t="shared" si="45"/>
        <v/>
      </c>
      <c r="DM81" s="6" t="str">
        <f t="shared" si="46"/>
        <v/>
      </c>
      <c r="DN81" s="7" t="str">
        <f t="shared" si="47"/>
        <v/>
      </c>
      <c r="DO81" s="6" t="str">
        <f t="shared" si="48"/>
        <v/>
      </c>
      <c r="DP81" s="7" t="str">
        <f t="shared" si="49"/>
        <v/>
      </c>
      <c r="DQ81" s="6" t="str">
        <f t="shared" si="50"/>
        <v/>
      </c>
      <c r="DR81" s="7" t="str">
        <f t="shared" si="51"/>
        <v/>
      </c>
      <c r="DS81" s="130" t="str">
        <f t="shared" si="53"/>
        <v/>
      </c>
      <c r="DT81" s="132" t="str">
        <f t="shared" si="54"/>
        <v/>
      </c>
    </row>
    <row r="82" spans="1:124" ht="20" customHeight="1">
      <c r="A82" s="34">
        <v>76</v>
      </c>
      <c r="B82" s="35"/>
      <c r="C82" s="278"/>
      <c r="D82" s="35">
        <v>1076</v>
      </c>
      <c r="E82" s="35"/>
      <c r="F82" s="251"/>
      <c r="G82" s="571"/>
      <c r="H82" s="254" t="s">
        <v>546</v>
      </c>
      <c r="I82" s="141" t="s">
        <v>353</v>
      </c>
      <c r="J82" s="254" t="s">
        <v>354</v>
      </c>
      <c r="K82" s="36"/>
      <c r="L82" s="36"/>
      <c r="M82" s="36"/>
      <c r="N82" s="37"/>
      <c r="O82" s="37"/>
      <c r="P82" s="37"/>
      <c r="Q82" s="37"/>
      <c r="R82" s="38"/>
      <c r="S82" s="278"/>
      <c r="T82" s="278"/>
      <c r="U82" s="278"/>
      <c r="V82" s="279"/>
      <c r="W82" s="279"/>
      <c r="X82" s="279"/>
      <c r="Y82" s="279"/>
      <c r="Z82" s="261"/>
      <c r="AA82" s="39"/>
      <c r="AB82" s="36"/>
      <c r="AC82" s="36"/>
      <c r="AD82" s="36"/>
      <c r="AE82" s="37"/>
      <c r="AF82" s="37"/>
      <c r="AG82" s="37"/>
      <c r="AH82" s="37"/>
      <c r="AI82" s="38"/>
      <c r="AJ82" s="278"/>
      <c r="AK82" s="278"/>
      <c r="AL82" s="278"/>
      <c r="AM82" s="279"/>
      <c r="AN82" s="279"/>
      <c r="AO82" s="279"/>
      <c r="AP82" s="279"/>
      <c r="AQ82" s="261"/>
      <c r="AR82" s="36"/>
      <c r="AS82" s="36"/>
      <c r="AT82" s="36"/>
      <c r="AU82" s="37"/>
      <c r="AV82" s="37"/>
      <c r="AW82" s="37"/>
      <c r="AX82" s="37"/>
      <c r="AY82" s="38"/>
      <c r="AZ82" s="278"/>
      <c r="BA82" s="278"/>
      <c r="BB82" s="278"/>
      <c r="BC82" s="279"/>
      <c r="BD82" s="279"/>
      <c r="BE82" s="279"/>
      <c r="BF82" s="279"/>
      <c r="BG82" s="261"/>
      <c r="BH82" s="36"/>
      <c r="BI82" s="36"/>
      <c r="BJ82" s="36"/>
      <c r="BK82" s="37"/>
      <c r="BL82" s="40"/>
      <c r="BM82" s="330"/>
      <c r="BN82" s="330"/>
      <c r="BO82" s="330"/>
      <c r="BP82" s="331"/>
      <c r="BQ82" s="331"/>
      <c r="BR82" s="36"/>
      <c r="BS82" s="36"/>
      <c r="BT82" s="36"/>
      <c r="BU82" s="37"/>
      <c r="BV82" s="40"/>
      <c r="BW82" s="330"/>
      <c r="BX82" s="330"/>
      <c r="BY82" s="330"/>
      <c r="BZ82" s="329"/>
      <c r="CA82" s="355"/>
      <c r="CB82" s="356"/>
      <c r="CC82" s="357"/>
      <c r="CF82" s="125"/>
      <c r="CG82" s="125"/>
      <c r="CH82" s="4" t="str">
        <f t="shared" si="55"/>
        <v/>
      </c>
      <c r="CI82" s="5"/>
      <c r="CJ82" s="4" t="str">
        <f t="shared" si="55"/>
        <v/>
      </c>
      <c r="CK82" s="5"/>
      <c r="CL82" s="4" t="str">
        <f t="shared" si="55"/>
        <v/>
      </c>
      <c r="CM82" s="5"/>
      <c r="CN82" s="4" t="str">
        <f t="shared" si="55"/>
        <v/>
      </c>
      <c r="CO82" s="5"/>
      <c r="CP82" s="4" t="str">
        <f t="shared" si="55"/>
        <v/>
      </c>
      <c r="CQ82" s="5"/>
      <c r="CR82" s="4" t="str">
        <f t="shared" si="55"/>
        <v/>
      </c>
      <c r="CS82" s="5"/>
      <c r="CT82" s="4" t="str">
        <f t="shared" si="55"/>
        <v/>
      </c>
      <c r="CU82" s="5"/>
      <c r="CV82" s="4" t="str">
        <f t="shared" si="55"/>
        <v/>
      </c>
      <c r="CW82" s="5"/>
      <c r="CX82" s="4" t="str">
        <f t="shared" si="56"/>
        <v/>
      </c>
      <c r="CY82" s="5"/>
      <c r="CZ82" s="4" t="str">
        <f t="shared" si="56"/>
        <v/>
      </c>
      <c r="DA82" s="5"/>
      <c r="DB82" s="135"/>
      <c r="DC82" s="247" t="str">
        <f t="shared" si="57"/>
        <v/>
      </c>
      <c r="DD82" s="7" t="str">
        <f t="shared" si="57"/>
        <v/>
      </c>
      <c r="DE82" s="6" t="str">
        <f t="shared" si="38"/>
        <v/>
      </c>
      <c r="DF82" s="7" t="str">
        <f t="shared" si="39"/>
        <v/>
      </c>
      <c r="DG82" s="6" t="str">
        <f t="shared" si="40"/>
        <v/>
      </c>
      <c r="DH82" s="7" t="str">
        <f t="shared" si="41"/>
        <v/>
      </c>
      <c r="DI82" s="6" t="str">
        <f t="shared" si="42"/>
        <v/>
      </c>
      <c r="DJ82" s="7" t="str">
        <f t="shared" si="43"/>
        <v/>
      </c>
      <c r="DK82" s="6" t="str">
        <f t="shared" si="44"/>
        <v/>
      </c>
      <c r="DL82" s="7" t="str">
        <f t="shared" si="45"/>
        <v/>
      </c>
      <c r="DM82" s="6" t="str">
        <f t="shared" si="46"/>
        <v/>
      </c>
      <c r="DN82" s="7" t="str">
        <f t="shared" si="47"/>
        <v/>
      </c>
      <c r="DO82" s="6" t="str">
        <f t="shared" si="48"/>
        <v/>
      </c>
      <c r="DP82" s="7" t="str">
        <f t="shared" si="49"/>
        <v/>
      </c>
      <c r="DQ82" s="6" t="str">
        <f t="shared" si="50"/>
        <v/>
      </c>
      <c r="DR82" s="7" t="str">
        <f t="shared" si="51"/>
        <v/>
      </c>
      <c r="DS82" s="130" t="str">
        <f t="shared" si="53"/>
        <v/>
      </c>
      <c r="DT82" s="132" t="str">
        <f t="shared" si="54"/>
        <v/>
      </c>
    </row>
    <row r="83" spans="1:124" ht="20" customHeight="1">
      <c r="A83" s="34">
        <v>77</v>
      </c>
      <c r="B83" s="35"/>
      <c r="C83" s="278"/>
      <c r="D83" s="35">
        <v>1077</v>
      </c>
      <c r="E83" s="35"/>
      <c r="F83" s="251"/>
      <c r="G83" s="571"/>
      <c r="H83" s="254" t="s">
        <v>547</v>
      </c>
      <c r="I83" s="141" t="s">
        <v>355</v>
      </c>
      <c r="J83" s="254" t="s">
        <v>356</v>
      </c>
      <c r="K83" s="36"/>
      <c r="L83" s="36"/>
      <c r="M83" s="36"/>
      <c r="N83" s="37"/>
      <c r="O83" s="37"/>
      <c r="P83" s="37"/>
      <c r="Q83" s="37"/>
      <c r="R83" s="38"/>
      <c r="S83" s="278"/>
      <c r="T83" s="278"/>
      <c r="U83" s="278"/>
      <c r="V83" s="279"/>
      <c r="W83" s="279"/>
      <c r="X83" s="279"/>
      <c r="Y83" s="279"/>
      <c r="Z83" s="261"/>
      <c r="AA83" s="39"/>
      <c r="AB83" s="36"/>
      <c r="AC83" s="36"/>
      <c r="AD83" s="36"/>
      <c r="AE83" s="37"/>
      <c r="AF83" s="37"/>
      <c r="AG83" s="37"/>
      <c r="AH83" s="37"/>
      <c r="AI83" s="38"/>
      <c r="AJ83" s="278"/>
      <c r="AK83" s="278"/>
      <c r="AL83" s="278"/>
      <c r="AM83" s="279"/>
      <c r="AN83" s="279"/>
      <c r="AO83" s="279"/>
      <c r="AP83" s="279"/>
      <c r="AQ83" s="261"/>
      <c r="AR83" s="36"/>
      <c r="AS83" s="36"/>
      <c r="AT83" s="36"/>
      <c r="AU83" s="37"/>
      <c r="AV83" s="37"/>
      <c r="AW83" s="37"/>
      <c r="AX83" s="37"/>
      <c r="AY83" s="38"/>
      <c r="AZ83" s="278"/>
      <c r="BA83" s="278"/>
      <c r="BB83" s="278"/>
      <c r="BC83" s="279"/>
      <c r="BD83" s="279"/>
      <c r="BE83" s="279"/>
      <c r="BF83" s="279"/>
      <c r="BG83" s="261"/>
      <c r="BH83" s="36"/>
      <c r="BI83" s="36"/>
      <c r="BJ83" s="36"/>
      <c r="BK83" s="37"/>
      <c r="BL83" s="40"/>
      <c r="BM83" s="330"/>
      <c r="BN83" s="330"/>
      <c r="BO83" s="330"/>
      <c r="BP83" s="331"/>
      <c r="BQ83" s="331"/>
      <c r="BR83" s="36"/>
      <c r="BS83" s="36"/>
      <c r="BT83" s="36"/>
      <c r="BU83" s="37"/>
      <c r="BV83" s="40"/>
      <c r="BW83" s="330"/>
      <c r="BX83" s="330"/>
      <c r="BY83" s="330"/>
      <c r="BZ83" s="329"/>
      <c r="CA83" s="355"/>
      <c r="CB83" s="356"/>
      <c r="CC83" s="357"/>
      <c r="CF83" s="125"/>
      <c r="CG83" s="125"/>
      <c r="CH83" s="4" t="str">
        <f t="shared" si="55"/>
        <v/>
      </c>
      <c r="CI83" s="5"/>
      <c r="CJ83" s="4" t="str">
        <f t="shared" si="55"/>
        <v/>
      </c>
      <c r="CK83" s="5"/>
      <c r="CL83" s="4" t="str">
        <f t="shared" si="55"/>
        <v/>
      </c>
      <c r="CM83" s="5"/>
      <c r="CN83" s="4" t="str">
        <f t="shared" si="55"/>
        <v/>
      </c>
      <c r="CO83" s="5"/>
      <c r="CP83" s="4" t="str">
        <f t="shared" si="55"/>
        <v/>
      </c>
      <c r="CQ83" s="5"/>
      <c r="CR83" s="4" t="str">
        <f t="shared" si="55"/>
        <v/>
      </c>
      <c r="CS83" s="5"/>
      <c r="CT83" s="4" t="str">
        <f t="shared" si="55"/>
        <v/>
      </c>
      <c r="CU83" s="5"/>
      <c r="CV83" s="4" t="str">
        <f t="shared" si="55"/>
        <v/>
      </c>
      <c r="CW83" s="5"/>
      <c r="CX83" s="4" t="str">
        <f t="shared" si="56"/>
        <v/>
      </c>
      <c r="CY83" s="5"/>
      <c r="CZ83" s="4" t="str">
        <f t="shared" si="56"/>
        <v/>
      </c>
      <c r="DA83" s="5"/>
      <c r="DB83" s="135"/>
      <c r="DC83" s="247" t="str">
        <f t="shared" si="57"/>
        <v/>
      </c>
      <c r="DD83" s="7" t="str">
        <f t="shared" si="57"/>
        <v/>
      </c>
      <c r="DE83" s="6" t="str">
        <f t="shared" si="38"/>
        <v/>
      </c>
      <c r="DF83" s="7" t="str">
        <f t="shared" si="39"/>
        <v/>
      </c>
      <c r="DG83" s="6" t="str">
        <f t="shared" si="40"/>
        <v/>
      </c>
      <c r="DH83" s="7" t="str">
        <f t="shared" si="41"/>
        <v/>
      </c>
      <c r="DI83" s="6" t="str">
        <f t="shared" si="42"/>
        <v/>
      </c>
      <c r="DJ83" s="7" t="str">
        <f t="shared" si="43"/>
        <v/>
      </c>
      <c r="DK83" s="6" t="str">
        <f t="shared" si="44"/>
        <v/>
      </c>
      <c r="DL83" s="7" t="str">
        <f t="shared" si="45"/>
        <v/>
      </c>
      <c r="DM83" s="6" t="str">
        <f t="shared" si="46"/>
        <v/>
      </c>
      <c r="DN83" s="7" t="str">
        <f t="shared" si="47"/>
        <v/>
      </c>
      <c r="DO83" s="6" t="str">
        <f t="shared" si="48"/>
        <v/>
      </c>
      <c r="DP83" s="7" t="str">
        <f t="shared" si="49"/>
        <v/>
      </c>
      <c r="DQ83" s="6" t="str">
        <f t="shared" si="50"/>
        <v/>
      </c>
      <c r="DR83" s="7" t="str">
        <f t="shared" si="51"/>
        <v/>
      </c>
      <c r="DS83" s="130" t="str">
        <f t="shared" si="53"/>
        <v/>
      </c>
      <c r="DT83" s="132" t="str">
        <f t="shared" si="54"/>
        <v/>
      </c>
    </row>
    <row r="84" spans="1:124" ht="20" customHeight="1">
      <c r="A84" s="34">
        <v>78</v>
      </c>
      <c r="B84" s="35"/>
      <c r="C84" s="278"/>
      <c r="D84" s="35">
        <v>1078</v>
      </c>
      <c r="E84" s="35"/>
      <c r="F84" s="251"/>
      <c r="G84" s="571"/>
      <c r="H84" s="254" t="s">
        <v>548</v>
      </c>
      <c r="I84" s="141" t="s">
        <v>357</v>
      </c>
      <c r="J84" s="254" t="s">
        <v>358</v>
      </c>
      <c r="K84" s="36"/>
      <c r="L84" s="36"/>
      <c r="M84" s="36"/>
      <c r="N84" s="37"/>
      <c r="O84" s="37"/>
      <c r="P84" s="37"/>
      <c r="Q84" s="37"/>
      <c r="R84" s="38"/>
      <c r="S84" s="278"/>
      <c r="T84" s="278"/>
      <c r="U84" s="278"/>
      <c r="V84" s="279"/>
      <c r="W84" s="279"/>
      <c r="X84" s="279"/>
      <c r="Y84" s="279"/>
      <c r="Z84" s="261"/>
      <c r="AA84" s="39"/>
      <c r="AB84" s="36"/>
      <c r="AC84" s="36"/>
      <c r="AD84" s="36"/>
      <c r="AE84" s="37"/>
      <c r="AF84" s="37"/>
      <c r="AG84" s="37"/>
      <c r="AH84" s="37"/>
      <c r="AI84" s="38"/>
      <c r="AJ84" s="278"/>
      <c r="AK84" s="278"/>
      <c r="AL84" s="278"/>
      <c r="AM84" s="279"/>
      <c r="AN84" s="279"/>
      <c r="AO84" s="279"/>
      <c r="AP84" s="279"/>
      <c r="AQ84" s="261"/>
      <c r="AR84" s="36"/>
      <c r="AS84" s="36"/>
      <c r="AT84" s="36"/>
      <c r="AU84" s="37"/>
      <c r="AV84" s="37"/>
      <c r="AW84" s="37"/>
      <c r="AX84" s="37"/>
      <c r="AY84" s="38"/>
      <c r="AZ84" s="278"/>
      <c r="BA84" s="278"/>
      <c r="BB84" s="278"/>
      <c r="BC84" s="279"/>
      <c r="BD84" s="279"/>
      <c r="BE84" s="279"/>
      <c r="BF84" s="279"/>
      <c r="BG84" s="261"/>
      <c r="BH84" s="36"/>
      <c r="BI84" s="36"/>
      <c r="BJ84" s="36"/>
      <c r="BK84" s="37"/>
      <c r="BL84" s="40"/>
      <c r="BM84" s="330"/>
      <c r="BN84" s="330"/>
      <c r="BO84" s="330"/>
      <c r="BP84" s="331"/>
      <c r="BQ84" s="331"/>
      <c r="BR84" s="36"/>
      <c r="BS84" s="36"/>
      <c r="BT84" s="36"/>
      <c r="BU84" s="37"/>
      <c r="BV84" s="40"/>
      <c r="BW84" s="330"/>
      <c r="BX84" s="330"/>
      <c r="BY84" s="330"/>
      <c r="BZ84" s="329"/>
      <c r="CA84" s="355"/>
      <c r="CB84" s="356"/>
      <c r="CC84" s="357"/>
      <c r="CF84" s="125"/>
      <c r="CG84" s="125"/>
      <c r="CH84" s="4" t="str">
        <f t="shared" si="55"/>
        <v/>
      </c>
      <c r="CI84" s="5"/>
      <c r="CJ84" s="4" t="str">
        <f t="shared" si="55"/>
        <v/>
      </c>
      <c r="CK84" s="5"/>
      <c r="CL84" s="4" t="str">
        <f t="shared" si="55"/>
        <v/>
      </c>
      <c r="CM84" s="5"/>
      <c r="CN84" s="4" t="str">
        <f t="shared" si="55"/>
        <v/>
      </c>
      <c r="CO84" s="5"/>
      <c r="CP84" s="4" t="str">
        <f t="shared" si="55"/>
        <v/>
      </c>
      <c r="CQ84" s="5"/>
      <c r="CR84" s="4" t="str">
        <f t="shared" si="55"/>
        <v/>
      </c>
      <c r="CS84" s="5"/>
      <c r="CT84" s="4" t="str">
        <f t="shared" si="55"/>
        <v/>
      </c>
      <c r="CU84" s="5"/>
      <c r="CV84" s="4" t="str">
        <f t="shared" si="55"/>
        <v/>
      </c>
      <c r="CW84" s="5"/>
      <c r="CX84" s="4" t="str">
        <f t="shared" si="56"/>
        <v/>
      </c>
      <c r="CY84" s="5"/>
      <c r="CZ84" s="4" t="str">
        <f t="shared" si="56"/>
        <v/>
      </c>
      <c r="DA84" s="5"/>
      <c r="DB84" s="135"/>
      <c r="DC84" s="247" t="str">
        <f t="shared" si="57"/>
        <v/>
      </c>
      <c r="DD84" s="7" t="str">
        <f t="shared" si="57"/>
        <v/>
      </c>
      <c r="DE84" s="6" t="str">
        <f t="shared" si="38"/>
        <v/>
      </c>
      <c r="DF84" s="7" t="str">
        <f t="shared" si="39"/>
        <v/>
      </c>
      <c r="DG84" s="6" t="str">
        <f t="shared" si="40"/>
        <v/>
      </c>
      <c r="DH84" s="7" t="str">
        <f t="shared" si="41"/>
        <v/>
      </c>
      <c r="DI84" s="6" t="str">
        <f t="shared" si="42"/>
        <v/>
      </c>
      <c r="DJ84" s="7" t="str">
        <f t="shared" si="43"/>
        <v/>
      </c>
      <c r="DK84" s="6" t="str">
        <f t="shared" si="44"/>
        <v/>
      </c>
      <c r="DL84" s="7" t="str">
        <f t="shared" si="45"/>
        <v/>
      </c>
      <c r="DM84" s="6" t="str">
        <f t="shared" si="46"/>
        <v/>
      </c>
      <c r="DN84" s="7" t="str">
        <f t="shared" si="47"/>
        <v/>
      </c>
      <c r="DO84" s="6" t="str">
        <f t="shared" si="48"/>
        <v/>
      </c>
      <c r="DP84" s="7" t="str">
        <f t="shared" si="49"/>
        <v/>
      </c>
      <c r="DQ84" s="6" t="str">
        <f t="shared" si="50"/>
        <v/>
      </c>
      <c r="DR84" s="7" t="str">
        <f t="shared" si="51"/>
        <v/>
      </c>
      <c r="DS84" s="130" t="str">
        <f t="shared" si="53"/>
        <v/>
      </c>
      <c r="DT84" s="132" t="str">
        <f t="shared" si="54"/>
        <v/>
      </c>
    </row>
    <row r="85" spans="1:124" ht="20" customHeight="1">
      <c r="A85" s="34">
        <v>79</v>
      </c>
      <c r="B85" s="35"/>
      <c r="C85" s="278"/>
      <c r="D85" s="35">
        <v>1079</v>
      </c>
      <c r="E85" s="35"/>
      <c r="F85" s="251"/>
      <c r="G85" s="571"/>
      <c r="H85" s="254" t="s">
        <v>549</v>
      </c>
      <c r="I85" s="141" t="s">
        <v>359</v>
      </c>
      <c r="J85" s="254" t="s">
        <v>360</v>
      </c>
      <c r="K85" s="36"/>
      <c r="L85" s="36"/>
      <c r="M85" s="36"/>
      <c r="N85" s="37"/>
      <c r="O85" s="37"/>
      <c r="P85" s="37"/>
      <c r="Q85" s="37"/>
      <c r="R85" s="38"/>
      <c r="S85" s="278"/>
      <c r="T85" s="278"/>
      <c r="U85" s="278"/>
      <c r="V85" s="279"/>
      <c r="W85" s="279"/>
      <c r="X85" s="279"/>
      <c r="Y85" s="279"/>
      <c r="Z85" s="261"/>
      <c r="AA85" s="39"/>
      <c r="AB85" s="36"/>
      <c r="AC85" s="36"/>
      <c r="AD85" s="36"/>
      <c r="AE85" s="37"/>
      <c r="AF85" s="37"/>
      <c r="AG85" s="37"/>
      <c r="AH85" s="37"/>
      <c r="AI85" s="38"/>
      <c r="AJ85" s="278"/>
      <c r="AK85" s="278"/>
      <c r="AL85" s="278"/>
      <c r="AM85" s="279"/>
      <c r="AN85" s="279"/>
      <c r="AO85" s="279"/>
      <c r="AP85" s="279"/>
      <c r="AQ85" s="261"/>
      <c r="AR85" s="36"/>
      <c r="AS85" s="36"/>
      <c r="AT85" s="36"/>
      <c r="AU85" s="37"/>
      <c r="AV85" s="37"/>
      <c r="AW85" s="37"/>
      <c r="AX85" s="37"/>
      <c r="AY85" s="38"/>
      <c r="AZ85" s="278"/>
      <c r="BA85" s="278"/>
      <c r="BB85" s="278"/>
      <c r="BC85" s="279"/>
      <c r="BD85" s="279"/>
      <c r="BE85" s="279"/>
      <c r="BF85" s="279"/>
      <c r="BG85" s="261"/>
      <c r="BH85" s="36"/>
      <c r="BI85" s="36"/>
      <c r="BJ85" s="36"/>
      <c r="BK85" s="37"/>
      <c r="BL85" s="40"/>
      <c r="BM85" s="330"/>
      <c r="BN85" s="330"/>
      <c r="BO85" s="330"/>
      <c r="BP85" s="331"/>
      <c r="BQ85" s="331"/>
      <c r="BR85" s="36"/>
      <c r="BS85" s="36"/>
      <c r="BT85" s="36"/>
      <c r="BU85" s="37"/>
      <c r="BV85" s="40"/>
      <c r="BW85" s="330"/>
      <c r="BX85" s="330"/>
      <c r="BY85" s="330"/>
      <c r="BZ85" s="329"/>
      <c r="CA85" s="355"/>
      <c r="CB85" s="356"/>
      <c r="CC85" s="357"/>
      <c r="CF85" s="125"/>
      <c r="CG85" s="125"/>
      <c r="CH85" s="4" t="str">
        <f t="shared" si="55"/>
        <v/>
      </c>
      <c r="CI85" s="5"/>
      <c r="CJ85" s="4" t="str">
        <f t="shared" si="55"/>
        <v/>
      </c>
      <c r="CK85" s="5"/>
      <c r="CL85" s="4" t="str">
        <f t="shared" si="55"/>
        <v/>
      </c>
      <c r="CM85" s="5"/>
      <c r="CN85" s="4" t="str">
        <f t="shared" si="55"/>
        <v/>
      </c>
      <c r="CO85" s="5"/>
      <c r="CP85" s="4" t="str">
        <f t="shared" si="55"/>
        <v/>
      </c>
      <c r="CQ85" s="5"/>
      <c r="CR85" s="4" t="str">
        <f t="shared" si="55"/>
        <v/>
      </c>
      <c r="CS85" s="5"/>
      <c r="CT85" s="4" t="str">
        <f t="shared" si="55"/>
        <v/>
      </c>
      <c r="CU85" s="5"/>
      <c r="CV85" s="4" t="str">
        <f t="shared" si="55"/>
        <v/>
      </c>
      <c r="CW85" s="5"/>
      <c r="CX85" s="4" t="str">
        <f t="shared" si="56"/>
        <v/>
      </c>
      <c r="CY85" s="5"/>
      <c r="CZ85" s="4" t="str">
        <f t="shared" si="56"/>
        <v/>
      </c>
      <c r="DA85" s="5"/>
      <c r="DB85" s="135"/>
      <c r="DC85" s="247" t="str">
        <f t="shared" si="57"/>
        <v/>
      </c>
      <c r="DD85" s="7" t="str">
        <f t="shared" si="57"/>
        <v/>
      </c>
      <c r="DE85" s="6" t="str">
        <f t="shared" si="38"/>
        <v/>
      </c>
      <c r="DF85" s="7" t="str">
        <f t="shared" si="39"/>
        <v/>
      </c>
      <c r="DG85" s="6" t="str">
        <f t="shared" si="40"/>
        <v/>
      </c>
      <c r="DH85" s="7" t="str">
        <f t="shared" si="41"/>
        <v/>
      </c>
      <c r="DI85" s="6" t="str">
        <f t="shared" si="42"/>
        <v/>
      </c>
      <c r="DJ85" s="7" t="str">
        <f t="shared" si="43"/>
        <v/>
      </c>
      <c r="DK85" s="6" t="str">
        <f t="shared" si="44"/>
        <v/>
      </c>
      <c r="DL85" s="7" t="str">
        <f t="shared" si="45"/>
        <v/>
      </c>
      <c r="DM85" s="6" t="str">
        <f t="shared" si="46"/>
        <v/>
      </c>
      <c r="DN85" s="7" t="str">
        <f t="shared" si="47"/>
        <v/>
      </c>
      <c r="DO85" s="6" t="str">
        <f t="shared" si="48"/>
        <v/>
      </c>
      <c r="DP85" s="7" t="str">
        <f t="shared" si="49"/>
        <v/>
      </c>
      <c r="DQ85" s="6" t="str">
        <f t="shared" si="50"/>
        <v/>
      </c>
      <c r="DR85" s="7" t="str">
        <f t="shared" si="51"/>
        <v/>
      </c>
      <c r="DS85" s="130" t="str">
        <f t="shared" si="53"/>
        <v/>
      </c>
      <c r="DT85" s="132" t="str">
        <f t="shared" si="54"/>
        <v/>
      </c>
    </row>
    <row r="86" spans="1:124" ht="20" customHeight="1">
      <c r="A86" s="34">
        <v>80</v>
      </c>
      <c r="B86" s="35"/>
      <c r="C86" s="278"/>
      <c r="D86" s="35">
        <v>1080</v>
      </c>
      <c r="E86" s="35"/>
      <c r="F86" s="251"/>
      <c r="G86" s="571"/>
      <c r="H86" s="254" t="s">
        <v>550</v>
      </c>
      <c r="I86" s="141" t="s">
        <v>361</v>
      </c>
      <c r="J86" s="254" t="s">
        <v>362</v>
      </c>
      <c r="K86" s="36"/>
      <c r="L86" s="36"/>
      <c r="M86" s="36"/>
      <c r="N86" s="37"/>
      <c r="O86" s="37"/>
      <c r="P86" s="37"/>
      <c r="Q86" s="37"/>
      <c r="R86" s="38"/>
      <c r="S86" s="278"/>
      <c r="T86" s="278"/>
      <c r="U86" s="278"/>
      <c r="V86" s="279"/>
      <c r="W86" s="279"/>
      <c r="X86" s="279"/>
      <c r="Y86" s="279"/>
      <c r="Z86" s="261"/>
      <c r="AA86" s="39"/>
      <c r="AB86" s="36"/>
      <c r="AC86" s="36"/>
      <c r="AD86" s="36"/>
      <c r="AE86" s="37"/>
      <c r="AF86" s="37"/>
      <c r="AG86" s="37"/>
      <c r="AH86" s="37"/>
      <c r="AI86" s="38"/>
      <c r="AJ86" s="278"/>
      <c r="AK86" s="278"/>
      <c r="AL86" s="278"/>
      <c r="AM86" s="279"/>
      <c r="AN86" s="279"/>
      <c r="AO86" s="279"/>
      <c r="AP86" s="279"/>
      <c r="AQ86" s="261"/>
      <c r="AR86" s="36"/>
      <c r="AS86" s="36"/>
      <c r="AT86" s="36"/>
      <c r="AU86" s="37"/>
      <c r="AV86" s="37"/>
      <c r="AW86" s="37"/>
      <c r="AX86" s="37"/>
      <c r="AY86" s="38"/>
      <c r="AZ86" s="278"/>
      <c r="BA86" s="278"/>
      <c r="BB86" s="278"/>
      <c r="BC86" s="279"/>
      <c r="BD86" s="279"/>
      <c r="BE86" s="279"/>
      <c r="BF86" s="279"/>
      <c r="BG86" s="261"/>
      <c r="BH86" s="36"/>
      <c r="BI86" s="36"/>
      <c r="BJ86" s="36"/>
      <c r="BK86" s="37"/>
      <c r="BL86" s="40"/>
      <c r="BM86" s="330"/>
      <c r="BN86" s="330"/>
      <c r="BO86" s="330"/>
      <c r="BP86" s="331"/>
      <c r="BQ86" s="331"/>
      <c r="BR86" s="36"/>
      <c r="BS86" s="36"/>
      <c r="BT86" s="36"/>
      <c r="BU86" s="37"/>
      <c r="BV86" s="40"/>
      <c r="BW86" s="330"/>
      <c r="BX86" s="330"/>
      <c r="BY86" s="330"/>
      <c r="BZ86" s="329"/>
      <c r="CA86" s="355"/>
      <c r="CB86" s="356"/>
      <c r="CC86" s="357"/>
      <c r="CF86" s="125"/>
      <c r="CG86" s="125"/>
      <c r="CH86" s="4" t="str">
        <f t="shared" si="55"/>
        <v/>
      </c>
      <c r="CI86" s="5"/>
      <c r="CJ86" s="4" t="str">
        <f t="shared" si="55"/>
        <v/>
      </c>
      <c r="CK86" s="5"/>
      <c r="CL86" s="4" t="str">
        <f t="shared" si="55"/>
        <v/>
      </c>
      <c r="CM86" s="5"/>
      <c r="CN86" s="4" t="str">
        <f t="shared" si="55"/>
        <v/>
      </c>
      <c r="CO86" s="5"/>
      <c r="CP86" s="4" t="str">
        <f t="shared" si="55"/>
        <v/>
      </c>
      <c r="CQ86" s="5"/>
      <c r="CR86" s="4" t="str">
        <f t="shared" si="55"/>
        <v/>
      </c>
      <c r="CS86" s="5"/>
      <c r="CT86" s="4" t="str">
        <f t="shared" si="55"/>
        <v/>
      </c>
      <c r="CU86" s="5"/>
      <c r="CV86" s="4" t="str">
        <f t="shared" si="55"/>
        <v/>
      </c>
      <c r="CW86" s="5"/>
      <c r="CX86" s="4" t="str">
        <f t="shared" si="56"/>
        <v/>
      </c>
      <c r="CY86" s="5"/>
      <c r="CZ86" s="4" t="str">
        <f t="shared" si="56"/>
        <v/>
      </c>
      <c r="DA86" s="5"/>
      <c r="DB86" s="135"/>
      <c r="DC86" s="247" t="str">
        <f t="shared" si="57"/>
        <v/>
      </c>
      <c r="DD86" s="7" t="str">
        <f t="shared" si="57"/>
        <v/>
      </c>
      <c r="DE86" s="6" t="str">
        <f t="shared" si="38"/>
        <v/>
      </c>
      <c r="DF86" s="7" t="str">
        <f t="shared" si="39"/>
        <v/>
      </c>
      <c r="DG86" s="6" t="str">
        <f t="shared" si="40"/>
        <v/>
      </c>
      <c r="DH86" s="7" t="str">
        <f t="shared" si="41"/>
        <v/>
      </c>
      <c r="DI86" s="6" t="str">
        <f t="shared" si="42"/>
        <v/>
      </c>
      <c r="DJ86" s="7" t="str">
        <f t="shared" si="43"/>
        <v/>
      </c>
      <c r="DK86" s="6" t="str">
        <f t="shared" si="44"/>
        <v/>
      </c>
      <c r="DL86" s="7" t="str">
        <f t="shared" si="45"/>
        <v/>
      </c>
      <c r="DM86" s="6" t="str">
        <f t="shared" si="46"/>
        <v/>
      </c>
      <c r="DN86" s="7" t="str">
        <f t="shared" si="47"/>
        <v/>
      </c>
      <c r="DO86" s="6" t="str">
        <f t="shared" si="48"/>
        <v/>
      </c>
      <c r="DP86" s="7" t="str">
        <f t="shared" si="49"/>
        <v/>
      </c>
      <c r="DQ86" s="6" t="str">
        <f t="shared" si="50"/>
        <v/>
      </c>
      <c r="DR86" s="7" t="str">
        <f t="shared" si="51"/>
        <v/>
      </c>
      <c r="DS86" s="130" t="str">
        <f t="shared" si="53"/>
        <v/>
      </c>
      <c r="DT86" s="132" t="str">
        <f t="shared" si="54"/>
        <v/>
      </c>
    </row>
    <row r="87" spans="1:124" ht="20" customHeight="1">
      <c r="A87" s="34">
        <v>81</v>
      </c>
      <c r="B87" s="35"/>
      <c r="C87" s="278"/>
      <c r="D87" s="35">
        <v>1081</v>
      </c>
      <c r="E87" s="35"/>
      <c r="F87" s="251"/>
      <c r="G87" s="571"/>
      <c r="H87" s="254" t="s">
        <v>551</v>
      </c>
      <c r="I87" s="141" t="s">
        <v>363</v>
      </c>
      <c r="J87" s="254" t="s">
        <v>364</v>
      </c>
      <c r="K87" s="36"/>
      <c r="L87" s="36"/>
      <c r="M87" s="36"/>
      <c r="N87" s="37"/>
      <c r="O87" s="37"/>
      <c r="P87" s="37"/>
      <c r="Q87" s="37"/>
      <c r="R87" s="38"/>
      <c r="S87" s="278"/>
      <c r="T87" s="278"/>
      <c r="U87" s="278"/>
      <c r="V87" s="279"/>
      <c r="W87" s="279"/>
      <c r="X87" s="279"/>
      <c r="Y87" s="279"/>
      <c r="Z87" s="261"/>
      <c r="AA87" s="39"/>
      <c r="AB87" s="36"/>
      <c r="AC87" s="36"/>
      <c r="AD87" s="36"/>
      <c r="AE87" s="37"/>
      <c r="AF87" s="37"/>
      <c r="AG87" s="37"/>
      <c r="AH87" s="37"/>
      <c r="AI87" s="38"/>
      <c r="AJ87" s="278"/>
      <c r="AK87" s="278"/>
      <c r="AL87" s="278"/>
      <c r="AM87" s="279"/>
      <c r="AN87" s="279"/>
      <c r="AO87" s="279"/>
      <c r="AP87" s="279"/>
      <c r="AQ87" s="261"/>
      <c r="AR87" s="36"/>
      <c r="AS87" s="36"/>
      <c r="AT87" s="36"/>
      <c r="AU87" s="37"/>
      <c r="AV87" s="37"/>
      <c r="AW87" s="37"/>
      <c r="AX87" s="37"/>
      <c r="AY87" s="38"/>
      <c r="AZ87" s="278"/>
      <c r="BA87" s="278"/>
      <c r="BB87" s="278"/>
      <c r="BC87" s="279"/>
      <c r="BD87" s="279"/>
      <c r="BE87" s="279"/>
      <c r="BF87" s="279"/>
      <c r="BG87" s="261"/>
      <c r="BH87" s="36"/>
      <c r="BI87" s="36"/>
      <c r="BJ87" s="36"/>
      <c r="BK87" s="37"/>
      <c r="BL87" s="40"/>
      <c r="BM87" s="330"/>
      <c r="BN87" s="330"/>
      <c r="BO87" s="330"/>
      <c r="BP87" s="331"/>
      <c r="BQ87" s="331"/>
      <c r="BR87" s="36"/>
      <c r="BS87" s="36"/>
      <c r="BT87" s="36"/>
      <c r="BU87" s="37"/>
      <c r="BV87" s="40"/>
      <c r="BW87" s="330"/>
      <c r="BX87" s="330"/>
      <c r="BY87" s="330"/>
      <c r="BZ87" s="329"/>
      <c r="CA87" s="355"/>
      <c r="CB87" s="356"/>
      <c r="CC87" s="357"/>
      <c r="CF87" s="125"/>
      <c r="CG87" s="125"/>
      <c r="CH87" s="4" t="str">
        <f t="shared" si="55"/>
        <v/>
      </c>
      <c r="CI87" s="5"/>
      <c r="CJ87" s="4" t="str">
        <f t="shared" si="55"/>
        <v/>
      </c>
      <c r="CK87" s="5"/>
      <c r="CL87" s="4" t="str">
        <f t="shared" si="55"/>
        <v/>
      </c>
      <c r="CM87" s="5"/>
      <c r="CN87" s="4" t="str">
        <f t="shared" si="55"/>
        <v/>
      </c>
      <c r="CO87" s="5"/>
      <c r="CP87" s="4" t="str">
        <f t="shared" si="55"/>
        <v/>
      </c>
      <c r="CQ87" s="5"/>
      <c r="CR87" s="4" t="str">
        <f t="shared" si="55"/>
        <v/>
      </c>
      <c r="CS87" s="5"/>
      <c r="CT87" s="4" t="str">
        <f t="shared" si="55"/>
        <v/>
      </c>
      <c r="CU87" s="5"/>
      <c r="CV87" s="4" t="str">
        <f t="shared" si="55"/>
        <v/>
      </c>
      <c r="CW87" s="5"/>
      <c r="CX87" s="4" t="str">
        <f t="shared" si="56"/>
        <v/>
      </c>
      <c r="CY87" s="5"/>
      <c r="CZ87" s="4" t="str">
        <f t="shared" si="56"/>
        <v/>
      </c>
      <c r="DA87" s="5"/>
      <c r="DB87" s="135"/>
      <c r="DC87" s="247" t="str">
        <f t="shared" si="57"/>
        <v/>
      </c>
      <c r="DD87" s="7" t="str">
        <f t="shared" si="57"/>
        <v/>
      </c>
      <c r="DE87" s="6" t="str">
        <f t="shared" si="38"/>
        <v/>
      </c>
      <c r="DF87" s="7" t="str">
        <f t="shared" si="39"/>
        <v/>
      </c>
      <c r="DG87" s="6" t="str">
        <f t="shared" si="40"/>
        <v/>
      </c>
      <c r="DH87" s="7" t="str">
        <f t="shared" si="41"/>
        <v/>
      </c>
      <c r="DI87" s="6" t="str">
        <f t="shared" si="42"/>
        <v/>
      </c>
      <c r="DJ87" s="7" t="str">
        <f t="shared" si="43"/>
        <v/>
      </c>
      <c r="DK87" s="6" t="str">
        <f t="shared" si="44"/>
        <v/>
      </c>
      <c r="DL87" s="7" t="str">
        <f t="shared" si="45"/>
        <v/>
      </c>
      <c r="DM87" s="6" t="str">
        <f t="shared" si="46"/>
        <v/>
      </c>
      <c r="DN87" s="7" t="str">
        <f t="shared" si="47"/>
        <v/>
      </c>
      <c r="DO87" s="6" t="str">
        <f t="shared" si="48"/>
        <v/>
      </c>
      <c r="DP87" s="7" t="str">
        <f t="shared" si="49"/>
        <v/>
      </c>
      <c r="DQ87" s="6" t="str">
        <f t="shared" si="50"/>
        <v/>
      </c>
      <c r="DR87" s="7" t="str">
        <f t="shared" si="51"/>
        <v/>
      </c>
      <c r="DS87" s="130" t="str">
        <f t="shared" si="53"/>
        <v/>
      </c>
      <c r="DT87" s="132" t="str">
        <f t="shared" si="54"/>
        <v/>
      </c>
    </row>
    <row r="88" spans="1:124" ht="20" customHeight="1">
      <c r="A88" s="34">
        <v>82</v>
      </c>
      <c r="B88" s="35"/>
      <c r="C88" s="278"/>
      <c r="D88" s="35">
        <v>1082</v>
      </c>
      <c r="E88" s="35"/>
      <c r="F88" s="251"/>
      <c r="G88" s="571"/>
      <c r="H88" s="254" t="s">
        <v>552</v>
      </c>
      <c r="I88" s="141" t="s">
        <v>365</v>
      </c>
      <c r="J88" s="254" t="s">
        <v>366</v>
      </c>
      <c r="K88" s="36"/>
      <c r="L88" s="36"/>
      <c r="M88" s="36"/>
      <c r="N88" s="37"/>
      <c r="O88" s="37"/>
      <c r="P88" s="37"/>
      <c r="Q88" s="37"/>
      <c r="R88" s="38"/>
      <c r="S88" s="278"/>
      <c r="T88" s="278"/>
      <c r="U88" s="278"/>
      <c r="V88" s="279"/>
      <c r="W88" s="279"/>
      <c r="X88" s="279"/>
      <c r="Y88" s="279"/>
      <c r="Z88" s="261"/>
      <c r="AA88" s="39"/>
      <c r="AB88" s="36"/>
      <c r="AC88" s="36"/>
      <c r="AD88" s="36"/>
      <c r="AE88" s="37"/>
      <c r="AF88" s="37"/>
      <c r="AG88" s="37"/>
      <c r="AH88" s="37"/>
      <c r="AI88" s="38"/>
      <c r="AJ88" s="278"/>
      <c r="AK88" s="278"/>
      <c r="AL88" s="278"/>
      <c r="AM88" s="279"/>
      <c r="AN88" s="279"/>
      <c r="AO88" s="279"/>
      <c r="AP88" s="279"/>
      <c r="AQ88" s="261"/>
      <c r="AR88" s="36"/>
      <c r="AS88" s="36"/>
      <c r="AT88" s="36"/>
      <c r="AU88" s="37"/>
      <c r="AV88" s="37"/>
      <c r="AW88" s="37"/>
      <c r="AX88" s="37"/>
      <c r="AY88" s="38"/>
      <c r="AZ88" s="278"/>
      <c r="BA88" s="278"/>
      <c r="BB88" s="278"/>
      <c r="BC88" s="279"/>
      <c r="BD88" s="279"/>
      <c r="BE88" s="279"/>
      <c r="BF88" s="279"/>
      <c r="BG88" s="261"/>
      <c r="BH88" s="36"/>
      <c r="BI88" s="36"/>
      <c r="BJ88" s="36"/>
      <c r="BK88" s="37"/>
      <c r="BL88" s="40"/>
      <c r="BM88" s="330"/>
      <c r="BN88" s="330"/>
      <c r="BO88" s="330"/>
      <c r="BP88" s="331"/>
      <c r="BQ88" s="331"/>
      <c r="BR88" s="36"/>
      <c r="BS88" s="36"/>
      <c r="BT88" s="36"/>
      <c r="BU88" s="37"/>
      <c r="BV88" s="40"/>
      <c r="BW88" s="330"/>
      <c r="BX88" s="330"/>
      <c r="BY88" s="330"/>
      <c r="BZ88" s="329"/>
      <c r="CA88" s="355"/>
      <c r="CB88" s="356"/>
      <c r="CC88" s="357"/>
      <c r="CF88" s="125"/>
      <c r="CG88" s="125"/>
      <c r="CH88" s="4" t="str">
        <f t="shared" si="55"/>
        <v/>
      </c>
      <c r="CI88" s="5"/>
      <c r="CJ88" s="4" t="str">
        <f t="shared" si="55"/>
        <v/>
      </c>
      <c r="CK88" s="5"/>
      <c r="CL88" s="4" t="str">
        <f t="shared" si="55"/>
        <v/>
      </c>
      <c r="CM88" s="5"/>
      <c r="CN88" s="4" t="str">
        <f t="shared" si="55"/>
        <v/>
      </c>
      <c r="CO88" s="5"/>
      <c r="CP88" s="4" t="str">
        <f t="shared" si="55"/>
        <v/>
      </c>
      <c r="CQ88" s="5"/>
      <c r="CR88" s="4" t="str">
        <f t="shared" si="55"/>
        <v/>
      </c>
      <c r="CS88" s="5"/>
      <c r="CT88" s="4" t="str">
        <f t="shared" si="55"/>
        <v/>
      </c>
      <c r="CU88" s="5"/>
      <c r="CV88" s="4" t="str">
        <f t="shared" si="55"/>
        <v/>
      </c>
      <c r="CW88" s="5"/>
      <c r="CX88" s="4" t="str">
        <f t="shared" si="56"/>
        <v/>
      </c>
      <c r="CY88" s="5"/>
      <c r="CZ88" s="4" t="str">
        <f t="shared" si="56"/>
        <v/>
      </c>
      <c r="DA88" s="5"/>
      <c r="DB88" s="135"/>
      <c r="DC88" s="247" t="str">
        <f t="shared" si="57"/>
        <v/>
      </c>
      <c r="DD88" s="7" t="str">
        <f t="shared" si="57"/>
        <v/>
      </c>
      <c r="DE88" s="6" t="str">
        <f t="shared" si="38"/>
        <v/>
      </c>
      <c r="DF88" s="7" t="str">
        <f t="shared" si="39"/>
        <v/>
      </c>
      <c r="DG88" s="6" t="str">
        <f t="shared" si="40"/>
        <v/>
      </c>
      <c r="DH88" s="7" t="str">
        <f t="shared" si="41"/>
        <v/>
      </c>
      <c r="DI88" s="6" t="str">
        <f t="shared" si="42"/>
        <v/>
      </c>
      <c r="DJ88" s="7" t="str">
        <f t="shared" si="43"/>
        <v/>
      </c>
      <c r="DK88" s="6" t="str">
        <f t="shared" si="44"/>
        <v/>
      </c>
      <c r="DL88" s="7" t="str">
        <f t="shared" si="45"/>
        <v/>
      </c>
      <c r="DM88" s="6" t="str">
        <f t="shared" si="46"/>
        <v/>
      </c>
      <c r="DN88" s="7" t="str">
        <f t="shared" si="47"/>
        <v/>
      </c>
      <c r="DO88" s="6" t="str">
        <f t="shared" si="48"/>
        <v/>
      </c>
      <c r="DP88" s="7" t="str">
        <f t="shared" si="49"/>
        <v/>
      </c>
      <c r="DQ88" s="6" t="str">
        <f t="shared" si="50"/>
        <v/>
      </c>
      <c r="DR88" s="7" t="str">
        <f t="shared" si="51"/>
        <v/>
      </c>
      <c r="DS88" s="130" t="str">
        <f t="shared" si="53"/>
        <v/>
      </c>
      <c r="DT88" s="132" t="str">
        <f t="shared" si="54"/>
        <v/>
      </c>
    </row>
    <row r="89" spans="1:124" ht="20" customHeight="1">
      <c r="A89" s="34">
        <v>83</v>
      </c>
      <c r="B89" s="35"/>
      <c r="C89" s="278"/>
      <c r="D89" s="35">
        <v>1083</v>
      </c>
      <c r="E89" s="35"/>
      <c r="F89" s="251"/>
      <c r="G89" s="571"/>
      <c r="H89" s="254" t="s">
        <v>553</v>
      </c>
      <c r="I89" s="141" t="s">
        <v>367</v>
      </c>
      <c r="J89" s="254" t="s">
        <v>368</v>
      </c>
      <c r="K89" s="36"/>
      <c r="L89" s="36"/>
      <c r="M89" s="36"/>
      <c r="N89" s="37"/>
      <c r="O89" s="37"/>
      <c r="P89" s="37"/>
      <c r="Q89" s="37"/>
      <c r="R89" s="38"/>
      <c r="S89" s="278"/>
      <c r="T89" s="278"/>
      <c r="U89" s="278"/>
      <c r="V89" s="279"/>
      <c r="W89" s="279"/>
      <c r="X89" s="279"/>
      <c r="Y89" s="279"/>
      <c r="Z89" s="261"/>
      <c r="AA89" s="39"/>
      <c r="AB89" s="36"/>
      <c r="AC89" s="36"/>
      <c r="AD89" s="36"/>
      <c r="AE89" s="37"/>
      <c r="AF89" s="37"/>
      <c r="AG89" s="37"/>
      <c r="AH89" s="37"/>
      <c r="AI89" s="38"/>
      <c r="AJ89" s="278"/>
      <c r="AK89" s="278"/>
      <c r="AL89" s="278"/>
      <c r="AM89" s="279"/>
      <c r="AN89" s="279"/>
      <c r="AO89" s="279"/>
      <c r="AP89" s="279"/>
      <c r="AQ89" s="261"/>
      <c r="AR89" s="36"/>
      <c r="AS89" s="36"/>
      <c r="AT89" s="36"/>
      <c r="AU89" s="37"/>
      <c r="AV89" s="37"/>
      <c r="AW89" s="37"/>
      <c r="AX89" s="37"/>
      <c r="AY89" s="38"/>
      <c r="AZ89" s="278"/>
      <c r="BA89" s="278"/>
      <c r="BB89" s="278"/>
      <c r="BC89" s="279"/>
      <c r="BD89" s="279"/>
      <c r="BE89" s="279"/>
      <c r="BF89" s="279"/>
      <c r="BG89" s="261"/>
      <c r="BH89" s="36"/>
      <c r="BI89" s="36"/>
      <c r="BJ89" s="36"/>
      <c r="BK89" s="37"/>
      <c r="BL89" s="40"/>
      <c r="BM89" s="330"/>
      <c r="BN89" s="330"/>
      <c r="BO89" s="330"/>
      <c r="BP89" s="331"/>
      <c r="BQ89" s="331"/>
      <c r="BR89" s="36"/>
      <c r="BS89" s="36"/>
      <c r="BT89" s="36"/>
      <c r="BU89" s="37"/>
      <c r="BV89" s="40"/>
      <c r="BW89" s="330"/>
      <c r="BX89" s="330"/>
      <c r="BY89" s="330"/>
      <c r="BZ89" s="329"/>
      <c r="CA89" s="355"/>
      <c r="CB89" s="356"/>
      <c r="CC89" s="357"/>
      <c r="CF89" s="125"/>
      <c r="CG89" s="125"/>
      <c r="CH89" s="4" t="str">
        <f t="shared" si="55"/>
        <v/>
      </c>
      <c r="CI89" s="5"/>
      <c r="CJ89" s="4" t="str">
        <f t="shared" si="55"/>
        <v/>
      </c>
      <c r="CK89" s="5"/>
      <c r="CL89" s="4" t="str">
        <f t="shared" si="55"/>
        <v/>
      </c>
      <c r="CM89" s="5"/>
      <c r="CN89" s="4" t="str">
        <f t="shared" si="55"/>
        <v/>
      </c>
      <c r="CO89" s="5"/>
      <c r="CP89" s="4" t="str">
        <f t="shared" si="55"/>
        <v/>
      </c>
      <c r="CQ89" s="5"/>
      <c r="CR89" s="4" t="str">
        <f t="shared" si="55"/>
        <v/>
      </c>
      <c r="CS89" s="5"/>
      <c r="CT89" s="4" t="str">
        <f t="shared" si="55"/>
        <v/>
      </c>
      <c r="CU89" s="5"/>
      <c r="CV89" s="4" t="str">
        <f t="shared" si="55"/>
        <v/>
      </c>
      <c r="CW89" s="5"/>
      <c r="CX89" s="4" t="str">
        <f t="shared" si="56"/>
        <v/>
      </c>
      <c r="CY89" s="5"/>
      <c r="CZ89" s="4" t="str">
        <f t="shared" si="56"/>
        <v/>
      </c>
      <c r="DA89" s="5"/>
      <c r="DB89" s="135"/>
      <c r="DC89" s="247" t="str">
        <f t="shared" si="57"/>
        <v/>
      </c>
      <c r="DD89" s="7" t="str">
        <f t="shared" si="57"/>
        <v/>
      </c>
      <c r="DE89" s="6" t="str">
        <f t="shared" si="38"/>
        <v/>
      </c>
      <c r="DF89" s="7" t="str">
        <f t="shared" si="39"/>
        <v/>
      </c>
      <c r="DG89" s="6" t="str">
        <f t="shared" si="40"/>
        <v/>
      </c>
      <c r="DH89" s="7" t="str">
        <f t="shared" si="41"/>
        <v/>
      </c>
      <c r="DI89" s="6" t="str">
        <f t="shared" si="42"/>
        <v/>
      </c>
      <c r="DJ89" s="7" t="str">
        <f t="shared" si="43"/>
        <v/>
      </c>
      <c r="DK89" s="6" t="str">
        <f t="shared" si="44"/>
        <v/>
      </c>
      <c r="DL89" s="7" t="str">
        <f t="shared" si="45"/>
        <v/>
      </c>
      <c r="DM89" s="6" t="str">
        <f t="shared" si="46"/>
        <v/>
      </c>
      <c r="DN89" s="7" t="str">
        <f t="shared" si="47"/>
        <v/>
      </c>
      <c r="DO89" s="6" t="str">
        <f t="shared" si="48"/>
        <v/>
      </c>
      <c r="DP89" s="7" t="str">
        <f t="shared" si="49"/>
        <v/>
      </c>
      <c r="DQ89" s="6" t="str">
        <f t="shared" si="50"/>
        <v/>
      </c>
      <c r="DR89" s="7" t="str">
        <f t="shared" si="51"/>
        <v/>
      </c>
      <c r="DS89" s="130" t="str">
        <f t="shared" si="53"/>
        <v/>
      </c>
      <c r="DT89" s="132" t="str">
        <f t="shared" si="54"/>
        <v/>
      </c>
    </row>
    <row r="90" spans="1:124" ht="20" customHeight="1">
      <c r="A90" s="34">
        <v>84</v>
      </c>
      <c r="B90" s="35"/>
      <c r="C90" s="278"/>
      <c r="D90" s="35">
        <v>1084</v>
      </c>
      <c r="E90" s="35"/>
      <c r="F90" s="251"/>
      <c r="G90" s="571"/>
      <c r="H90" s="254" t="s">
        <v>554</v>
      </c>
      <c r="I90" s="141" t="s">
        <v>369</v>
      </c>
      <c r="J90" s="254" t="s">
        <v>370</v>
      </c>
      <c r="K90" s="36"/>
      <c r="L90" s="36"/>
      <c r="M90" s="36"/>
      <c r="N90" s="37"/>
      <c r="O90" s="37"/>
      <c r="P90" s="37"/>
      <c r="Q90" s="37"/>
      <c r="R90" s="38"/>
      <c r="S90" s="278"/>
      <c r="T90" s="278"/>
      <c r="U90" s="278"/>
      <c r="V90" s="279"/>
      <c r="W90" s="279"/>
      <c r="X90" s="279"/>
      <c r="Y90" s="279"/>
      <c r="Z90" s="261"/>
      <c r="AA90" s="39"/>
      <c r="AB90" s="36"/>
      <c r="AC90" s="36"/>
      <c r="AD90" s="36"/>
      <c r="AE90" s="37"/>
      <c r="AF90" s="37"/>
      <c r="AG90" s="37"/>
      <c r="AH90" s="37"/>
      <c r="AI90" s="38"/>
      <c r="AJ90" s="278"/>
      <c r="AK90" s="278"/>
      <c r="AL90" s="278"/>
      <c r="AM90" s="279"/>
      <c r="AN90" s="279"/>
      <c r="AO90" s="279"/>
      <c r="AP90" s="279"/>
      <c r="AQ90" s="261"/>
      <c r="AR90" s="36"/>
      <c r="AS90" s="36"/>
      <c r="AT90" s="36"/>
      <c r="AU90" s="37"/>
      <c r="AV90" s="37"/>
      <c r="AW90" s="37"/>
      <c r="AX90" s="37"/>
      <c r="AY90" s="38"/>
      <c r="AZ90" s="278"/>
      <c r="BA90" s="278"/>
      <c r="BB90" s="278"/>
      <c r="BC90" s="279"/>
      <c r="BD90" s="279"/>
      <c r="BE90" s="279"/>
      <c r="BF90" s="279"/>
      <c r="BG90" s="261"/>
      <c r="BH90" s="36"/>
      <c r="BI90" s="36"/>
      <c r="BJ90" s="36"/>
      <c r="BK90" s="37"/>
      <c r="BL90" s="40"/>
      <c r="BM90" s="330"/>
      <c r="BN90" s="330"/>
      <c r="BO90" s="330"/>
      <c r="BP90" s="331"/>
      <c r="BQ90" s="331"/>
      <c r="BR90" s="36"/>
      <c r="BS90" s="36"/>
      <c r="BT90" s="36"/>
      <c r="BU90" s="37"/>
      <c r="BV90" s="40"/>
      <c r="BW90" s="330"/>
      <c r="BX90" s="330"/>
      <c r="BY90" s="330"/>
      <c r="BZ90" s="329"/>
      <c r="CA90" s="355"/>
      <c r="CB90" s="356"/>
      <c r="CC90" s="357"/>
      <c r="CF90" s="125"/>
      <c r="CG90" s="125"/>
      <c r="CH90" s="4" t="str">
        <f t="shared" si="55"/>
        <v/>
      </c>
      <c r="CI90" s="5"/>
      <c r="CJ90" s="4" t="str">
        <f t="shared" si="55"/>
        <v/>
      </c>
      <c r="CK90" s="5"/>
      <c r="CL90" s="4" t="str">
        <f t="shared" si="55"/>
        <v/>
      </c>
      <c r="CM90" s="5"/>
      <c r="CN90" s="4" t="str">
        <f t="shared" si="55"/>
        <v/>
      </c>
      <c r="CO90" s="5"/>
      <c r="CP90" s="4" t="str">
        <f t="shared" si="55"/>
        <v/>
      </c>
      <c r="CQ90" s="5"/>
      <c r="CR90" s="4" t="str">
        <f t="shared" si="55"/>
        <v/>
      </c>
      <c r="CS90" s="5"/>
      <c r="CT90" s="4" t="str">
        <f t="shared" si="55"/>
        <v/>
      </c>
      <c r="CU90" s="5"/>
      <c r="CV90" s="4" t="str">
        <f t="shared" si="55"/>
        <v/>
      </c>
      <c r="CW90" s="5"/>
      <c r="CX90" s="4" t="str">
        <f t="shared" si="56"/>
        <v/>
      </c>
      <c r="CY90" s="5"/>
      <c r="CZ90" s="4" t="str">
        <f t="shared" si="56"/>
        <v/>
      </c>
      <c r="DA90" s="5"/>
      <c r="DB90" s="135"/>
      <c r="DC90" s="247" t="str">
        <f t="shared" si="57"/>
        <v/>
      </c>
      <c r="DD90" s="7" t="str">
        <f t="shared" si="57"/>
        <v/>
      </c>
      <c r="DE90" s="6" t="str">
        <f t="shared" si="38"/>
        <v/>
      </c>
      <c r="DF90" s="7" t="str">
        <f t="shared" si="39"/>
        <v/>
      </c>
      <c r="DG90" s="6" t="str">
        <f t="shared" si="40"/>
        <v/>
      </c>
      <c r="DH90" s="7" t="str">
        <f t="shared" si="41"/>
        <v/>
      </c>
      <c r="DI90" s="6" t="str">
        <f t="shared" si="42"/>
        <v/>
      </c>
      <c r="DJ90" s="7" t="str">
        <f t="shared" si="43"/>
        <v/>
      </c>
      <c r="DK90" s="6" t="str">
        <f t="shared" si="44"/>
        <v/>
      </c>
      <c r="DL90" s="7" t="str">
        <f t="shared" si="45"/>
        <v/>
      </c>
      <c r="DM90" s="6" t="str">
        <f t="shared" si="46"/>
        <v/>
      </c>
      <c r="DN90" s="7" t="str">
        <f t="shared" si="47"/>
        <v/>
      </c>
      <c r="DO90" s="6" t="str">
        <f t="shared" si="48"/>
        <v/>
      </c>
      <c r="DP90" s="7" t="str">
        <f t="shared" si="49"/>
        <v/>
      </c>
      <c r="DQ90" s="6" t="str">
        <f t="shared" si="50"/>
        <v/>
      </c>
      <c r="DR90" s="7" t="str">
        <f t="shared" si="51"/>
        <v/>
      </c>
      <c r="DS90" s="130" t="str">
        <f t="shared" si="53"/>
        <v/>
      </c>
      <c r="DT90" s="132" t="str">
        <f t="shared" si="54"/>
        <v/>
      </c>
    </row>
    <row r="91" spans="1:124" ht="20" customHeight="1">
      <c r="A91" s="34">
        <v>85</v>
      </c>
      <c r="B91" s="35"/>
      <c r="C91" s="278"/>
      <c r="D91" s="35">
        <v>1085</v>
      </c>
      <c r="E91" s="35"/>
      <c r="F91" s="251"/>
      <c r="G91" s="571"/>
      <c r="H91" s="254" t="s">
        <v>555</v>
      </c>
      <c r="I91" s="141" t="s">
        <v>371</v>
      </c>
      <c r="J91" s="254" t="s">
        <v>372</v>
      </c>
      <c r="K91" s="36"/>
      <c r="L91" s="36"/>
      <c r="M91" s="36"/>
      <c r="N91" s="37"/>
      <c r="O91" s="37"/>
      <c r="P91" s="37"/>
      <c r="Q91" s="37"/>
      <c r="R91" s="38"/>
      <c r="S91" s="278"/>
      <c r="T91" s="278"/>
      <c r="U91" s="278"/>
      <c r="V91" s="279"/>
      <c r="W91" s="279"/>
      <c r="X91" s="279"/>
      <c r="Y91" s="279"/>
      <c r="Z91" s="261"/>
      <c r="AA91" s="39"/>
      <c r="AB91" s="36"/>
      <c r="AC91" s="36"/>
      <c r="AD91" s="36"/>
      <c r="AE91" s="37"/>
      <c r="AF91" s="37"/>
      <c r="AG91" s="37"/>
      <c r="AH91" s="37"/>
      <c r="AI91" s="38"/>
      <c r="AJ91" s="278"/>
      <c r="AK91" s="278"/>
      <c r="AL91" s="278"/>
      <c r="AM91" s="279"/>
      <c r="AN91" s="279"/>
      <c r="AO91" s="279"/>
      <c r="AP91" s="279"/>
      <c r="AQ91" s="261"/>
      <c r="AR91" s="36"/>
      <c r="AS91" s="36"/>
      <c r="AT91" s="36"/>
      <c r="AU91" s="37"/>
      <c r="AV91" s="37"/>
      <c r="AW91" s="37"/>
      <c r="AX91" s="37"/>
      <c r="AY91" s="38"/>
      <c r="AZ91" s="278"/>
      <c r="BA91" s="278"/>
      <c r="BB91" s="278"/>
      <c r="BC91" s="279"/>
      <c r="BD91" s="279"/>
      <c r="BE91" s="279"/>
      <c r="BF91" s="279"/>
      <c r="BG91" s="261"/>
      <c r="BH91" s="36"/>
      <c r="BI91" s="36"/>
      <c r="BJ91" s="36"/>
      <c r="BK91" s="37"/>
      <c r="BL91" s="40"/>
      <c r="BM91" s="330"/>
      <c r="BN91" s="330"/>
      <c r="BO91" s="330"/>
      <c r="BP91" s="331"/>
      <c r="BQ91" s="331"/>
      <c r="BR91" s="36"/>
      <c r="BS91" s="36"/>
      <c r="BT91" s="36"/>
      <c r="BU91" s="37"/>
      <c r="BV91" s="40"/>
      <c r="BW91" s="330"/>
      <c r="BX91" s="330"/>
      <c r="BY91" s="330"/>
      <c r="BZ91" s="329"/>
      <c r="CA91" s="355"/>
      <c r="CB91" s="356"/>
      <c r="CC91" s="357"/>
      <c r="CF91" s="125"/>
      <c r="CG91" s="125"/>
      <c r="CH91" s="4" t="str">
        <f t="shared" si="55"/>
        <v/>
      </c>
      <c r="CI91" s="5"/>
      <c r="CJ91" s="4" t="str">
        <f t="shared" si="55"/>
        <v/>
      </c>
      <c r="CK91" s="5"/>
      <c r="CL91" s="4" t="str">
        <f t="shared" si="55"/>
        <v/>
      </c>
      <c r="CM91" s="5"/>
      <c r="CN91" s="4" t="str">
        <f t="shared" si="55"/>
        <v/>
      </c>
      <c r="CO91" s="5"/>
      <c r="CP91" s="4" t="str">
        <f t="shared" si="55"/>
        <v/>
      </c>
      <c r="CQ91" s="5"/>
      <c r="CR91" s="4" t="str">
        <f t="shared" si="55"/>
        <v/>
      </c>
      <c r="CS91" s="5"/>
      <c r="CT91" s="4" t="str">
        <f t="shared" si="55"/>
        <v/>
      </c>
      <c r="CU91" s="5"/>
      <c r="CV91" s="4" t="str">
        <f t="shared" si="55"/>
        <v/>
      </c>
      <c r="CW91" s="5"/>
      <c r="CX91" s="4" t="str">
        <f t="shared" si="56"/>
        <v/>
      </c>
      <c r="CY91" s="5"/>
      <c r="CZ91" s="4" t="str">
        <f t="shared" si="56"/>
        <v/>
      </c>
      <c r="DA91" s="5"/>
      <c r="DB91" s="135"/>
      <c r="DC91" s="247" t="str">
        <f t="shared" si="57"/>
        <v/>
      </c>
      <c r="DD91" s="7" t="str">
        <f t="shared" si="57"/>
        <v/>
      </c>
      <c r="DE91" s="6" t="str">
        <f t="shared" si="38"/>
        <v/>
      </c>
      <c r="DF91" s="7" t="str">
        <f t="shared" si="39"/>
        <v/>
      </c>
      <c r="DG91" s="6" t="str">
        <f t="shared" si="40"/>
        <v/>
      </c>
      <c r="DH91" s="7" t="str">
        <f t="shared" si="41"/>
        <v/>
      </c>
      <c r="DI91" s="6" t="str">
        <f t="shared" si="42"/>
        <v/>
      </c>
      <c r="DJ91" s="7" t="str">
        <f t="shared" si="43"/>
        <v/>
      </c>
      <c r="DK91" s="6" t="str">
        <f t="shared" si="44"/>
        <v/>
      </c>
      <c r="DL91" s="7" t="str">
        <f t="shared" si="45"/>
        <v/>
      </c>
      <c r="DM91" s="6" t="str">
        <f t="shared" si="46"/>
        <v/>
      </c>
      <c r="DN91" s="7" t="str">
        <f t="shared" si="47"/>
        <v/>
      </c>
      <c r="DO91" s="6" t="str">
        <f t="shared" si="48"/>
        <v/>
      </c>
      <c r="DP91" s="7" t="str">
        <f t="shared" si="49"/>
        <v/>
      </c>
      <c r="DQ91" s="6" t="str">
        <f t="shared" si="50"/>
        <v/>
      </c>
      <c r="DR91" s="7" t="str">
        <f t="shared" si="51"/>
        <v/>
      </c>
      <c r="DS91" s="130" t="str">
        <f t="shared" si="53"/>
        <v/>
      </c>
      <c r="DT91" s="132" t="str">
        <f t="shared" si="54"/>
        <v/>
      </c>
    </row>
    <row r="92" spans="1:124" ht="20" customHeight="1">
      <c r="A92" s="34">
        <v>86</v>
      </c>
      <c r="B92" s="35"/>
      <c r="C92" s="278"/>
      <c r="D92" s="35">
        <v>1086</v>
      </c>
      <c r="E92" s="35"/>
      <c r="F92" s="251"/>
      <c r="G92" s="571"/>
      <c r="H92" s="254" t="s">
        <v>556</v>
      </c>
      <c r="I92" s="141" t="s">
        <v>373</v>
      </c>
      <c r="J92" s="254" t="s">
        <v>374</v>
      </c>
      <c r="K92" s="36"/>
      <c r="L92" s="36"/>
      <c r="M92" s="36"/>
      <c r="N92" s="37"/>
      <c r="O92" s="37"/>
      <c r="P92" s="37"/>
      <c r="Q92" s="37"/>
      <c r="R92" s="38"/>
      <c r="S92" s="278"/>
      <c r="T92" s="278"/>
      <c r="U92" s="278"/>
      <c r="V92" s="279"/>
      <c r="W92" s="279"/>
      <c r="X92" s="279"/>
      <c r="Y92" s="279"/>
      <c r="Z92" s="261"/>
      <c r="AA92" s="39"/>
      <c r="AB92" s="36"/>
      <c r="AC92" s="36"/>
      <c r="AD92" s="36"/>
      <c r="AE92" s="37"/>
      <c r="AF92" s="37"/>
      <c r="AG92" s="37"/>
      <c r="AH92" s="37"/>
      <c r="AI92" s="38"/>
      <c r="AJ92" s="278"/>
      <c r="AK92" s="278"/>
      <c r="AL92" s="278"/>
      <c r="AM92" s="279"/>
      <c r="AN92" s="279"/>
      <c r="AO92" s="279"/>
      <c r="AP92" s="279"/>
      <c r="AQ92" s="261"/>
      <c r="AR92" s="36"/>
      <c r="AS92" s="36"/>
      <c r="AT92" s="36"/>
      <c r="AU92" s="37"/>
      <c r="AV92" s="37"/>
      <c r="AW92" s="37"/>
      <c r="AX92" s="37"/>
      <c r="AY92" s="38"/>
      <c r="AZ92" s="278"/>
      <c r="BA92" s="278"/>
      <c r="BB92" s="278"/>
      <c r="BC92" s="279"/>
      <c r="BD92" s="279"/>
      <c r="BE92" s="279"/>
      <c r="BF92" s="279"/>
      <c r="BG92" s="261"/>
      <c r="BH92" s="36"/>
      <c r="BI92" s="36"/>
      <c r="BJ92" s="36"/>
      <c r="BK92" s="37"/>
      <c r="BL92" s="40"/>
      <c r="BM92" s="330"/>
      <c r="BN92" s="330"/>
      <c r="BO92" s="330"/>
      <c r="BP92" s="331"/>
      <c r="BQ92" s="331"/>
      <c r="BR92" s="36"/>
      <c r="BS92" s="36"/>
      <c r="BT92" s="36"/>
      <c r="BU92" s="37"/>
      <c r="BV92" s="40"/>
      <c r="BW92" s="330"/>
      <c r="BX92" s="330"/>
      <c r="BY92" s="330"/>
      <c r="BZ92" s="329"/>
      <c r="CA92" s="355"/>
      <c r="CB92" s="356"/>
      <c r="CC92" s="357"/>
      <c r="CF92" s="125"/>
      <c r="CG92" s="125"/>
      <c r="CH92" s="4" t="str">
        <f t="shared" si="55"/>
        <v/>
      </c>
      <c r="CI92" s="5"/>
      <c r="CJ92" s="4" t="str">
        <f t="shared" si="55"/>
        <v/>
      </c>
      <c r="CK92" s="5"/>
      <c r="CL92" s="4" t="str">
        <f t="shared" si="55"/>
        <v/>
      </c>
      <c r="CM92" s="5"/>
      <c r="CN92" s="4" t="str">
        <f t="shared" si="55"/>
        <v/>
      </c>
      <c r="CO92" s="5"/>
      <c r="CP92" s="4" t="str">
        <f t="shared" si="55"/>
        <v/>
      </c>
      <c r="CQ92" s="5"/>
      <c r="CR92" s="4" t="str">
        <f t="shared" si="55"/>
        <v/>
      </c>
      <c r="CS92" s="5"/>
      <c r="CT92" s="4" t="str">
        <f t="shared" si="55"/>
        <v/>
      </c>
      <c r="CU92" s="5"/>
      <c r="CV92" s="4" t="str">
        <f t="shared" si="55"/>
        <v/>
      </c>
      <c r="CW92" s="5"/>
      <c r="CX92" s="4" t="str">
        <f t="shared" si="56"/>
        <v/>
      </c>
      <c r="CY92" s="5"/>
      <c r="CZ92" s="4" t="str">
        <f t="shared" si="56"/>
        <v/>
      </c>
      <c r="DA92" s="5"/>
      <c r="DB92" s="135"/>
      <c r="DC92" s="247" t="str">
        <f t="shared" si="57"/>
        <v/>
      </c>
      <c r="DD92" s="7" t="str">
        <f t="shared" si="57"/>
        <v/>
      </c>
      <c r="DE92" s="6" t="str">
        <f t="shared" si="38"/>
        <v/>
      </c>
      <c r="DF92" s="7" t="str">
        <f t="shared" si="39"/>
        <v/>
      </c>
      <c r="DG92" s="6" t="str">
        <f t="shared" si="40"/>
        <v/>
      </c>
      <c r="DH92" s="7" t="str">
        <f t="shared" si="41"/>
        <v/>
      </c>
      <c r="DI92" s="6" t="str">
        <f t="shared" si="42"/>
        <v/>
      </c>
      <c r="DJ92" s="7" t="str">
        <f t="shared" si="43"/>
        <v/>
      </c>
      <c r="DK92" s="6" t="str">
        <f t="shared" si="44"/>
        <v/>
      </c>
      <c r="DL92" s="7" t="str">
        <f t="shared" si="45"/>
        <v/>
      </c>
      <c r="DM92" s="6" t="str">
        <f t="shared" si="46"/>
        <v/>
      </c>
      <c r="DN92" s="7" t="str">
        <f t="shared" si="47"/>
        <v/>
      </c>
      <c r="DO92" s="6" t="str">
        <f t="shared" si="48"/>
        <v/>
      </c>
      <c r="DP92" s="7" t="str">
        <f t="shared" si="49"/>
        <v/>
      </c>
      <c r="DQ92" s="6" t="str">
        <f t="shared" si="50"/>
        <v/>
      </c>
      <c r="DR92" s="7" t="str">
        <f t="shared" si="51"/>
        <v/>
      </c>
      <c r="DS92" s="130" t="str">
        <f t="shared" si="53"/>
        <v/>
      </c>
      <c r="DT92" s="132" t="str">
        <f t="shared" si="54"/>
        <v/>
      </c>
    </row>
    <row r="93" spans="1:124" ht="20" customHeight="1">
      <c r="A93" s="34">
        <v>87</v>
      </c>
      <c r="B93" s="35"/>
      <c r="C93" s="278"/>
      <c r="D93" s="35">
        <v>1087</v>
      </c>
      <c r="E93" s="35"/>
      <c r="F93" s="251"/>
      <c r="G93" s="571"/>
      <c r="H93" s="254" t="s">
        <v>557</v>
      </c>
      <c r="I93" s="141" t="s">
        <v>375</v>
      </c>
      <c r="J93" s="254" t="s">
        <v>376</v>
      </c>
      <c r="K93" s="36"/>
      <c r="L93" s="36"/>
      <c r="M93" s="36"/>
      <c r="N93" s="37"/>
      <c r="O93" s="37"/>
      <c r="P93" s="37"/>
      <c r="Q93" s="37"/>
      <c r="R93" s="38"/>
      <c r="S93" s="278"/>
      <c r="T93" s="278"/>
      <c r="U93" s="278"/>
      <c r="V93" s="279"/>
      <c r="W93" s="279"/>
      <c r="X93" s="279"/>
      <c r="Y93" s="279"/>
      <c r="Z93" s="261"/>
      <c r="AA93" s="39"/>
      <c r="AB93" s="36"/>
      <c r="AC93" s="36"/>
      <c r="AD93" s="36"/>
      <c r="AE93" s="37"/>
      <c r="AF93" s="37"/>
      <c r="AG93" s="37"/>
      <c r="AH93" s="37"/>
      <c r="AI93" s="38"/>
      <c r="AJ93" s="278"/>
      <c r="AK93" s="278"/>
      <c r="AL93" s="278"/>
      <c r="AM93" s="279"/>
      <c r="AN93" s="279"/>
      <c r="AO93" s="279"/>
      <c r="AP93" s="279"/>
      <c r="AQ93" s="261"/>
      <c r="AR93" s="36"/>
      <c r="AS93" s="36"/>
      <c r="AT93" s="36"/>
      <c r="AU93" s="37"/>
      <c r="AV93" s="37"/>
      <c r="AW93" s="37"/>
      <c r="AX93" s="37"/>
      <c r="AY93" s="38"/>
      <c r="AZ93" s="278"/>
      <c r="BA93" s="278"/>
      <c r="BB93" s="278"/>
      <c r="BC93" s="279"/>
      <c r="BD93" s="279"/>
      <c r="BE93" s="279"/>
      <c r="BF93" s="279"/>
      <c r="BG93" s="261"/>
      <c r="BH93" s="36"/>
      <c r="BI93" s="36"/>
      <c r="BJ93" s="36"/>
      <c r="BK93" s="37"/>
      <c r="BL93" s="40"/>
      <c r="BM93" s="330"/>
      <c r="BN93" s="330"/>
      <c r="BO93" s="330"/>
      <c r="BP93" s="331"/>
      <c r="BQ93" s="331"/>
      <c r="BR93" s="36"/>
      <c r="BS93" s="36"/>
      <c r="BT93" s="36"/>
      <c r="BU93" s="37"/>
      <c r="BV93" s="40"/>
      <c r="BW93" s="330"/>
      <c r="BX93" s="330"/>
      <c r="BY93" s="330"/>
      <c r="BZ93" s="329"/>
      <c r="CA93" s="355"/>
      <c r="CB93" s="356"/>
      <c r="CC93" s="357"/>
      <c r="CF93" s="125"/>
      <c r="CG93" s="125"/>
      <c r="CH93" s="4" t="str">
        <f t="shared" si="55"/>
        <v/>
      </c>
      <c r="CI93" s="5"/>
      <c r="CJ93" s="4" t="str">
        <f t="shared" si="55"/>
        <v/>
      </c>
      <c r="CK93" s="5"/>
      <c r="CL93" s="4" t="str">
        <f t="shared" si="55"/>
        <v/>
      </c>
      <c r="CM93" s="5"/>
      <c r="CN93" s="4" t="str">
        <f t="shared" si="55"/>
        <v/>
      </c>
      <c r="CO93" s="5"/>
      <c r="CP93" s="4" t="str">
        <f t="shared" si="55"/>
        <v/>
      </c>
      <c r="CQ93" s="5"/>
      <c r="CR93" s="4" t="str">
        <f t="shared" si="55"/>
        <v/>
      </c>
      <c r="CS93" s="5"/>
      <c r="CT93" s="4" t="str">
        <f t="shared" si="55"/>
        <v/>
      </c>
      <c r="CU93" s="5"/>
      <c r="CV93" s="4" t="str">
        <f t="shared" si="55"/>
        <v/>
      </c>
      <c r="CW93" s="5"/>
      <c r="CX93" s="4" t="str">
        <f t="shared" si="56"/>
        <v/>
      </c>
      <c r="CY93" s="5"/>
      <c r="CZ93" s="4" t="str">
        <f t="shared" si="56"/>
        <v/>
      </c>
      <c r="DA93" s="5"/>
      <c r="DB93" s="135"/>
      <c r="DC93" s="247" t="str">
        <f t="shared" si="57"/>
        <v/>
      </c>
      <c r="DD93" s="7" t="str">
        <f t="shared" si="57"/>
        <v/>
      </c>
      <c r="DE93" s="6" t="str">
        <f t="shared" si="38"/>
        <v/>
      </c>
      <c r="DF93" s="7" t="str">
        <f t="shared" si="39"/>
        <v/>
      </c>
      <c r="DG93" s="6" t="str">
        <f t="shared" si="40"/>
        <v/>
      </c>
      <c r="DH93" s="7" t="str">
        <f t="shared" si="41"/>
        <v/>
      </c>
      <c r="DI93" s="6" t="str">
        <f t="shared" si="42"/>
        <v/>
      </c>
      <c r="DJ93" s="7" t="str">
        <f t="shared" si="43"/>
        <v/>
      </c>
      <c r="DK93" s="6" t="str">
        <f t="shared" si="44"/>
        <v/>
      </c>
      <c r="DL93" s="7" t="str">
        <f t="shared" si="45"/>
        <v/>
      </c>
      <c r="DM93" s="6" t="str">
        <f t="shared" si="46"/>
        <v/>
      </c>
      <c r="DN93" s="7" t="str">
        <f t="shared" si="47"/>
        <v/>
      </c>
      <c r="DO93" s="6" t="str">
        <f t="shared" si="48"/>
        <v/>
      </c>
      <c r="DP93" s="7" t="str">
        <f t="shared" si="49"/>
        <v/>
      </c>
      <c r="DQ93" s="6" t="str">
        <f t="shared" si="50"/>
        <v/>
      </c>
      <c r="DR93" s="7" t="str">
        <f t="shared" si="51"/>
        <v/>
      </c>
      <c r="DS93" s="130" t="str">
        <f t="shared" si="53"/>
        <v/>
      </c>
      <c r="DT93" s="132" t="str">
        <f t="shared" si="54"/>
        <v/>
      </c>
    </row>
    <row r="94" spans="1:124" ht="20" customHeight="1">
      <c r="A94" s="34">
        <v>88</v>
      </c>
      <c r="B94" s="35"/>
      <c r="C94" s="278"/>
      <c r="D94" s="35">
        <v>1088</v>
      </c>
      <c r="E94" s="35"/>
      <c r="F94" s="251"/>
      <c r="G94" s="571"/>
      <c r="H94" s="254" t="s">
        <v>558</v>
      </c>
      <c r="I94" s="141" t="s">
        <v>377</v>
      </c>
      <c r="J94" s="254" t="s">
        <v>378</v>
      </c>
      <c r="K94" s="36"/>
      <c r="L94" s="36"/>
      <c r="M94" s="36"/>
      <c r="N94" s="37"/>
      <c r="O94" s="37"/>
      <c r="P94" s="37"/>
      <c r="Q94" s="37"/>
      <c r="R94" s="38"/>
      <c r="S94" s="278"/>
      <c r="T94" s="278"/>
      <c r="U94" s="278"/>
      <c r="V94" s="279"/>
      <c r="W94" s="279"/>
      <c r="X94" s="279"/>
      <c r="Y94" s="279"/>
      <c r="Z94" s="261"/>
      <c r="AA94" s="39"/>
      <c r="AB94" s="36"/>
      <c r="AC94" s="36"/>
      <c r="AD94" s="36"/>
      <c r="AE94" s="37"/>
      <c r="AF94" s="37"/>
      <c r="AG94" s="37"/>
      <c r="AH94" s="37"/>
      <c r="AI94" s="38"/>
      <c r="AJ94" s="278"/>
      <c r="AK94" s="278"/>
      <c r="AL94" s="278"/>
      <c r="AM94" s="279"/>
      <c r="AN94" s="279"/>
      <c r="AO94" s="279"/>
      <c r="AP94" s="279"/>
      <c r="AQ94" s="261"/>
      <c r="AR94" s="36"/>
      <c r="AS94" s="36"/>
      <c r="AT94" s="36"/>
      <c r="AU94" s="37"/>
      <c r="AV94" s="37"/>
      <c r="AW94" s="37"/>
      <c r="AX94" s="37"/>
      <c r="AY94" s="38"/>
      <c r="AZ94" s="278"/>
      <c r="BA94" s="278"/>
      <c r="BB94" s="278"/>
      <c r="BC94" s="279"/>
      <c r="BD94" s="279"/>
      <c r="BE94" s="279"/>
      <c r="BF94" s="279"/>
      <c r="BG94" s="261"/>
      <c r="BH94" s="36"/>
      <c r="BI94" s="36"/>
      <c r="BJ94" s="36"/>
      <c r="BK94" s="37"/>
      <c r="BL94" s="40"/>
      <c r="BM94" s="330"/>
      <c r="BN94" s="330"/>
      <c r="BO94" s="330"/>
      <c r="BP94" s="331"/>
      <c r="BQ94" s="331"/>
      <c r="BR94" s="36"/>
      <c r="BS94" s="36"/>
      <c r="BT94" s="36"/>
      <c r="BU94" s="37"/>
      <c r="BV94" s="40"/>
      <c r="BW94" s="330"/>
      <c r="BX94" s="330"/>
      <c r="BY94" s="330"/>
      <c r="BZ94" s="329"/>
      <c r="CA94" s="355"/>
      <c r="CB94" s="356"/>
      <c r="CC94" s="357"/>
      <c r="CF94" s="125"/>
      <c r="CG94" s="125"/>
      <c r="CH94" s="4" t="str">
        <f t="shared" si="55"/>
        <v/>
      </c>
      <c r="CI94" s="5"/>
      <c r="CJ94" s="4" t="str">
        <f t="shared" si="55"/>
        <v/>
      </c>
      <c r="CK94" s="5"/>
      <c r="CL94" s="4" t="str">
        <f t="shared" si="55"/>
        <v/>
      </c>
      <c r="CM94" s="5"/>
      <c r="CN94" s="4" t="str">
        <f t="shared" si="55"/>
        <v/>
      </c>
      <c r="CO94" s="5"/>
      <c r="CP94" s="4" t="str">
        <f t="shared" si="55"/>
        <v/>
      </c>
      <c r="CQ94" s="5"/>
      <c r="CR94" s="4" t="str">
        <f t="shared" si="55"/>
        <v/>
      </c>
      <c r="CS94" s="5"/>
      <c r="CT94" s="4" t="str">
        <f t="shared" si="55"/>
        <v/>
      </c>
      <c r="CU94" s="5"/>
      <c r="CV94" s="4" t="str">
        <f t="shared" ref="CT94:CV106" si="58">IF($D94="","",IF(CV$6="","",CV$6))</f>
        <v/>
      </c>
      <c r="CW94" s="5"/>
      <c r="CX94" s="4" t="str">
        <f t="shared" si="56"/>
        <v/>
      </c>
      <c r="CY94" s="5"/>
      <c r="CZ94" s="4" t="str">
        <f t="shared" si="56"/>
        <v/>
      </c>
      <c r="DA94" s="5"/>
      <c r="DB94" s="135"/>
      <c r="DC94" s="247" t="str">
        <f t="shared" si="57"/>
        <v/>
      </c>
      <c r="DD94" s="7" t="str">
        <f t="shared" si="57"/>
        <v/>
      </c>
      <c r="DE94" s="6" t="str">
        <f t="shared" si="38"/>
        <v/>
      </c>
      <c r="DF94" s="7" t="str">
        <f t="shared" si="39"/>
        <v/>
      </c>
      <c r="DG94" s="6" t="str">
        <f t="shared" si="40"/>
        <v/>
      </c>
      <c r="DH94" s="7" t="str">
        <f t="shared" si="41"/>
        <v/>
      </c>
      <c r="DI94" s="6" t="str">
        <f t="shared" si="42"/>
        <v/>
      </c>
      <c r="DJ94" s="7" t="str">
        <f t="shared" si="43"/>
        <v/>
      </c>
      <c r="DK94" s="6" t="str">
        <f t="shared" si="44"/>
        <v/>
      </c>
      <c r="DL94" s="7" t="str">
        <f t="shared" si="45"/>
        <v/>
      </c>
      <c r="DM94" s="6" t="str">
        <f t="shared" si="46"/>
        <v/>
      </c>
      <c r="DN94" s="7" t="str">
        <f t="shared" si="47"/>
        <v/>
      </c>
      <c r="DO94" s="6" t="str">
        <f t="shared" si="48"/>
        <v/>
      </c>
      <c r="DP94" s="7" t="str">
        <f t="shared" si="49"/>
        <v/>
      </c>
      <c r="DQ94" s="6" t="str">
        <f t="shared" si="50"/>
        <v/>
      </c>
      <c r="DR94" s="7" t="str">
        <f t="shared" si="51"/>
        <v/>
      </c>
      <c r="DS94" s="130" t="str">
        <f t="shared" si="53"/>
        <v/>
      </c>
      <c r="DT94" s="132" t="str">
        <f t="shared" si="54"/>
        <v/>
      </c>
    </row>
    <row r="95" spans="1:124" ht="20" customHeight="1">
      <c r="A95" s="34">
        <v>89</v>
      </c>
      <c r="B95" s="35"/>
      <c r="C95" s="278"/>
      <c r="D95" s="35">
        <v>1089</v>
      </c>
      <c r="E95" s="35"/>
      <c r="F95" s="251"/>
      <c r="G95" s="571"/>
      <c r="H95" s="254" t="s">
        <v>559</v>
      </c>
      <c r="I95" s="141" t="s">
        <v>379</v>
      </c>
      <c r="J95" s="254" t="s">
        <v>380</v>
      </c>
      <c r="K95" s="36"/>
      <c r="L95" s="36"/>
      <c r="M95" s="36"/>
      <c r="N95" s="37"/>
      <c r="O95" s="37"/>
      <c r="P95" s="37"/>
      <c r="Q95" s="37"/>
      <c r="R95" s="38"/>
      <c r="S95" s="278"/>
      <c r="T95" s="278"/>
      <c r="U95" s="278"/>
      <c r="V95" s="279"/>
      <c r="W95" s="279"/>
      <c r="X95" s="279"/>
      <c r="Y95" s="279"/>
      <c r="Z95" s="261"/>
      <c r="AA95" s="39"/>
      <c r="AB95" s="36"/>
      <c r="AC95" s="36"/>
      <c r="AD95" s="36"/>
      <c r="AE95" s="37"/>
      <c r="AF95" s="37"/>
      <c r="AG95" s="37"/>
      <c r="AH95" s="37"/>
      <c r="AI95" s="38"/>
      <c r="AJ95" s="278"/>
      <c r="AK95" s="278"/>
      <c r="AL95" s="278"/>
      <c r="AM95" s="279"/>
      <c r="AN95" s="279"/>
      <c r="AO95" s="279"/>
      <c r="AP95" s="279"/>
      <c r="AQ95" s="261"/>
      <c r="AR95" s="36"/>
      <c r="AS95" s="36"/>
      <c r="AT95" s="36"/>
      <c r="AU95" s="37"/>
      <c r="AV95" s="37"/>
      <c r="AW95" s="37"/>
      <c r="AX95" s="37"/>
      <c r="AY95" s="38"/>
      <c r="AZ95" s="278"/>
      <c r="BA95" s="278"/>
      <c r="BB95" s="278"/>
      <c r="BC95" s="279"/>
      <c r="BD95" s="279"/>
      <c r="BE95" s="279"/>
      <c r="BF95" s="279"/>
      <c r="BG95" s="261"/>
      <c r="BH95" s="36"/>
      <c r="BI95" s="36"/>
      <c r="BJ95" s="36"/>
      <c r="BK95" s="37"/>
      <c r="BL95" s="40"/>
      <c r="BM95" s="330"/>
      <c r="BN95" s="330"/>
      <c r="BO95" s="330"/>
      <c r="BP95" s="331"/>
      <c r="BQ95" s="331"/>
      <c r="BR95" s="36"/>
      <c r="BS95" s="36"/>
      <c r="BT95" s="36"/>
      <c r="BU95" s="37"/>
      <c r="BV95" s="40"/>
      <c r="BW95" s="330"/>
      <c r="BX95" s="330"/>
      <c r="BY95" s="330"/>
      <c r="BZ95" s="329"/>
      <c r="CA95" s="355"/>
      <c r="CB95" s="356"/>
      <c r="CC95" s="357"/>
      <c r="CF95" s="125"/>
      <c r="CG95" s="125"/>
      <c r="CH95" s="4" t="str">
        <f t="shared" si="55"/>
        <v/>
      </c>
      <c r="CI95" s="5"/>
      <c r="CJ95" s="4" t="str">
        <f t="shared" si="55"/>
        <v/>
      </c>
      <c r="CK95" s="5"/>
      <c r="CL95" s="4" t="str">
        <f t="shared" si="55"/>
        <v/>
      </c>
      <c r="CM95" s="5"/>
      <c r="CN95" s="4" t="str">
        <f t="shared" si="55"/>
        <v/>
      </c>
      <c r="CO95" s="5"/>
      <c r="CP95" s="4" t="str">
        <f t="shared" si="55"/>
        <v/>
      </c>
      <c r="CQ95" s="5"/>
      <c r="CR95" s="4" t="str">
        <f t="shared" si="55"/>
        <v/>
      </c>
      <c r="CS95" s="5"/>
      <c r="CT95" s="4" t="str">
        <f t="shared" si="58"/>
        <v/>
      </c>
      <c r="CU95" s="5"/>
      <c r="CV95" s="4" t="str">
        <f t="shared" si="58"/>
        <v/>
      </c>
      <c r="CW95" s="5"/>
      <c r="CX95" s="4" t="str">
        <f t="shared" si="56"/>
        <v/>
      </c>
      <c r="CY95" s="5"/>
      <c r="CZ95" s="4" t="str">
        <f t="shared" si="56"/>
        <v/>
      </c>
      <c r="DA95" s="5"/>
      <c r="DB95" s="135"/>
      <c r="DC95" s="247" t="str">
        <f t="shared" si="57"/>
        <v/>
      </c>
      <c r="DD95" s="7" t="str">
        <f t="shared" si="57"/>
        <v/>
      </c>
      <c r="DE95" s="6" t="str">
        <f t="shared" si="38"/>
        <v/>
      </c>
      <c r="DF95" s="7" t="str">
        <f t="shared" si="39"/>
        <v/>
      </c>
      <c r="DG95" s="6" t="str">
        <f t="shared" si="40"/>
        <v/>
      </c>
      <c r="DH95" s="7" t="str">
        <f t="shared" si="41"/>
        <v/>
      </c>
      <c r="DI95" s="6" t="str">
        <f t="shared" si="42"/>
        <v/>
      </c>
      <c r="DJ95" s="7" t="str">
        <f t="shared" si="43"/>
        <v/>
      </c>
      <c r="DK95" s="6" t="str">
        <f t="shared" si="44"/>
        <v/>
      </c>
      <c r="DL95" s="7" t="str">
        <f t="shared" si="45"/>
        <v/>
      </c>
      <c r="DM95" s="6" t="str">
        <f t="shared" si="46"/>
        <v/>
      </c>
      <c r="DN95" s="7" t="str">
        <f t="shared" si="47"/>
        <v/>
      </c>
      <c r="DO95" s="6" t="str">
        <f t="shared" si="48"/>
        <v/>
      </c>
      <c r="DP95" s="7" t="str">
        <f t="shared" si="49"/>
        <v/>
      </c>
      <c r="DQ95" s="6" t="str">
        <f t="shared" si="50"/>
        <v/>
      </c>
      <c r="DR95" s="7" t="str">
        <f t="shared" si="51"/>
        <v/>
      </c>
      <c r="DS95" s="130" t="str">
        <f t="shared" si="53"/>
        <v/>
      </c>
      <c r="DT95" s="132" t="str">
        <f t="shared" si="54"/>
        <v/>
      </c>
    </row>
    <row r="96" spans="1:124" ht="20" customHeight="1">
      <c r="A96" s="34">
        <v>90</v>
      </c>
      <c r="B96" s="35"/>
      <c r="C96" s="278"/>
      <c r="D96" s="35">
        <v>1090</v>
      </c>
      <c r="E96" s="35"/>
      <c r="F96" s="251"/>
      <c r="G96" s="571"/>
      <c r="H96" s="254" t="s">
        <v>560</v>
      </c>
      <c r="I96" s="141" t="s">
        <v>381</v>
      </c>
      <c r="J96" s="254" t="s">
        <v>382</v>
      </c>
      <c r="K96" s="36"/>
      <c r="L96" s="36"/>
      <c r="M96" s="36"/>
      <c r="N96" s="37"/>
      <c r="O96" s="37"/>
      <c r="P96" s="37"/>
      <c r="Q96" s="37"/>
      <c r="R96" s="38"/>
      <c r="S96" s="278"/>
      <c r="T96" s="278"/>
      <c r="U96" s="278"/>
      <c r="V96" s="279"/>
      <c r="W96" s="279"/>
      <c r="X96" s="279"/>
      <c r="Y96" s="279"/>
      <c r="Z96" s="261"/>
      <c r="AA96" s="39"/>
      <c r="AB96" s="36"/>
      <c r="AC96" s="36"/>
      <c r="AD96" s="36"/>
      <c r="AE96" s="37"/>
      <c r="AF96" s="37"/>
      <c r="AG96" s="37"/>
      <c r="AH96" s="37"/>
      <c r="AI96" s="38"/>
      <c r="AJ96" s="278"/>
      <c r="AK96" s="278"/>
      <c r="AL96" s="278"/>
      <c r="AM96" s="279"/>
      <c r="AN96" s="279"/>
      <c r="AO96" s="279"/>
      <c r="AP96" s="279"/>
      <c r="AQ96" s="261"/>
      <c r="AR96" s="36"/>
      <c r="AS96" s="36"/>
      <c r="AT96" s="36"/>
      <c r="AU96" s="37"/>
      <c r="AV96" s="37"/>
      <c r="AW96" s="37"/>
      <c r="AX96" s="37"/>
      <c r="AY96" s="38"/>
      <c r="AZ96" s="278"/>
      <c r="BA96" s="278"/>
      <c r="BB96" s="278"/>
      <c r="BC96" s="279"/>
      <c r="BD96" s="279"/>
      <c r="BE96" s="279"/>
      <c r="BF96" s="279"/>
      <c r="BG96" s="261"/>
      <c r="BH96" s="36"/>
      <c r="BI96" s="36"/>
      <c r="BJ96" s="36"/>
      <c r="BK96" s="37"/>
      <c r="BL96" s="40"/>
      <c r="BM96" s="330"/>
      <c r="BN96" s="330"/>
      <c r="BO96" s="330"/>
      <c r="BP96" s="331"/>
      <c r="BQ96" s="331"/>
      <c r="BR96" s="36"/>
      <c r="BS96" s="36"/>
      <c r="BT96" s="36"/>
      <c r="BU96" s="37"/>
      <c r="BV96" s="40"/>
      <c r="BW96" s="330"/>
      <c r="BX96" s="330"/>
      <c r="BY96" s="330"/>
      <c r="BZ96" s="329"/>
      <c r="CA96" s="355"/>
      <c r="CB96" s="356"/>
      <c r="CC96" s="357"/>
      <c r="CF96" s="125"/>
      <c r="CG96" s="125"/>
      <c r="CH96" s="4" t="str">
        <f t="shared" si="55"/>
        <v/>
      </c>
      <c r="CI96" s="5"/>
      <c r="CJ96" s="4" t="str">
        <f t="shared" si="55"/>
        <v/>
      </c>
      <c r="CK96" s="5"/>
      <c r="CL96" s="4" t="str">
        <f t="shared" si="55"/>
        <v/>
      </c>
      <c r="CM96" s="5"/>
      <c r="CN96" s="4" t="str">
        <f t="shared" si="55"/>
        <v/>
      </c>
      <c r="CO96" s="5"/>
      <c r="CP96" s="4" t="str">
        <f t="shared" si="55"/>
        <v/>
      </c>
      <c r="CQ96" s="5"/>
      <c r="CR96" s="4" t="str">
        <f t="shared" si="55"/>
        <v/>
      </c>
      <c r="CS96" s="5"/>
      <c r="CT96" s="4" t="str">
        <f t="shared" si="58"/>
        <v/>
      </c>
      <c r="CU96" s="5"/>
      <c r="CV96" s="4" t="str">
        <f t="shared" si="58"/>
        <v/>
      </c>
      <c r="CW96" s="5"/>
      <c r="CX96" s="4" t="str">
        <f t="shared" si="56"/>
        <v/>
      </c>
      <c r="CY96" s="5"/>
      <c r="CZ96" s="4" t="str">
        <f t="shared" si="56"/>
        <v/>
      </c>
      <c r="DA96" s="5"/>
      <c r="DB96" s="135"/>
      <c r="DC96" s="247" t="str">
        <f t="shared" si="57"/>
        <v/>
      </c>
      <c r="DD96" s="7" t="str">
        <f t="shared" si="57"/>
        <v/>
      </c>
      <c r="DE96" s="6" t="str">
        <f t="shared" si="38"/>
        <v/>
      </c>
      <c r="DF96" s="7" t="str">
        <f t="shared" si="39"/>
        <v/>
      </c>
      <c r="DG96" s="6" t="str">
        <f t="shared" si="40"/>
        <v/>
      </c>
      <c r="DH96" s="7" t="str">
        <f t="shared" si="41"/>
        <v/>
      </c>
      <c r="DI96" s="6" t="str">
        <f t="shared" si="42"/>
        <v/>
      </c>
      <c r="DJ96" s="7" t="str">
        <f t="shared" si="43"/>
        <v/>
      </c>
      <c r="DK96" s="6" t="str">
        <f t="shared" si="44"/>
        <v/>
      </c>
      <c r="DL96" s="7" t="str">
        <f t="shared" si="45"/>
        <v/>
      </c>
      <c r="DM96" s="6" t="str">
        <f t="shared" si="46"/>
        <v/>
      </c>
      <c r="DN96" s="7" t="str">
        <f t="shared" si="47"/>
        <v/>
      </c>
      <c r="DO96" s="6" t="str">
        <f t="shared" si="48"/>
        <v/>
      </c>
      <c r="DP96" s="7" t="str">
        <f t="shared" si="49"/>
        <v/>
      </c>
      <c r="DQ96" s="6" t="str">
        <f t="shared" si="50"/>
        <v/>
      </c>
      <c r="DR96" s="7" t="str">
        <f t="shared" si="51"/>
        <v/>
      </c>
      <c r="DS96" s="130" t="str">
        <f t="shared" si="53"/>
        <v/>
      </c>
      <c r="DT96" s="132" t="str">
        <f t="shared" si="54"/>
        <v/>
      </c>
    </row>
    <row r="97" spans="1:124" ht="20" customHeight="1">
      <c r="A97" s="34">
        <v>91</v>
      </c>
      <c r="B97" s="35"/>
      <c r="C97" s="278"/>
      <c r="D97" s="35">
        <v>1091</v>
      </c>
      <c r="E97" s="35"/>
      <c r="F97" s="251"/>
      <c r="G97" s="571"/>
      <c r="H97" s="254" t="s">
        <v>561</v>
      </c>
      <c r="I97" s="141" t="s">
        <v>383</v>
      </c>
      <c r="J97" s="254" t="s">
        <v>384</v>
      </c>
      <c r="K97" s="36"/>
      <c r="L97" s="36"/>
      <c r="M97" s="36"/>
      <c r="N97" s="37"/>
      <c r="O97" s="37"/>
      <c r="P97" s="37"/>
      <c r="Q97" s="37"/>
      <c r="R97" s="38"/>
      <c r="S97" s="278"/>
      <c r="T97" s="278"/>
      <c r="U97" s="278"/>
      <c r="V97" s="279"/>
      <c r="W97" s="279"/>
      <c r="X97" s="279"/>
      <c r="Y97" s="279"/>
      <c r="Z97" s="261"/>
      <c r="AA97" s="39"/>
      <c r="AB97" s="36"/>
      <c r="AC97" s="36"/>
      <c r="AD97" s="36"/>
      <c r="AE97" s="37"/>
      <c r="AF97" s="37"/>
      <c r="AG97" s="37"/>
      <c r="AH97" s="37"/>
      <c r="AI97" s="38"/>
      <c r="AJ97" s="278"/>
      <c r="AK97" s="278"/>
      <c r="AL97" s="278"/>
      <c r="AM97" s="279"/>
      <c r="AN97" s="279"/>
      <c r="AO97" s="279"/>
      <c r="AP97" s="279"/>
      <c r="AQ97" s="261"/>
      <c r="AR97" s="36"/>
      <c r="AS97" s="36"/>
      <c r="AT97" s="36"/>
      <c r="AU97" s="37"/>
      <c r="AV97" s="37"/>
      <c r="AW97" s="37"/>
      <c r="AX97" s="37"/>
      <c r="AY97" s="38"/>
      <c r="AZ97" s="278"/>
      <c r="BA97" s="278"/>
      <c r="BB97" s="278"/>
      <c r="BC97" s="279"/>
      <c r="BD97" s="279"/>
      <c r="BE97" s="279"/>
      <c r="BF97" s="279"/>
      <c r="BG97" s="261"/>
      <c r="BH97" s="36"/>
      <c r="BI97" s="36"/>
      <c r="BJ97" s="36"/>
      <c r="BK97" s="37"/>
      <c r="BL97" s="40"/>
      <c r="BM97" s="330"/>
      <c r="BN97" s="330"/>
      <c r="BO97" s="330"/>
      <c r="BP97" s="331"/>
      <c r="BQ97" s="331"/>
      <c r="BR97" s="36"/>
      <c r="BS97" s="36"/>
      <c r="BT97" s="36"/>
      <c r="BU97" s="37"/>
      <c r="BV97" s="40"/>
      <c r="BW97" s="330"/>
      <c r="BX97" s="330"/>
      <c r="BY97" s="330"/>
      <c r="BZ97" s="329"/>
      <c r="CA97" s="355"/>
      <c r="CB97" s="356"/>
      <c r="CC97" s="357"/>
      <c r="CF97" s="125"/>
      <c r="CG97" s="125"/>
      <c r="CH97" s="4" t="str">
        <f t="shared" si="55"/>
        <v/>
      </c>
      <c r="CI97" s="5"/>
      <c r="CJ97" s="4" t="str">
        <f t="shared" si="55"/>
        <v/>
      </c>
      <c r="CK97" s="5"/>
      <c r="CL97" s="4" t="str">
        <f t="shared" si="55"/>
        <v/>
      </c>
      <c r="CM97" s="5"/>
      <c r="CN97" s="4" t="str">
        <f t="shared" si="55"/>
        <v/>
      </c>
      <c r="CO97" s="5"/>
      <c r="CP97" s="4" t="str">
        <f t="shared" si="55"/>
        <v/>
      </c>
      <c r="CQ97" s="5"/>
      <c r="CR97" s="4" t="str">
        <f t="shared" si="55"/>
        <v/>
      </c>
      <c r="CS97" s="5"/>
      <c r="CT97" s="4" t="str">
        <f t="shared" si="58"/>
        <v/>
      </c>
      <c r="CU97" s="5"/>
      <c r="CV97" s="4" t="str">
        <f t="shared" si="58"/>
        <v/>
      </c>
      <c r="CW97" s="5"/>
      <c r="CX97" s="4" t="str">
        <f t="shared" si="56"/>
        <v/>
      </c>
      <c r="CY97" s="5"/>
      <c r="CZ97" s="4" t="str">
        <f t="shared" si="56"/>
        <v/>
      </c>
      <c r="DA97" s="5"/>
      <c r="DB97" s="135"/>
      <c r="DC97" s="247" t="str">
        <f t="shared" si="57"/>
        <v/>
      </c>
      <c r="DD97" s="7" t="str">
        <f t="shared" si="57"/>
        <v/>
      </c>
      <c r="DE97" s="6" t="str">
        <f t="shared" si="38"/>
        <v/>
      </c>
      <c r="DF97" s="7" t="str">
        <f t="shared" si="39"/>
        <v/>
      </c>
      <c r="DG97" s="6" t="str">
        <f t="shared" si="40"/>
        <v/>
      </c>
      <c r="DH97" s="7" t="str">
        <f t="shared" si="41"/>
        <v/>
      </c>
      <c r="DI97" s="6" t="str">
        <f t="shared" si="42"/>
        <v/>
      </c>
      <c r="DJ97" s="7" t="str">
        <f t="shared" si="43"/>
        <v/>
      </c>
      <c r="DK97" s="6" t="str">
        <f t="shared" si="44"/>
        <v/>
      </c>
      <c r="DL97" s="7" t="str">
        <f t="shared" si="45"/>
        <v/>
      </c>
      <c r="DM97" s="6" t="str">
        <f t="shared" si="46"/>
        <v/>
      </c>
      <c r="DN97" s="7" t="str">
        <f t="shared" si="47"/>
        <v/>
      </c>
      <c r="DO97" s="6" t="str">
        <f t="shared" si="48"/>
        <v/>
      </c>
      <c r="DP97" s="7" t="str">
        <f t="shared" si="49"/>
        <v/>
      </c>
      <c r="DQ97" s="6" t="str">
        <f t="shared" si="50"/>
        <v/>
      </c>
      <c r="DR97" s="7" t="str">
        <f t="shared" si="51"/>
        <v/>
      </c>
      <c r="DS97" s="130" t="str">
        <f t="shared" si="53"/>
        <v/>
      </c>
      <c r="DT97" s="132" t="str">
        <f t="shared" si="54"/>
        <v/>
      </c>
    </row>
    <row r="98" spans="1:124" ht="20" customHeight="1">
      <c r="A98" s="34">
        <v>92</v>
      </c>
      <c r="B98" s="35"/>
      <c r="C98" s="278"/>
      <c r="D98" s="35">
        <v>1092</v>
      </c>
      <c r="E98" s="35"/>
      <c r="F98" s="251"/>
      <c r="G98" s="571"/>
      <c r="H98" s="254" t="s">
        <v>562</v>
      </c>
      <c r="I98" s="141" t="s">
        <v>385</v>
      </c>
      <c r="J98" s="254" t="s">
        <v>386</v>
      </c>
      <c r="K98" s="36"/>
      <c r="L98" s="36"/>
      <c r="M98" s="36"/>
      <c r="N98" s="37"/>
      <c r="O98" s="37"/>
      <c r="P98" s="37"/>
      <c r="Q98" s="37"/>
      <c r="R98" s="38"/>
      <c r="S98" s="278"/>
      <c r="T98" s="278"/>
      <c r="U98" s="278"/>
      <c r="V98" s="279"/>
      <c r="W98" s="279"/>
      <c r="X98" s="279"/>
      <c r="Y98" s="279"/>
      <c r="Z98" s="261"/>
      <c r="AA98" s="39"/>
      <c r="AB98" s="36"/>
      <c r="AC98" s="36"/>
      <c r="AD98" s="36"/>
      <c r="AE98" s="37"/>
      <c r="AF98" s="37"/>
      <c r="AG98" s="37"/>
      <c r="AH98" s="37"/>
      <c r="AI98" s="38"/>
      <c r="AJ98" s="278"/>
      <c r="AK98" s="278"/>
      <c r="AL98" s="278"/>
      <c r="AM98" s="279"/>
      <c r="AN98" s="279"/>
      <c r="AO98" s="279"/>
      <c r="AP98" s="279"/>
      <c r="AQ98" s="261"/>
      <c r="AR98" s="36"/>
      <c r="AS98" s="36"/>
      <c r="AT98" s="36"/>
      <c r="AU98" s="37"/>
      <c r="AV98" s="37"/>
      <c r="AW98" s="37"/>
      <c r="AX98" s="37"/>
      <c r="AY98" s="38"/>
      <c r="AZ98" s="278"/>
      <c r="BA98" s="278"/>
      <c r="BB98" s="278"/>
      <c r="BC98" s="279"/>
      <c r="BD98" s="279"/>
      <c r="BE98" s="279"/>
      <c r="BF98" s="279"/>
      <c r="BG98" s="261"/>
      <c r="BH98" s="36"/>
      <c r="BI98" s="36"/>
      <c r="BJ98" s="36"/>
      <c r="BK98" s="37"/>
      <c r="BL98" s="40"/>
      <c r="BM98" s="330"/>
      <c r="BN98" s="330"/>
      <c r="BO98" s="330"/>
      <c r="BP98" s="331"/>
      <c r="BQ98" s="331"/>
      <c r="BR98" s="36"/>
      <c r="BS98" s="36"/>
      <c r="BT98" s="36"/>
      <c r="BU98" s="37"/>
      <c r="BV98" s="40"/>
      <c r="BW98" s="330"/>
      <c r="BX98" s="330"/>
      <c r="BY98" s="330"/>
      <c r="BZ98" s="329"/>
      <c r="CA98" s="355"/>
      <c r="CB98" s="356"/>
      <c r="CC98" s="357"/>
      <c r="CF98" s="125"/>
      <c r="CG98" s="125"/>
      <c r="CH98" s="4" t="str">
        <f t="shared" si="55"/>
        <v/>
      </c>
      <c r="CI98" s="5"/>
      <c r="CJ98" s="4" t="str">
        <f t="shared" si="55"/>
        <v/>
      </c>
      <c r="CK98" s="5"/>
      <c r="CL98" s="4" t="str">
        <f t="shared" si="55"/>
        <v/>
      </c>
      <c r="CM98" s="5"/>
      <c r="CN98" s="4" t="str">
        <f t="shared" si="55"/>
        <v/>
      </c>
      <c r="CO98" s="5"/>
      <c r="CP98" s="4" t="str">
        <f t="shared" si="55"/>
        <v/>
      </c>
      <c r="CQ98" s="5"/>
      <c r="CR98" s="4" t="str">
        <f t="shared" si="55"/>
        <v/>
      </c>
      <c r="CS98" s="5"/>
      <c r="CT98" s="4" t="str">
        <f t="shared" si="58"/>
        <v/>
      </c>
      <c r="CU98" s="5"/>
      <c r="CV98" s="4" t="str">
        <f t="shared" si="58"/>
        <v/>
      </c>
      <c r="CW98" s="5"/>
      <c r="CX98" s="4" t="str">
        <f t="shared" si="56"/>
        <v/>
      </c>
      <c r="CY98" s="5"/>
      <c r="CZ98" s="4" t="str">
        <f t="shared" si="56"/>
        <v/>
      </c>
      <c r="DA98" s="5"/>
      <c r="DB98" s="135"/>
      <c r="DC98" s="247" t="str">
        <f t="shared" si="57"/>
        <v/>
      </c>
      <c r="DD98" s="7" t="str">
        <f t="shared" si="57"/>
        <v/>
      </c>
      <c r="DE98" s="6" t="str">
        <f t="shared" si="38"/>
        <v/>
      </c>
      <c r="DF98" s="7" t="str">
        <f t="shared" si="39"/>
        <v/>
      </c>
      <c r="DG98" s="6" t="str">
        <f t="shared" si="40"/>
        <v/>
      </c>
      <c r="DH98" s="7" t="str">
        <f t="shared" si="41"/>
        <v/>
      </c>
      <c r="DI98" s="6" t="str">
        <f t="shared" si="42"/>
        <v/>
      </c>
      <c r="DJ98" s="7" t="str">
        <f t="shared" si="43"/>
        <v/>
      </c>
      <c r="DK98" s="6" t="str">
        <f t="shared" si="44"/>
        <v/>
      </c>
      <c r="DL98" s="7" t="str">
        <f t="shared" si="45"/>
        <v/>
      </c>
      <c r="DM98" s="6" t="str">
        <f t="shared" si="46"/>
        <v/>
      </c>
      <c r="DN98" s="7" t="str">
        <f t="shared" si="47"/>
        <v/>
      </c>
      <c r="DO98" s="6" t="str">
        <f t="shared" si="48"/>
        <v/>
      </c>
      <c r="DP98" s="7" t="str">
        <f t="shared" si="49"/>
        <v/>
      </c>
      <c r="DQ98" s="6" t="str">
        <f t="shared" si="50"/>
        <v/>
      </c>
      <c r="DR98" s="7" t="str">
        <f t="shared" si="51"/>
        <v/>
      </c>
      <c r="DS98" s="130" t="str">
        <f t="shared" si="53"/>
        <v/>
      </c>
      <c r="DT98" s="132" t="str">
        <f t="shared" si="54"/>
        <v/>
      </c>
    </row>
    <row r="99" spans="1:124" ht="20" customHeight="1">
      <c r="A99" s="34">
        <v>93</v>
      </c>
      <c r="B99" s="35"/>
      <c r="C99" s="278"/>
      <c r="D99" s="35">
        <v>1093</v>
      </c>
      <c r="E99" s="35"/>
      <c r="F99" s="251"/>
      <c r="G99" s="571"/>
      <c r="H99" s="254" t="s">
        <v>563</v>
      </c>
      <c r="I99" s="141" t="s">
        <v>387</v>
      </c>
      <c r="J99" s="254" t="s">
        <v>388</v>
      </c>
      <c r="K99" s="36"/>
      <c r="L99" s="36"/>
      <c r="M99" s="36"/>
      <c r="N99" s="37"/>
      <c r="O99" s="37"/>
      <c r="P99" s="37"/>
      <c r="Q99" s="37"/>
      <c r="R99" s="38"/>
      <c r="S99" s="278"/>
      <c r="T99" s="278"/>
      <c r="U99" s="278"/>
      <c r="V99" s="279"/>
      <c r="W99" s="279"/>
      <c r="X99" s="279"/>
      <c r="Y99" s="279"/>
      <c r="Z99" s="261"/>
      <c r="AA99" s="39"/>
      <c r="AB99" s="36"/>
      <c r="AC99" s="36"/>
      <c r="AD99" s="36"/>
      <c r="AE99" s="37"/>
      <c r="AF99" s="37"/>
      <c r="AG99" s="37"/>
      <c r="AH99" s="37"/>
      <c r="AI99" s="38"/>
      <c r="AJ99" s="278"/>
      <c r="AK99" s="278"/>
      <c r="AL99" s="278"/>
      <c r="AM99" s="279"/>
      <c r="AN99" s="279"/>
      <c r="AO99" s="279"/>
      <c r="AP99" s="279"/>
      <c r="AQ99" s="261"/>
      <c r="AR99" s="36"/>
      <c r="AS99" s="36"/>
      <c r="AT99" s="36"/>
      <c r="AU99" s="37"/>
      <c r="AV99" s="37"/>
      <c r="AW99" s="37"/>
      <c r="AX99" s="37"/>
      <c r="AY99" s="38"/>
      <c r="AZ99" s="278"/>
      <c r="BA99" s="278"/>
      <c r="BB99" s="278"/>
      <c r="BC99" s="279"/>
      <c r="BD99" s="279"/>
      <c r="BE99" s="279"/>
      <c r="BF99" s="279"/>
      <c r="BG99" s="261"/>
      <c r="BH99" s="36"/>
      <c r="BI99" s="36"/>
      <c r="BJ99" s="36"/>
      <c r="BK99" s="37"/>
      <c r="BL99" s="40"/>
      <c r="BM99" s="330"/>
      <c r="BN99" s="330"/>
      <c r="BO99" s="330"/>
      <c r="BP99" s="331"/>
      <c r="BQ99" s="331"/>
      <c r="BR99" s="36"/>
      <c r="BS99" s="36"/>
      <c r="BT99" s="36"/>
      <c r="BU99" s="37"/>
      <c r="BV99" s="40"/>
      <c r="BW99" s="330"/>
      <c r="BX99" s="330"/>
      <c r="BY99" s="330"/>
      <c r="BZ99" s="329"/>
      <c r="CA99" s="355"/>
      <c r="CB99" s="356"/>
      <c r="CC99" s="357"/>
      <c r="CF99" s="125"/>
      <c r="CG99" s="125"/>
      <c r="CH99" s="4" t="str">
        <f t="shared" si="55"/>
        <v/>
      </c>
      <c r="CI99" s="5"/>
      <c r="CJ99" s="4" t="str">
        <f t="shared" si="55"/>
        <v/>
      </c>
      <c r="CK99" s="5"/>
      <c r="CL99" s="4" t="str">
        <f t="shared" si="55"/>
        <v/>
      </c>
      <c r="CM99" s="5"/>
      <c r="CN99" s="4" t="str">
        <f t="shared" si="55"/>
        <v/>
      </c>
      <c r="CO99" s="5"/>
      <c r="CP99" s="4" t="str">
        <f t="shared" si="55"/>
        <v/>
      </c>
      <c r="CQ99" s="5"/>
      <c r="CR99" s="4" t="str">
        <f t="shared" si="55"/>
        <v/>
      </c>
      <c r="CS99" s="5"/>
      <c r="CT99" s="4" t="str">
        <f t="shared" si="58"/>
        <v/>
      </c>
      <c r="CU99" s="5"/>
      <c r="CV99" s="4" t="str">
        <f t="shared" si="58"/>
        <v/>
      </c>
      <c r="CW99" s="5"/>
      <c r="CX99" s="4" t="str">
        <f t="shared" si="56"/>
        <v/>
      </c>
      <c r="CY99" s="5"/>
      <c r="CZ99" s="4" t="str">
        <f t="shared" si="56"/>
        <v/>
      </c>
      <c r="DA99" s="5"/>
      <c r="DB99" s="135"/>
      <c r="DC99" s="247" t="str">
        <f t="shared" si="57"/>
        <v/>
      </c>
      <c r="DD99" s="7" t="str">
        <f t="shared" si="57"/>
        <v/>
      </c>
      <c r="DE99" s="6" t="str">
        <f t="shared" si="38"/>
        <v/>
      </c>
      <c r="DF99" s="7" t="str">
        <f t="shared" si="39"/>
        <v/>
      </c>
      <c r="DG99" s="6" t="str">
        <f t="shared" si="40"/>
        <v/>
      </c>
      <c r="DH99" s="7" t="str">
        <f t="shared" si="41"/>
        <v/>
      </c>
      <c r="DI99" s="6" t="str">
        <f t="shared" si="42"/>
        <v/>
      </c>
      <c r="DJ99" s="7" t="str">
        <f t="shared" si="43"/>
        <v/>
      </c>
      <c r="DK99" s="6" t="str">
        <f t="shared" si="44"/>
        <v/>
      </c>
      <c r="DL99" s="7" t="str">
        <f t="shared" si="45"/>
        <v/>
      </c>
      <c r="DM99" s="6" t="str">
        <f t="shared" si="46"/>
        <v/>
      </c>
      <c r="DN99" s="7" t="str">
        <f t="shared" si="47"/>
        <v/>
      </c>
      <c r="DO99" s="6" t="str">
        <f t="shared" si="48"/>
        <v/>
      </c>
      <c r="DP99" s="7" t="str">
        <f t="shared" si="49"/>
        <v/>
      </c>
      <c r="DQ99" s="6" t="str">
        <f t="shared" si="50"/>
        <v/>
      </c>
      <c r="DR99" s="7" t="str">
        <f t="shared" si="51"/>
        <v/>
      </c>
      <c r="DS99" s="130" t="str">
        <f t="shared" si="53"/>
        <v/>
      </c>
      <c r="DT99" s="132" t="str">
        <f t="shared" si="54"/>
        <v/>
      </c>
    </row>
    <row r="100" spans="1:124" ht="20" customHeight="1">
      <c r="A100" s="34">
        <v>94</v>
      </c>
      <c r="B100" s="35"/>
      <c r="C100" s="278"/>
      <c r="D100" s="35">
        <v>1094</v>
      </c>
      <c r="E100" s="35"/>
      <c r="F100" s="251"/>
      <c r="G100" s="571"/>
      <c r="H100" s="254" t="s">
        <v>564</v>
      </c>
      <c r="I100" s="141" t="s">
        <v>389</v>
      </c>
      <c r="J100" s="254" t="s">
        <v>390</v>
      </c>
      <c r="K100" s="36"/>
      <c r="L100" s="36"/>
      <c r="M100" s="36"/>
      <c r="N100" s="37"/>
      <c r="O100" s="37"/>
      <c r="P100" s="37"/>
      <c r="Q100" s="37"/>
      <c r="R100" s="38"/>
      <c r="S100" s="278"/>
      <c r="T100" s="278"/>
      <c r="U100" s="278"/>
      <c r="V100" s="279"/>
      <c r="W100" s="279"/>
      <c r="X100" s="279"/>
      <c r="Y100" s="279"/>
      <c r="Z100" s="261"/>
      <c r="AA100" s="39"/>
      <c r="AB100" s="36"/>
      <c r="AC100" s="36"/>
      <c r="AD100" s="36"/>
      <c r="AE100" s="37"/>
      <c r="AF100" s="37"/>
      <c r="AG100" s="37"/>
      <c r="AH100" s="37"/>
      <c r="AI100" s="38"/>
      <c r="AJ100" s="278"/>
      <c r="AK100" s="278"/>
      <c r="AL100" s="278"/>
      <c r="AM100" s="279"/>
      <c r="AN100" s="279"/>
      <c r="AO100" s="279"/>
      <c r="AP100" s="279"/>
      <c r="AQ100" s="261"/>
      <c r="AR100" s="36"/>
      <c r="AS100" s="36"/>
      <c r="AT100" s="36"/>
      <c r="AU100" s="37"/>
      <c r="AV100" s="37"/>
      <c r="AW100" s="37"/>
      <c r="AX100" s="37"/>
      <c r="AY100" s="38"/>
      <c r="AZ100" s="278"/>
      <c r="BA100" s="278"/>
      <c r="BB100" s="278"/>
      <c r="BC100" s="279"/>
      <c r="BD100" s="279"/>
      <c r="BE100" s="279"/>
      <c r="BF100" s="279"/>
      <c r="BG100" s="261"/>
      <c r="BH100" s="36"/>
      <c r="BI100" s="36"/>
      <c r="BJ100" s="36"/>
      <c r="BK100" s="37"/>
      <c r="BL100" s="40"/>
      <c r="BM100" s="330"/>
      <c r="BN100" s="330"/>
      <c r="BO100" s="330"/>
      <c r="BP100" s="331"/>
      <c r="BQ100" s="331"/>
      <c r="BR100" s="36"/>
      <c r="BS100" s="36"/>
      <c r="BT100" s="36"/>
      <c r="BU100" s="37"/>
      <c r="BV100" s="40"/>
      <c r="BW100" s="330"/>
      <c r="BX100" s="330"/>
      <c r="BY100" s="330"/>
      <c r="BZ100" s="329"/>
      <c r="CA100" s="355"/>
      <c r="CB100" s="356"/>
      <c r="CC100" s="357"/>
      <c r="CF100" s="125"/>
      <c r="CG100" s="125"/>
      <c r="CH100" s="4" t="str">
        <f t="shared" si="55"/>
        <v/>
      </c>
      <c r="CI100" s="5"/>
      <c r="CJ100" s="4" t="str">
        <f t="shared" si="55"/>
        <v/>
      </c>
      <c r="CK100" s="5"/>
      <c r="CL100" s="4" t="str">
        <f t="shared" si="55"/>
        <v/>
      </c>
      <c r="CM100" s="5"/>
      <c r="CN100" s="4" t="str">
        <f t="shared" si="55"/>
        <v/>
      </c>
      <c r="CO100" s="5"/>
      <c r="CP100" s="4" t="str">
        <f t="shared" si="55"/>
        <v/>
      </c>
      <c r="CQ100" s="5"/>
      <c r="CR100" s="4" t="str">
        <f t="shared" si="55"/>
        <v/>
      </c>
      <c r="CS100" s="5"/>
      <c r="CT100" s="4" t="str">
        <f t="shared" si="58"/>
        <v/>
      </c>
      <c r="CU100" s="5"/>
      <c r="CV100" s="4" t="str">
        <f t="shared" si="58"/>
        <v/>
      </c>
      <c r="CW100" s="5"/>
      <c r="CX100" s="4" t="str">
        <f t="shared" si="56"/>
        <v/>
      </c>
      <c r="CY100" s="5"/>
      <c r="CZ100" s="4" t="str">
        <f t="shared" si="56"/>
        <v/>
      </c>
      <c r="DA100" s="5"/>
      <c r="DB100" s="135"/>
      <c r="DC100" s="247" t="str">
        <f t="shared" si="57"/>
        <v/>
      </c>
      <c r="DD100" s="7" t="str">
        <f t="shared" si="57"/>
        <v/>
      </c>
      <c r="DE100" s="6" t="str">
        <f t="shared" si="38"/>
        <v/>
      </c>
      <c r="DF100" s="7" t="str">
        <f t="shared" si="39"/>
        <v/>
      </c>
      <c r="DG100" s="6" t="str">
        <f t="shared" si="40"/>
        <v/>
      </c>
      <c r="DH100" s="7" t="str">
        <f t="shared" si="41"/>
        <v/>
      </c>
      <c r="DI100" s="6" t="str">
        <f t="shared" si="42"/>
        <v/>
      </c>
      <c r="DJ100" s="7" t="str">
        <f t="shared" si="43"/>
        <v/>
      </c>
      <c r="DK100" s="6" t="str">
        <f t="shared" si="44"/>
        <v/>
      </c>
      <c r="DL100" s="7" t="str">
        <f t="shared" si="45"/>
        <v/>
      </c>
      <c r="DM100" s="6" t="str">
        <f t="shared" si="46"/>
        <v/>
      </c>
      <c r="DN100" s="7" t="str">
        <f t="shared" si="47"/>
        <v/>
      </c>
      <c r="DO100" s="6" t="str">
        <f t="shared" si="48"/>
        <v/>
      </c>
      <c r="DP100" s="7" t="str">
        <f t="shared" si="49"/>
        <v/>
      </c>
      <c r="DQ100" s="6" t="str">
        <f t="shared" si="50"/>
        <v/>
      </c>
      <c r="DR100" s="7" t="str">
        <f t="shared" si="51"/>
        <v/>
      </c>
      <c r="DS100" s="130" t="str">
        <f t="shared" si="53"/>
        <v/>
      </c>
      <c r="DT100" s="132" t="str">
        <f t="shared" si="54"/>
        <v/>
      </c>
    </row>
    <row r="101" spans="1:124" ht="20" customHeight="1">
      <c r="A101" s="34">
        <v>95</v>
      </c>
      <c r="B101" s="35"/>
      <c r="C101" s="278"/>
      <c r="D101" s="35">
        <v>1095</v>
      </c>
      <c r="E101" s="35"/>
      <c r="F101" s="251"/>
      <c r="G101" s="571"/>
      <c r="H101" s="254" t="s">
        <v>565</v>
      </c>
      <c r="I101" s="141" t="s">
        <v>391</v>
      </c>
      <c r="J101" s="254" t="s">
        <v>392</v>
      </c>
      <c r="K101" s="36"/>
      <c r="L101" s="36"/>
      <c r="M101" s="36"/>
      <c r="N101" s="37"/>
      <c r="O101" s="37"/>
      <c r="P101" s="37"/>
      <c r="Q101" s="37"/>
      <c r="R101" s="38"/>
      <c r="S101" s="278"/>
      <c r="T101" s="278"/>
      <c r="U101" s="278"/>
      <c r="V101" s="279"/>
      <c r="W101" s="279"/>
      <c r="X101" s="279"/>
      <c r="Y101" s="279"/>
      <c r="Z101" s="261"/>
      <c r="AA101" s="39"/>
      <c r="AB101" s="36"/>
      <c r="AC101" s="36"/>
      <c r="AD101" s="36"/>
      <c r="AE101" s="37"/>
      <c r="AF101" s="37"/>
      <c r="AG101" s="37"/>
      <c r="AH101" s="37"/>
      <c r="AI101" s="38"/>
      <c r="AJ101" s="278"/>
      <c r="AK101" s="278"/>
      <c r="AL101" s="278"/>
      <c r="AM101" s="279"/>
      <c r="AN101" s="279"/>
      <c r="AO101" s="279"/>
      <c r="AP101" s="279"/>
      <c r="AQ101" s="261"/>
      <c r="AR101" s="36"/>
      <c r="AS101" s="36"/>
      <c r="AT101" s="36"/>
      <c r="AU101" s="37"/>
      <c r="AV101" s="37"/>
      <c r="AW101" s="37"/>
      <c r="AX101" s="37"/>
      <c r="AY101" s="38"/>
      <c r="AZ101" s="278"/>
      <c r="BA101" s="278"/>
      <c r="BB101" s="278"/>
      <c r="BC101" s="279"/>
      <c r="BD101" s="279"/>
      <c r="BE101" s="279"/>
      <c r="BF101" s="279"/>
      <c r="BG101" s="261"/>
      <c r="BH101" s="36"/>
      <c r="BI101" s="36"/>
      <c r="BJ101" s="36"/>
      <c r="BK101" s="37"/>
      <c r="BL101" s="40"/>
      <c r="BM101" s="330"/>
      <c r="BN101" s="330"/>
      <c r="BO101" s="330"/>
      <c r="BP101" s="331"/>
      <c r="BQ101" s="331"/>
      <c r="BR101" s="36"/>
      <c r="BS101" s="36"/>
      <c r="BT101" s="36"/>
      <c r="BU101" s="37"/>
      <c r="BV101" s="40"/>
      <c r="BW101" s="330"/>
      <c r="BX101" s="330"/>
      <c r="BY101" s="330"/>
      <c r="BZ101" s="329"/>
      <c r="CA101" s="355"/>
      <c r="CB101" s="356"/>
      <c r="CC101" s="357"/>
      <c r="CF101" s="125"/>
      <c r="CG101" s="125"/>
      <c r="CH101" s="4" t="str">
        <f t="shared" si="55"/>
        <v/>
      </c>
      <c r="CI101" s="5"/>
      <c r="CJ101" s="4" t="str">
        <f t="shared" si="55"/>
        <v/>
      </c>
      <c r="CK101" s="5"/>
      <c r="CL101" s="4" t="str">
        <f t="shared" si="55"/>
        <v/>
      </c>
      <c r="CM101" s="5"/>
      <c r="CN101" s="4" t="str">
        <f t="shared" si="55"/>
        <v/>
      </c>
      <c r="CO101" s="5"/>
      <c r="CP101" s="4" t="str">
        <f t="shared" si="55"/>
        <v/>
      </c>
      <c r="CQ101" s="5"/>
      <c r="CR101" s="4" t="str">
        <f t="shared" si="55"/>
        <v/>
      </c>
      <c r="CS101" s="5"/>
      <c r="CT101" s="4" t="str">
        <f t="shared" si="58"/>
        <v/>
      </c>
      <c r="CU101" s="5"/>
      <c r="CV101" s="4" t="str">
        <f t="shared" si="58"/>
        <v/>
      </c>
      <c r="CW101" s="5"/>
      <c r="CX101" s="4" t="str">
        <f t="shared" si="56"/>
        <v/>
      </c>
      <c r="CY101" s="5"/>
      <c r="CZ101" s="4" t="str">
        <f t="shared" si="56"/>
        <v/>
      </c>
      <c r="DA101" s="5"/>
      <c r="DB101" s="135"/>
      <c r="DC101" s="247" t="str">
        <f t="shared" si="57"/>
        <v/>
      </c>
      <c r="DD101" s="7" t="str">
        <f t="shared" si="57"/>
        <v/>
      </c>
      <c r="DE101" s="6" t="str">
        <f t="shared" si="38"/>
        <v/>
      </c>
      <c r="DF101" s="7" t="str">
        <f t="shared" si="39"/>
        <v/>
      </c>
      <c r="DG101" s="6" t="str">
        <f t="shared" si="40"/>
        <v/>
      </c>
      <c r="DH101" s="7" t="str">
        <f t="shared" si="41"/>
        <v/>
      </c>
      <c r="DI101" s="6" t="str">
        <f t="shared" si="42"/>
        <v/>
      </c>
      <c r="DJ101" s="7" t="str">
        <f t="shared" si="43"/>
        <v/>
      </c>
      <c r="DK101" s="6" t="str">
        <f t="shared" si="44"/>
        <v/>
      </c>
      <c r="DL101" s="7" t="str">
        <f t="shared" si="45"/>
        <v/>
      </c>
      <c r="DM101" s="6" t="str">
        <f t="shared" si="46"/>
        <v/>
      </c>
      <c r="DN101" s="7" t="str">
        <f t="shared" si="47"/>
        <v/>
      </c>
      <c r="DO101" s="6" t="str">
        <f t="shared" si="48"/>
        <v/>
      </c>
      <c r="DP101" s="7" t="str">
        <f t="shared" si="49"/>
        <v/>
      </c>
      <c r="DQ101" s="6" t="str">
        <f t="shared" si="50"/>
        <v/>
      </c>
      <c r="DR101" s="7" t="str">
        <f t="shared" si="51"/>
        <v/>
      </c>
      <c r="DS101" s="130" t="str">
        <f t="shared" si="53"/>
        <v/>
      </c>
      <c r="DT101" s="132" t="str">
        <f t="shared" si="54"/>
        <v/>
      </c>
    </row>
    <row r="102" spans="1:124" ht="20" customHeight="1">
      <c r="A102" s="34">
        <v>96</v>
      </c>
      <c r="B102" s="35"/>
      <c r="C102" s="278"/>
      <c r="D102" s="35">
        <v>1096</v>
      </c>
      <c r="E102" s="35"/>
      <c r="F102" s="251"/>
      <c r="G102" s="571"/>
      <c r="H102" s="254" t="s">
        <v>566</v>
      </c>
      <c r="I102" s="141" t="s">
        <v>393</v>
      </c>
      <c r="J102" s="254" t="s">
        <v>394</v>
      </c>
      <c r="K102" s="36"/>
      <c r="L102" s="36"/>
      <c r="M102" s="36"/>
      <c r="N102" s="37"/>
      <c r="O102" s="37"/>
      <c r="P102" s="37"/>
      <c r="Q102" s="37"/>
      <c r="R102" s="38"/>
      <c r="S102" s="278"/>
      <c r="T102" s="278"/>
      <c r="U102" s="278"/>
      <c r="V102" s="279"/>
      <c r="W102" s="279"/>
      <c r="X102" s="279"/>
      <c r="Y102" s="279"/>
      <c r="Z102" s="261"/>
      <c r="AA102" s="39"/>
      <c r="AB102" s="36"/>
      <c r="AC102" s="36"/>
      <c r="AD102" s="36"/>
      <c r="AE102" s="37"/>
      <c r="AF102" s="37"/>
      <c r="AG102" s="37"/>
      <c r="AH102" s="37"/>
      <c r="AI102" s="38"/>
      <c r="AJ102" s="278"/>
      <c r="AK102" s="278"/>
      <c r="AL102" s="278"/>
      <c r="AM102" s="279"/>
      <c r="AN102" s="279"/>
      <c r="AO102" s="279"/>
      <c r="AP102" s="279"/>
      <c r="AQ102" s="261"/>
      <c r="AR102" s="36"/>
      <c r="AS102" s="36"/>
      <c r="AT102" s="36"/>
      <c r="AU102" s="37"/>
      <c r="AV102" s="37"/>
      <c r="AW102" s="37"/>
      <c r="AX102" s="37"/>
      <c r="AY102" s="38"/>
      <c r="AZ102" s="278"/>
      <c r="BA102" s="278"/>
      <c r="BB102" s="278"/>
      <c r="BC102" s="279"/>
      <c r="BD102" s="279"/>
      <c r="BE102" s="279"/>
      <c r="BF102" s="279"/>
      <c r="BG102" s="261"/>
      <c r="BH102" s="36"/>
      <c r="BI102" s="36"/>
      <c r="BJ102" s="36"/>
      <c r="BK102" s="37"/>
      <c r="BL102" s="40"/>
      <c r="BM102" s="330"/>
      <c r="BN102" s="330"/>
      <c r="BO102" s="330"/>
      <c r="BP102" s="331"/>
      <c r="BQ102" s="331"/>
      <c r="BR102" s="36"/>
      <c r="BS102" s="36"/>
      <c r="BT102" s="36"/>
      <c r="BU102" s="37"/>
      <c r="BV102" s="40"/>
      <c r="BW102" s="330"/>
      <c r="BX102" s="330"/>
      <c r="BY102" s="330"/>
      <c r="BZ102" s="329"/>
      <c r="CA102" s="355"/>
      <c r="CB102" s="356"/>
      <c r="CC102" s="357"/>
      <c r="CF102" s="125"/>
      <c r="CG102" s="125"/>
      <c r="CH102" s="4" t="str">
        <f t="shared" si="55"/>
        <v/>
      </c>
      <c r="CI102" s="5"/>
      <c r="CJ102" s="4" t="str">
        <f t="shared" si="55"/>
        <v/>
      </c>
      <c r="CK102" s="5"/>
      <c r="CL102" s="4" t="str">
        <f t="shared" si="55"/>
        <v/>
      </c>
      <c r="CM102" s="5"/>
      <c r="CN102" s="4" t="str">
        <f t="shared" si="55"/>
        <v/>
      </c>
      <c r="CO102" s="5"/>
      <c r="CP102" s="4" t="str">
        <f t="shared" si="55"/>
        <v/>
      </c>
      <c r="CQ102" s="5"/>
      <c r="CR102" s="4" t="str">
        <f t="shared" si="55"/>
        <v/>
      </c>
      <c r="CS102" s="5"/>
      <c r="CT102" s="4" t="str">
        <f t="shared" si="58"/>
        <v/>
      </c>
      <c r="CU102" s="5"/>
      <c r="CV102" s="4" t="str">
        <f t="shared" si="58"/>
        <v/>
      </c>
      <c r="CW102" s="5"/>
      <c r="CX102" s="4" t="str">
        <f t="shared" si="56"/>
        <v/>
      </c>
      <c r="CY102" s="5"/>
      <c r="CZ102" s="4" t="str">
        <f t="shared" si="56"/>
        <v/>
      </c>
      <c r="DA102" s="5"/>
      <c r="DB102" s="135"/>
      <c r="DC102" s="247" t="str">
        <f t="shared" si="57"/>
        <v/>
      </c>
      <c r="DD102" s="7" t="str">
        <f t="shared" si="57"/>
        <v/>
      </c>
      <c r="DE102" s="6" t="str">
        <f t="shared" ref="DE102:DE107" si="59">IF(CL102="","",SUM(DC102,CL102))</f>
        <v/>
      </c>
      <c r="DF102" s="7" t="str">
        <f t="shared" ref="DF102:DF107" si="60">IF(CM102="","",SUM(DD102,CM102))</f>
        <v/>
      </c>
      <c r="DG102" s="6" t="str">
        <f t="shared" ref="DG102:DG107" si="61">IF(CN102="","",SUM(DE102,CN102))</f>
        <v/>
      </c>
      <c r="DH102" s="7" t="str">
        <f t="shared" ref="DH102:DH107" si="62">IF(CO102="","",SUM(DF102,CO102))</f>
        <v/>
      </c>
      <c r="DI102" s="6" t="str">
        <f t="shared" ref="DI102:DI107" si="63">IF(CP102="","",SUM(DG102,CP102))</f>
        <v/>
      </c>
      <c r="DJ102" s="7" t="str">
        <f t="shared" ref="DJ102:DJ107" si="64">IF(CQ102="","",SUM(DH102,CQ102))</f>
        <v/>
      </c>
      <c r="DK102" s="6" t="str">
        <f t="shared" ref="DK102:DK107" si="65">IF(CR102="","",SUM(DI102,CR102))</f>
        <v/>
      </c>
      <c r="DL102" s="7" t="str">
        <f t="shared" ref="DL102:DL107" si="66">IF(CS102="","",SUM(DJ102,CS102))</f>
        <v/>
      </c>
      <c r="DM102" s="6" t="str">
        <f t="shared" ref="DM102:DM107" si="67">IF(CT102="","",SUM(DK102,CT102))</f>
        <v/>
      </c>
      <c r="DN102" s="7" t="str">
        <f t="shared" ref="DN102:DN107" si="68">IF(CU102="","",SUM(DL102,CU102))</f>
        <v/>
      </c>
      <c r="DO102" s="6" t="str">
        <f t="shared" ref="DO102:DO107" si="69">IF(CV102="","",SUM(DM102,CV102))</f>
        <v/>
      </c>
      <c r="DP102" s="7" t="str">
        <f t="shared" ref="DP102:DP107" si="70">IF(CW102="","",SUM(DN102,CW102))</f>
        <v/>
      </c>
      <c r="DQ102" s="6" t="str">
        <f t="shared" ref="DQ102:DQ107" si="71">IF(CX102="","",SUM(DO102,CX102))</f>
        <v/>
      </c>
      <c r="DR102" s="7" t="str">
        <f t="shared" ref="DR102:DR107" si="72">IF(CY102="","",SUM(DP102,CY102))</f>
        <v/>
      </c>
      <c r="DS102" s="130" t="str">
        <f t="shared" si="53"/>
        <v/>
      </c>
      <c r="DT102" s="132" t="str">
        <f t="shared" si="54"/>
        <v/>
      </c>
    </row>
    <row r="103" spans="1:124" ht="20" customHeight="1">
      <c r="A103" s="34">
        <v>97</v>
      </c>
      <c r="B103" s="35"/>
      <c r="C103" s="278"/>
      <c r="D103" s="35">
        <v>1097</v>
      </c>
      <c r="E103" s="35"/>
      <c r="F103" s="251"/>
      <c r="G103" s="571"/>
      <c r="H103" s="254" t="s">
        <v>567</v>
      </c>
      <c r="I103" s="141" t="s">
        <v>395</v>
      </c>
      <c r="J103" s="254" t="s">
        <v>396</v>
      </c>
      <c r="K103" s="36"/>
      <c r="L103" s="36"/>
      <c r="M103" s="36"/>
      <c r="N103" s="37"/>
      <c r="O103" s="37"/>
      <c r="P103" s="37"/>
      <c r="Q103" s="37"/>
      <c r="R103" s="38"/>
      <c r="S103" s="278"/>
      <c r="T103" s="278"/>
      <c r="U103" s="278"/>
      <c r="V103" s="279"/>
      <c r="W103" s="279"/>
      <c r="X103" s="279"/>
      <c r="Y103" s="279"/>
      <c r="Z103" s="261"/>
      <c r="AA103" s="39"/>
      <c r="AB103" s="36"/>
      <c r="AC103" s="36"/>
      <c r="AD103" s="36"/>
      <c r="AE103" s="37"/>
      <c r="AF103" s="37"/>
      <c r="AG103" s="37"/>
      <c r="AH103" s="37"/>
      <c r="AI103" s="38"/>
      <c r="AJ103" s="278"/>
      <c r="AK103" s="278"/>
      <c r="AL103" s="278"/>
      <c r="AM103" s="279"/>
      <c r="AN103" s="279"/>
      <c r="AO103" s="279"/>
      <c r="AP103" s="279"/>
      <c r="AQ103" s="261"/>
      <c r="AR103" s="36"/>
      <c r="AS103" s="36"/>
      <c r="AT103" s="36"/>
      <c r="AU103" s="37"/>
      <c r="AV103" s="37"/>
      <c r="AW103" s="37"/>
      <c r="AX103" s="37"/>
      <c r="AY103" s="38"/>
      <c r="AZ103" s="278"/>
      <c r="BA103" s="278"/>
      <c r="BB103" s="278"/>
      <c r="BC103" s="279"/>
      <c r="BD103" s="279"/>
      <c r="BE103" s="279"/>
      <c r="BF103" s="279"/>
      <c r="BG103" s="261"/>
      <c r="BH103" s="36"/>
      <c r="BI103" s="36"/>
      <c r="BJ103" s="36"/>
      <c r="BK103" s="37"/>
      <c r="BL103" s="40"/>
      <c r="BM103" s="330"/>
      <c r="BN103" s="330"/>
      <c r="BO103" s="330"/>
      <c r="BP103" s="331"/>
      <c r="BQ103" s="331"/>
      <c r="BR103" s="36"/>
      <c r="BS103" s="36"/>
      <c r="BT103" s="36"/>
      <c r="BU103" s="37"/>
      <c r="BV103" s="40"/>
      <c r="BW103" s="330"/>
      <c r="BX103" s="330"/>
      <c r="BY103" s="330"/>
      <c r="BZ103" s="329"/>
      <c r="CA103" s="355"/>
      <c r="CB103" s="356"/>
      <c r="CC103" s="357"/>
      <c r="CF103" s="125"/>
      <c r="CG103" s="125"/>
      <c r="CH103" s="4" t="str">
        <f t="shared" si="55"/>
        <v/>
      </c>
      <c r="CI103" s="5"/>
      <c r="CJ103" s="4" t="str">
        <f t="shared" si="55"/>
        <v/>
      </c>
      <c r="CK103" s="5"/>
      <c r="CL103" s="4" t="str">
        <f t="shared" si="55"/>
        <v/>
      </c>
      <c r="CM103" s="5"/>
      <c r="CN103" s="4" t="str">
        <f t="shared" si="55"/>
        <v/>
      </c>
      <c r="CO103" s="5"/>
      <c r="CP103" s="4" t="str">
        <f t="shared" si="55"/>
        <v/>
      </c>
      <c r="CQ103" s="5"/>
      <c r="CR103" s="4" t="str">
        <f t="shared" si="55"/>
        <v/>
      </c>
      <c r="CS103" s="5"/>
      <c r="CT103" s="4" t="str">
        <f t="shared" si="58"/>
        <v/>
      </c>
      <c r="CU103" s="5"/>
      <c r="CV103" s="4" t="str">
        <f t="shared" si="58"/>
        <v/>
      </c>
      <c r="CW103" s="5"/>
      <c r="CX103" s="4" t="str">
        <f t="shared" si="56"/>
        <v/>
      </c>
      <c r="CY103" s="5"/>
      <c r="CZ103" s="4" t="str">
        <f t="shared" si="56"/>
        <v/>
      </c>
      <c r="DA103" s="5"/>
      <c r="DB103" s="135"/>
      <c r="DC103" s="247" t="str">
        <f t="shared" si="57"/>
        <v/>
      </c>
      <c r="DD103" s="7" t="str">
        <f t="shared" si="57"/>
        <v/>
      </c>
      <c r="DE103" s="6" t="str">
        <f t="shared" si="59"/>
        <v/>
      </c>
      <c r="DF103" s="7" t="str">
        <f t="shared" si="60"/>
        <v/>
      </c>
      <c r="DG103" s="6" t="str">
        <f t="shared" si="61"/>
        <v/>
      </c>
      <c r="DH103" s="7" t="str">
        <f t="shared" si="62"/>
        <v/>
      </c>
      <c r="DI103" s="6" t="str">
        <f t="shared" si="63"/>
        <v/>
      </c>
      <c r="DJ103" s="7" t="str">
        <f t="shared" si="64"/>
        <v/>
      </c>
      <c r="DK103" s="6" t="str">
        <f t="shared" si="65"/>
        <v/>
      </c>
      <c r="DL103" s="7" t="str">
        <f t="shared" si="66"/>
        <v/>
      </c>
      <c r="DM103" s="6" t="str">
        <f t="shared" si="67"/>
        <v/>
      </c>
      <c r="DN103" s="7" t="str">
        <f t="shared" si="68"/>
        <v/>
      </c>
      <c r="DO103" s="6" t="str">
        <f t="shared" si="69"/>
        <v/>
      </c>
      <c r="DP103" s="7" t="str">
        <f t="shared" si="70"/>
        <v/>
      </c>
      <c r="DQ103" s="6" t="str">
        <f t="shared" si="71"/>
        <v/>
      </c>
      <c r="DR103" s="7" t="str">
        <f t="shared" si="72"/>
        <v/>
      </c>
      <c r="DS103" s="130" t="str">
        <f t="shared" si="53"/>
        <v/>
      </c>
      <c r="DT103" s="132" t="str">
        <f t="shared" si="54"/>
        <v/>
      </c>
    </row>
    <row r="104" spans="1:124" ht="20" customHeight="1">
      <c r="A104" s="34">
        <v>98</v>
      </c>
      <c r="B104" s="35"/>
      <c r="C104" s="278"/>
      <c r="D104" s="35">
        <v>1098</v>
      </c>
      <c r="E104" s="35"/>
      <c r="F104" s="251"/>
      <c r="G104" s="571"/>
      <c r="H104" s="254" t="s">
        <v>568</v>
      </c>
      <c r="I104" s="141" t="s">
        <v>397</v>
      </c>
      <c r="J104" s="254" t="s">
        <v>398</v>
      </c>
      <c r="K104" s="36"/>
      <c r="L104" s="36"/>
      <c r="M104" s="36"/>
      <c r="N104" s="37"/>
      <c r="O104" s="37"/>
      <c r="P104" s="37"/>
      <c r="Q104" s="37"/>
      <c r="R104" s="38"/>
      <c r="S104" s="278"/>
      <c r="T104" s="278"/>
      <c r="U104" s="278"/>
      <c r="V104" s="279"/>
      <c r="W104" s="279"/>
      <c r="X104" s="279"/>
      <c r="Y104" s="279"/>
      <c r="Z104" s="261"/>
      <c r="AA104" s="39"/>
      <c r="AB104" s="36"/>
      <c r="AC104" s="36"/>
      <c r="AD104" s="36"/>
      <c r="AE104" s="37"/>
      <c r="AF104" s="37"/>
      <c r="AG104" s="37"/>
      <c r="AH104" s="37"/>
      <c r="AI104" s="38"/>
      <c r="AJ104" s="278"/>
      <c r="AK104" s="278"/>
      <c r="AL104" s="278"/>
      <c r="AM104" s="279"/>
      <c r="AN104" s="279"/>
      <c r="AO104" s="279"/>
      <c r="AP104" s="279"/>
      <c r="AQ104" s="261"/>
      <c r="AR104" s="36"/>
      <c r="AS104" s="36"/>
      <c r="AT104" s="36"/>
      <c r="AU104" s="37"/>
      <c r="AV104" s="37"/>
      <c r="AW104" s="37"/>
      <c r="AX104" s="37"/>
      <c r="AY104" s="38"/>
      <c r="AZ104" s="278"/>
      <c r="BA104" s="278"/>
      <c r="BB104" s="278"/>
      <c r="BC104" s="279"/>
      <c r="BD104" s="279"/>
      <c r="BE104" s="279"/>
      <c r="BF104" s="279"/>
      <c r="BG104" s="261"/>
      <c r="BH104" s="36"/>
      <c r="BI104" s="36"/>
      <c r="BJ104" s="36"/>
      <c r="BK104" s="37"/>
      <c r="BL104" s="40"/>
      <c r="BM104" s="330"/>
      <c r="BN104" s="330"/>
      <c r="BO104" s="330"/>
      <c r="BP104" s="331"/>
      <c r="BQ104" s="331"/>
      <c r="BR104" s="36"/>
      <c r="BS104" s="36"/>
      <c r="BT104" s="36"/>
      <c r="BU104" s="37"/>
      <c r="BV104" s="40"/>
      <c r="BW104" s="330"/>
      <c r="BX104" s="330"/>
      <c r="BY104" s="330"/>
      <c r="BZ104" s="329"/>
      <c r="CA104" s="355"/>
      <c r="CB104" s="356"/>
      <c r="CC104" s="357"/>
      <c r="CF104" s="125"/>
      <c r="CG104" s="125"/>
      <c r="CH104" s="4" t="str">
        <f t="shared" si="55"/>
        <v/>
      </c>
      <c r="CI104" s="5"/>
      <c r="CJ104" s="4" t="str">
        <f t="shared" si="55"/>
        <v/>
      </c>
      <c r="CK104" s="5"/>
      <c r="CL104" s="4" t="str">
        <f t="shared" si="55"/>
        <v/>
      </c>
      <c r="CM104" s="5"/>
      <c r="CN104" s="4" t="str">
        <f t="shared" si="55"/>
        <v/>
      </c>
      <c r="CO104" s="5"/>
      <c r="CP104" s="4" t="str">
        <f t="shared" si="55"/>
        <v/>
      </c>
      <c r="CQ104" s="5"/>
      <c r="CR104" s="4" t="str">
        <f t="shared" si="55"/>
        <v/>
      </c>
      <c r="CS104" s="5"/>
      <c r="CT104" s="4" t="str">
        <f t="shared" si="58"/>
        <v/>
      </c>
      <c r="CU104" s="5"/>
      <c r="CV104" s="4" t="str">
        <f t="shared" si="58"/>
        <v/>
      </c>
      <c r="CW104" s="5"/>
      <c r="CX104" s="4" t="str">
        <f t="shared" si="56"/>
        <v/>
      </c>
      <c r="CY104" s="5"/>
      <c r="CZ104" s="4" t="str">
        <f t="shared" si="56"/>
        <v/>
      </c>
      <c r="DA104" s="5"/>
      <c r="DB104" s="135"/>
      <c r="DC104" s="247" t="str">
        <f t="shared" si="57"/>
        <v/>
      </c>
      <c r="DD104" s="7" t="str">
        <f t="shared" si="57"/>
        <v/>
      </c>
      <c r="DE104" s="6" t="str">
        <f t="shared" si="59"/>
        <v/>
      </c>
      <c r="DF104" s="7" t="str">
        <f t="shared" si="60"/>
        <v/>
      </c>
      <c r="DG104" s="6" t="str">
        <f t="shared" si="61"/>
        <v/>
      </c>
      <c r="DH104" s="7" t="str">
        <f t="shared" si="62"/>
        <v/>
      </c>
      <c r="DI104" s="6" t="str">
        <f t="shared" si="63"/>
        <v/>
      </c>
      <c r="DJ104" s="7" t="str">
        <f t="shared" si="64"/>
        <v/>
      </c>
      <c r="DK104" s="6" t="str">
        <f t="shared" si="65"/>
        <v/>
      </c>
      <c r="DL104" s="7" t="str">
        <f t="shared" si="66"/>
        <v/>
      </c>
      <c r="DM104" s="6" t="str">
        <f t="shared" si="67"/>
        <v/>
      </c>
      <c r="DN104" s="7" t="str">
        <f t="shared" si="68"/>
        <v/>
      </c>
      <c r="DO104" s="6" t="str">
        <f t="shared" si="69"/>
        <v/>
      </c>
      <c r="DP104" s="7" t="str">
        <f t="shared" si="70"/>
        <v/>
      </c>
      <c r="DQ104" s="6" t="str">
        <f t="shared" si="71"/>
        <v/>
      </c>
      <c r="DR104" s="7" t="str">
        <f t="shared" si="72"/>
        <v/>
      </c>
      <c r="DS104" s="130" t="str">
        <f t="shared" si="53"/>
        <v/>
      </c>
      <c r="DT104" s="132" t="str">
        <f t="shared" si="54"/>
        <v/>
      </c>
    </row>
    <row r="105" spans="1:124" ht="20" customHeight="1">
      <c r="A105" s="34">
        <v>99</v>
      </c>
      <c r="B105" s="35"/>
      <c r="C105" s="278"/>
      <c r="D105" s="35"/>
      <c r="E105" s="35"/>
      <c r="F105" s="251"/>
      <c r="G105" s="571"/>
      <c r="H105" s="254" t="s">
        <v>569</v>
      </c>
      <c r="I105" s="141" t="s">
        <v>399</v>
      </c>
      <c r="J105" s="254" t="s">
        <v>400</v>
      </c>
      <c r="K105" s="36"/>
      <c r="L105" s="36"/>
      <c r="M105" s="36"/>
      <c r="N105" s="37"/>
      <c r="O105" s="37"/>
      <c r="P105" s="37"/>
      <c r="Q105" s="37"/>
      <c r="R105" s="38"/>
      <c r="S105" s="278"/>
      <c r="T105" s="278"/>
      <c r="U105" s="278"/>
      <c r="V105" s="279"/>
      <c r="W105" s="279"/>
      <c r="X105" s="279"/>
      <c r="Y105" s="279"/>
      <c r="Z105" s="261"/>
      <c r="AA105" s="39"/>
      <c r="AB105" s="36"/>
      <c r="AC105" s="36"/>
      <c r="AD105" s="36"/>
      <c r="AE105" s="37"/>
      <c r="AF105" s="37"/>
      <c r="AG105" s="37"/>
      <c r="AH105" s="37"/>
      <c r="AI105" s="38"/>
      <c r="AJ105" s="278"/>
      <c r="AK105" s="278"/>
      <c r="AL105" s="278"/>
      <c r="AM105" s="279"/>
      <c r="AN105" s="279"/>
      <c r="AO105" s="279"/>
      <c r="AP105" s="279"/>
      <c r="AQ105" s="261"/>
      <c r="AR105" s="36"/>
      <c r="AS105" s="36"/>
      <c r="AT105" s="36"/>
      <c r="AU105" s="37"/>
      <c r="AV105" s="37"/>
      <c r="AW105" s="37"/>
      <c r="AX105" s="37"/>
      <c r="AY105" s="38"/>
      <c r="AZ105" s="278"/>
      <c r="BA105" s="278"/>
      <c r="BB105" s="278"/>
      <c r="BC105" s="279"/>
      <c r="BD105" s="279"/>
      <c r="BE105" s="279"/>
      <c r="BF105" s="279"/>
      <c r="BG105" s="261"/>
      <c r="BH105" s="36"/>
      <c r="BI105" s="36"/>
      <c r="BJ105" s="36"/>
      <c r="BK105" s="37"/>
      <c r="BL105" s="40"/>
      <c r="BM105" s="330"/>
      <c r="BN105" s="330"/>
      <c r="BO105" s="330"/>
      <c r="BP105" s="331"/>
      <c r="BQ105" s="331"/>
      <c r="BR105" s="36"/>
      <c r="BS105" s="36"/>
      <c r="BT105" s="36"/>
      <c r="BU105" s="37"/>
      <c r="BV105" s="40"/>
      <c r="BW105" s="330"/>
      <c r="BX105" s="330"/>
      <c r="BY105" s="330"/>
      <c r="BZ105" s="329"/>
      <c r="CA105" s="355"/>
      <c r="CB105" s="356"/>
      <c r="CC105" s="357"/>
      <c r="CF105" s="125"/>
      <c r="CG105" s="125"/>
      <c r="CH105" s="4" t="str">
        <f t="shared" si="55"/>
        <v/>
      </c>
      <c r="CI105" s="5"/>
      <c r="CJ105" s="4" t="str">
        <f t="shared" si="55"/>
        <v/>
      </c>
      <c r="CK105" s="5"/>
      <c r="CL105" s="4" t="str">
        <f t="shared" si="55"/>
        <v/>
      </c>
      <c r="CM105" s="5"/>
      <c r="CN105" s="4" t="str">
        <f t="shared" si="55"/>
        <v/>
      </c>
      <c r="CO105" s="5"/>
      <c r="CP105" s="4" t="str">
        <f t="shared" si="55"/>
        <v/>
      </c>
      <c r="CQ105" s="5"/>
      <c r="CR105" s="4" t="str">
        <f t="shared" si="55"/>
        <v/>
      </c>
      <c r="CS105" s="5"/>
      <c r="CT105" s="4" t="str">
        <f t="shared" si="58"/>
        <v/>
      </c>
      <c r="CU105" s="5"/>
      <c r="CV105" s="4" t="str">
        <f t="shared" si="58"/>
        <v/>
      </c>
      <c r="CW105" s="5"/>
      <c r="CX105" s="4" t="str">
        <f t="shared" si="56"/>
        <v/>
      </c>
      <c r="CY105" s="5"/>
      <c r="CZ105" s="4" t="str">
        <f t="shared" si="56"/>
        <v/>
      </c>
      <c r="DA105" s="5"/>
      <c r="DB105" s="135"/>
      <c r="DC105" s="247" t="str">
        <f t="shared" si="57"/>
        <v/>
      </c>
      <c r="DD105" s="7" t="str">
        <f t="shared" si="57"/>
        <v/>
      </c>
      <c r="DE105" s="6" t="str">
        <f t="shared" si="59"/>
        <v/>
      </c>
      <c r="DF105" s="7" t="str">
        <f t="shared" si="60"/>
        <v/>
      </c>
      <c r="DG105" s="6" t="str">
        <f t="shared" si="61"/>
        <v/>
      </c>
      <c r="DH105" s="7" t="str">
        <f t="shared" si="62"/>
        <v/>
      </c>
      <c r="DI105" s="6" t="str">
        <f t="shared" si="63"/>
        <v/>
      </c>
      <c r="DJ105" s="7" t="str">
        <f t="shared" si="64"/>
        <v/>
      </c>
      <c r="DK105" s="6" t="str">
        <f t="shared" si="65"/>
        <v/>
      </c>
      <c r="DL105" s="7" t="str">
        <f t="shared" si="66"/>
        <v/>
      </c>
      <c r="DM105" s="6" t="str">
        <f t="shared" si="67"/>
        <v/>
      </c>
      <c r="DN105" s="7" t="str">
        <f t="shared" si="68"/>
        <v/>
      </c>
      <c r="DO105" s="6" t="str">
        <f t="shared" si="69"/>
        <v/>
      </c>
      <c r="DP105" s="7" t="str">
        <f t="shared" si="70"/>
        <v/>
      </c>
      <c r="DQ105" s="6" t="str">
        <f t="shared" si="71"/>
        <v/>
      </c>
      <c r="DR105" s="7" t="str">
        <f t="shared" si="72"/>
        <v/>
      </c>
      <c r="DS105" s="130" t="str">
        <f t="shared" si="53"/>
        <v/>
      </c>
      <c r="DT105" s="132" t="str">
        <f t="shared" si="54"/>
        <v/>
      </c>
    </row>
    <row r="106" spans="1:124" ht="20" customHeight="1" thickBot="1">
      <c r="A106" s="41">
        <v>100</v>
      </c>
      <c r="B106" s="318"/>
      <c r="C106" s="319"/>
      <c r="D106" s="318"/>
      <c r="E106" s="318"/>
      <c r="F106" s="320"/>
      <c r="G106" s="572"/>
      <c r="H106" s="275"/>
      <c r="I106" s="276"/>
      <c r="J106" s="275"/>
      <c r="K106" s="321"/>
      <c r="L106" s="321"/>
      <c r="M106" s="321"/>
      <c r="N106" s="322"/>
      <c r="O106" s="322"/>
      <c r="P106" s="322"/>
      <c r="Q106" s="322"/>
      <c r="R106" s="323"/>
      <c r="S106" s="319"/>
      <c r="T106" s="319"/>
      <c r="U106" s="319"/>
      <c r="V106" s="324"/>
      <c r="W106" s="324"/>
      <c r="X106" s="324"/>
      <c r="Y106" s="324"/>
      <c r="Z106" s="325"/>
      <c r="AA106" s="326"/>
      <c r="AB106" s="321"/>
      <c r="AC106" s="321"/>
      <c r="AD106" s="321"/>
      <c r="AE106" s="322"/>
      <c r="AF106" s="322"/>
      <c r="AG106" s="322"/>
      <c r="AH106" s="322"/>
      <c r="AI106" s="323"/>
      <c r="AJ106" s="319"/>
      <c r="AK106" s="319"/>
      <c r="AL106" s="319"/>
      <c r="AM106" s="324"/>
      <c r="AN106" s="324"/>
      <c r="AO106" s="324"/>
      <c r="AP106" s="324"/>
      <c r="AQ106" s="325"/>
      <c r="AR106" s="321"/>
      <c r="AS106" s="321"/>
      <c r="AT106" s="321"/>
      <c r="AU106" s="322"/>
      <c r="AV106" s="322"/>
      <c r="AW106" s="322"/>
      <c r="AX106" s="322"/>
      <c r="AY106" s="323"/>
      <c r="AZ106" s="319"/>
      <c r="BA106" s="319"/>
      <c r="BB106" s="319"/>
      <c r="BC106" s="324"/>
      <c r="BD106" s="324"/>
      <c r="BE106" s="324"/>
      <c r="BF106" s="324"/>
      <c r="BG106" s="325"/>
      <c r="BH106" s="321"/>
      <c r="BI106" s="321"/>
      <c r="BJ106" s="321"/>
      <c r="BK106" s="322"/>
      <c r="BL106" s="327"/>
      <c r="BM106" s="319"/>
      <c r="BN106" s="319"/>
      <c r="BO106" s="319"/>
      <c r="BP106" s="324"/>
      <c r="BQ106" s="324"/>
      <c r="BR106" s="321"/>
      <c r="BS106" s="321"/>
      <c r="BT106" s="321"/>
      <c r="BU106" s="322"/>
      <c r="BV106" s="327"/>
      <c r="BW106" s="319"/>
      <c r="BX106" s="319"/>
      <c r="BY106" s="319"/>
      <c r="BZ106" s="328"/>
      <c r="CA106" s="358"/>
      <c r="CB106" s="359"/>
      <c r="CC106" s="360"/>
      <c r="CF106" s="125"/>
      <c r="CG106" s="125"/>
      <c r="CH106" s="4" t="str">
        <f t="shared" si="55"/>
        <v/>
      </c>
      <c r="CI106" s="5"/>
      <c r="CJ106" s="4" t="str">
        <f t="shared" si="55"/>
        <v/>
      </c>
      <c r="CK106" s="5"/>
      <c r="CL106" s="4" t="str">
        <f t="shared" si="55"/>
        <v/>
      </c>
      <c r="CM106" s="5"/>
      <c r="CN106" s="4" t="str">
        <f t="shared" si="55"/>
        <v/>
      </c>
      <c r="CO106" s="5"/>
      <c r="CP106" s="4" t="str">
        <f t="shared" si="55"/>
        <v/>
      </c>
      <c r="CQ106" s="5"/>
      <c r="CR106" s="4" t="str">
        <f t="shared" si="55"/>
        <v/>
      </c>
      <c r="CS106" s="5"/>
      <c r="CT106" s="4" t="str">
        <f t="shared" si="58"/>
        <v/>
      </c>
      <c r="CU106" s="5"/>
      <c r="CV106" s="4" t="str">
        <f t="shared" si="58"/>
        <v/>
      </c>
      <c r="CW106" s="5"/>
      <c r="CX106" s="4" t="str">
        <f t="shared" si="56"/>
        <v/>
      </c>
      <c r="CY106" s="5"/>
      <c r="CZ106" s="4" t="str">
        <f t="shared" si="56"/>
        <v/>
      </c>
      <c r="DA106" s="5"/>
      <c r="DB106" s="135"/>
      <c r="DC106" s="428" t="str">
        <f t="shared" si="57"/>
        <v/>
      </c>
      <c r="DD106" s="429" t="str">
        <f t="shared" si="57"/>
        <v/>
      </c>
      <c r="DE106" s="430" t="str">
        <f t="shared" si="59"/>
        <v/>
      </c>
      <c r="DF106" s="429" t="str">
        <f t="shared" si="60"/>
        <v/>
      </c>
      <c r="DG106" s="430" t="str">
        <f t="shared" si="61"/>
        <v/>
      </c>
      <c r="DH106" s="429" t="str">
        <f t="shared" si="62"/>
        <v/>
      </c>
      <c r="DI106" s="430" t="str">
        <f t="shared" si="63"/>
        <v/>
      </c>
      <c r="DJ106" s="429" t="str">
        <f t="shared" si="64"/>
        <v/>
      </c>
      <c r="DK106" s="430" t="str">
        <f t="shared" si="65"/>
        <v/>
      </c>
      <c r="DL106" s="429" t="str">
        <f t="shared" si="66"/>
        <v/>
      </c>
      <c r="DM106" s="430" t="str">
        <f t="shared" si="67"/>
        <v/>
      </c>
      <c r="DN106" s="429" t="str">
        <f t="shared" si="68"/>
        <v/>
      </c>
      <c r="DO106" s="430" t="str">
        <f t="shared" si="69"/>
        <v/>
      </c>
      <c r="DP106" s="429" t="str">
        <f t="shared" si="70"/>
        <v/>
      </c>
      <c r="DQ106" s="430" t="str">
        <f t="shared" si="71"/>
        <v/>
      </c>
      <c r="DR106" s="429" t="str">
        <f t="shared" si="72"/>
        <v/>
      </c>
      <c r="DS106" s="130" t="str">
        <f t="shared" si="53"/>
        <v/>
      </c>
      <c r="DT106" s="132" t="str">
        <f t="shared" si="54"/>
        <v/>
      </c>
    </row>
    <row r="107" spans="1:124" ht="43.5" customHeight="1">
      <c r="CF107" s="125"/>
      <c r="CG107" s="125"/>
      <c r="CH107" s="441" t="str">
        <f t="shared" ref="CH107:CT107" si="73">IF(OR($D107="",CH$6=""),"",CH$6)</f>
        <v/>
      </c>
      <c r="CI107" s="442"/>
      <c r="CJ107" s="441" t="str">
        <f t="shared" si="73"/>
        <v/>
      </c>
      <c r="CK107" s="442"/>
      <c r="CL107" s="441" t="str">
        <f t="shared" si="73"/>
        <v/>
      </c>
      <c r="CM107" s="442"/>
      <c r="CN107" s="441" t="str">
        <f t="shared" si="73"/>
        <v/>
      </c>
      <c r="CO107" s="442"/>
      <c r="CP107" s="441" t="str">
        <f t="shared" si="73"/>
        <v/>
      </c>
      <c r="CQ107" s="442"/>
      <c r="CR107" s="441" t="str">
        <f t="shared" si="73"/>
        <v/>
      </c>
      <c r="CS107" s="442"/>
      <c r="CT107" s="441" t="str">
        <f t="shared" si="73"/>
        <v/>
      </c>
      <c r="CU107" s="443"/>
      <c r="CV107" s="441" t="str">
        <f t="shared" ref="CV107" si="74">IF(OR($D107="",CV$6=""),"",CV$6)</f>
        <v/>
      </c>
      <c r="CW107" s="443"/>
      <c r="CX107" s="441" t="str">
        <f t="shared" ref="CX107" si="75">IF(OR($D107="",CX$6=""),"",CX$6)</f>
        <v/>
      </c>
      <c r="CY107" s="443"/>
      <c r="CZ107" s="441" t="str">
        <f t="shared" ref="CZ107" si="76">IF(OR($D107="",CZ$6=""),"",CZ$6)</f>
        <v/>
      </c>
      <c r="DA107" s="442"/>
      <c r="DB107" s="135"/>
      <c r="DC107" s="431" t="str">
        <f t="shared" si="57"/>
        <v/>
      </c>
      <c r="DD107" s="432" t="str">
        <f t="shared" si="57"/>
        <v/>
      </c>
      <c r="DE107" s="433" t="str">
        <f t="shared" si="59"/>
        <v/>
      </c>
      <c r="DF107" s="432" t="str">
        <f t="shared" si="60"/>
        <v/>
      </c>
      <c r="DG107" s="433" t="str">
        <f t="shared" si="61"/>
        <v/>
      </c>
      <c r="DH107" s="432" t="str">
        <f t="shared" si="62"/>
        <v/>
      </c>
      <c r="DI107" s="433" t="str">
        <f t="shared" si="63"/>
        <v/>
      </c>
      <c r="DJ107" s="432" t="str">
        <f t="shared" si="64"/>
        <v/>
      </c>
      <c r="DK107" s="433" t="str">
        <f t="shared" si="65"/>
        <v/>
      </c>
      <c r="DL107" s="432" t="str">
        <f t="shared" si="66"/>
        <v/>
      </c>
      <c r="DM107" s="433" t="str">
        <f t="shared" si="67"/>
        <v/>
      </c>
      <c r="DN107" s="432" t="str">
        <f t="shared" si="68"/>
        <v/>
      </c>
      <c r="DO107" s="433" t="str">
        <f t="shared" si="69"/>
        <v/>
      </c>
      <c r="DP107" s="432" t="str">
        <f t="shared" si="70"/>
        <v/>
      </c>
      <c r="DQ107" s="433" t="str">
        <f t="shared" si="71"/>
        <v/>
      </c>
      <c r="DR107" s="432" t="str">
        <f t="shared" si="72"/>
        <v/>
      </c>
      <c r="DS107" s="433" t="str">
        <f t="shared" ref="DS107" si="77">IF(CZ107="","",SUM(DQ107,CZ107))</f>
        <v/>
      </c>
      <c r="DT107" s="434" t="str">
        <f t="shared" ref="DT107" si="78">IF(DA107="","",SUM(DR107,DA107))</f>
        <v/>
      </c>
    </row>
    <row r="108" spans="1:124" ht="40.5" customHeight="1">
      <c r="CF108" s="789" t="s">
        <v>195</v>
      </c>
      <c r="CG108" s="790"/>
      <c r="CH108" s="444">
        <f>SUM(CH8:CH107)</f>
        <v>0</v>
      </c>
      <c r="CI108" s="445">
        <f t="shared" ref="CI108:DA108" si="79">SUM(CI8:CI107)</f>
        <v>0</v>
      </c>
      <c r="CJ108" s="444">
        <f t="shared" si="79"/>
        <v>0</v>
      </c>
      <c r="CK108" s="445">
        <f t="shared" si="79"/>
        <v>0</v>
      </c>
      <c r="CL108" s="444">
        <f t="shared" si="79"/>
        <v>0</v>
      </c>
      <c r="CM108" s="445">
        <f t="shared" si="79"/>
        <v>0</v>
      </c>
      <c r="CN108" s="444">
        <f t="shared" si="79"/>
        <v>0</v>
      </c>
      <c r="CO108" s="445">
        <f t="shared" si="79"/>
        <v>0</v>
      </c>
      <c r="CP108" s="444">
        <f t="shared" si="79"/>
        <v>0</v>
      </c>
      <c r="CQ108" s="445">
        <f t="shared" si="79"/>
        <v>0</v>
      </c>
      <c r="CR108" s="444">
        <f t="shared" si="79"/>
        <v>0</v>
      </c>
      <c r="CS108" s="445">
        <f t="shared" si="79"/>
        <v>0</v>
      </c>
      <c r="CT108" s="444">
        <f t="shared" si="79"/>
        <v>0</v>
      </c>
      <c r="CU108" s="445">
        <f t="shared" si="79"/>
        <v>0</v>
      </c>
      <c r="CV108" s="444">
        <f t="shared" si="79"/>
        <v>0</v>
      </c>
      <c r="CW108" s="445">
        <f t="shared" si="79"/>
        <v>0</v>
      </c>
      <c r="CX108" s="444">
        <f t="shared" si="79"/>
        <v>0</v>
      </c>
      <c r="CY108" s="445">
        <f t="shared" si="79"/>
        <v>0</v>
      </c>
      <c r="CZ108" s="444">
        <f t="shared" si="79"/>
        <v>0</v>
      </c>
      <c r="DA108" s="445">
        <f t="shared" si="79"/>
        <v>0</v>
      </c>
      <c r="DB108" s="135"/>
      <c r="DC108" s="435">
        <f>SUM(CH108,CJ108)</f>
        <v>0</v>
      </c>
      <c r="DD108" s="9">
        <f>SUM(CI108,CK108)</f>
        <v>0</v>
      </c>
      <c r="DE108" s="8">
        <f t="shared" ref="DE108:DT108" si="80">SUM(DC108,CL108)</f>
        <v>0</v>
      </c>
      <c r="DF108" s="9">
        <f t="shared" si="80"/>
        <v>0</v>
      </c>
      <c r="DG108" s="8">
        <f t="shared" si="80"/>
        <v>0</v>
      </c>
      <c r="DH108" s="9">
        <f t="shared" si="80"/>
        <v>0</v>
      </c>
      <c r="DI108" s="8">
        <f t="shared" si="80"/>
        <v>0</v>
      </c>
      <c r="DJ108" s="9">
        <f t="shared" si="80"/>
        <v>0</v>
      </c>
      <c r="DK108" s="8">
        <f t="shared" si="80"/>
        <v>0</v>
      </c>
      <c r="DL108" s="9">
        <f t="shared" si="80"/>
        <v>0</v>
      </c>
      <c r="DM108" s="8">
        <f t="shared" si="80"/>
        <v>0</v>
      </c>
      <c r="DN108" s="9">
        <f t="shared" si="80"/>
        <v>0</v>
      </c>
      <c r="DO108" s="8">
        <f t="shared" si="80"/>
        <v>0</v>
      </c>
      <c r="DP108" s="9">
        <f t="shared" si="80"/>
        <v>0</v>
      </c>
      <c r="DQ108" s="8">
        <f t="shared" si="80"/>
        <v>0</v>
      </c>
      <c r="DR108" s="9">
        <f t="shared" si="80"/>
        <v>0</v>
      </c>
      <c r="DS108" s="8">
        <f t="shared" si="80"/>
        <v>0</v>
      </c>
      <c r="DT108" s="436">
        <f t="shared" si="80"/>
        <v>0</v>
      </c>
    </row>
    <row r="109" spans="1:124" ht="13">
      <c r="CF109" s="777" t="s">
        <v>196</v>
      </c>
      <c r="CG109" s="778"/>
      <c r="CH109" s="437"/>
      <c r="CI109" s="440" t="str">
        <f>IF(CH108=0,"",CI108/CH6)</f>
        <v/>
      </c>
      <c r="CJ109" s="437"/>
      <c r="CK109" s="440" t="str">
        <f>IF(CJ108=0,"",CK108/CJ6)</f>
        <v/>
      </c>
      <c r="CL109" s="437"/>
      <c r="CM109" s="440" t="str">
        <f>IF(CL108=0,"",CM108/CL6)</f>
        <v/>
      </c>
      <c r="CN109" s="437"/>
      <c r="CO109" s="440" t="str">
        <f>IF(CN108=0,"",CO108/CN6)</f>
        <v/>
      </c>
      <c r="CP109" s="437"/>
      <c r="CQ109" s="440" t="str">
        <f>IF(CP108=0,"",CQ108/CP6)</f>
        <v/>
      </c>
      <c r="CR109" s="437"/>
      <c r="CS109" s="440" t="str">
        <f>IF(CR108=0,"",CS108/CR6)</f>
        <v/>
      </c>
      <c r="CT109" s="437"/>
      <c r="CU109" s="440" t="str">
        <f>IF(CT108=0,"",CU108/CT6)</f>
        <v/>
      </c>
      <c r="CV109" s="437"/>
      <c r="CW109" s="440" t="str">
        <f>IF(CV108=0,"",CW108/CV6)</f>
        <v/>
      </c>
      <c r="CX109" s="437"/>
      <c r="CY109" s="440" t="str">
        <f>IF(CX108=0,"",CY108/CX6)</f>
        <v/>
      </c>
      <c r="CZ109" s="437"/>
      <c r="DA109" s="440" t="str">
        <f>IF(CZ108=0,"",DA108/CZ6)</f>
        <v/>
      </c>
      <c r="DB109" s="135"/>
      <c r="DC109" s="437"/>
      <c r="DD109" s="438"/>
      <c r="DE109" s="439"/>
      <c r="DF109" s="438"/>
      <c r="DG109" s="439"/>
      <c r="DH109" s="438"/>
      <c r="DI109" s="439"/>
      <c r="DJ109" s="438"/>
      <c r="DK109" s="439"/>
      <c r="DL109" s="438"/>
      <c r="DM109" s="439"/>
      <c r="DN109" s="438"/>
      <c r="DO109" s="439"/>
      <c r="DP109" s="438"/>
      <c r="DQ109" s="439"/>
      <c r="DR109" s="438"/>
      <c r="DS109" s="439"/>
      <c r="DT109" s="440"/>
    </row>
  </sheetData>
  <sheetProtection password="CC1C" sheet="1" objects="1" scenarios="1" formatCells="0" formatColumns="0" formatRows="0" autoFilter="0"/>
  <protectedRanges>
    <protectedRange password="EA02" sqref="A1 G6:I6 K3:CC3 CH6:DA107 B7:CC106" name="details"/>
  </protectedRanges>
  <autoFilter ref="D7:D106"/>
  <sortState ref="A7:CJ106">
    <sortCondition ref="BJ6"/>
  </sortState>
  <mergeCells count="119">
    <mergeCell ref="A6:F6"/>
    <mergeCell ref="K4:M4"/>
    <mergeCell ref="AE4:AE5"/>
    <mergeCell ref="S4:U4"/>
    <mergeCell ref="AR1:AY1"/>
    <mergeCell ref="BM1:BQ1"/>
    <mergeCell ref="BH1:BL1"/>
    <mergeCell ref="Q4:Q5"/>
    <mergeCell ref="W4:W5"/>
    <mergeCell ref="X4:X5"/>
    <mergeCell ref="Y4:Y5"/>
    <mergeCell ref="AF4:AF5"/>
    <mergeCell ref="AG4:AG5"/>
    <mergeCell ref="AI4:AI5"/>
    <mergeCell ref="AR4:AT4"/>
    <mergeCell ref="AR3:AY3"/>
    <mergeCell ref="BC4:BC5"/>
    <mergeCell ref="BH3:BL3"/>
    <mergeCell ref="AH4:AH5"/>
    <mergeCell ref="AN4:AN5"/>
    <mergeCell ref="AO4:AO5"/>
    <mergeCell ref="AP4:AP5"/>
    <mergeCell ref="AV4:AV5"/>
    <mergeCell ref="AW4:AW5"/>
    <mergeCell ref="CF109:CG109"/>
    <mergeCell ref="BZ1:CC1"/>
    <mergeCell ref="BY4:BY5"/>
    <mergeCell ref="BZ3:CC3"/>
    <mergeCell ref="CB4:CB5"/>
    <mergeCell ref="AJ1:AQ1"/>
    <mergeCell ref="K1:R1"/>
    <mergeCell ref="S1:Z1"/>
    <mergeCell ref="AA1:AI1"/>
    <mergeCell ref="AZ1:BG1"/>
    <mergeCell ref="BG4:BG5"/>
    <mergeCell ref="AM4:AM5"/>
    <mergeCell ref="AQ4:AQ5"/>
    <mergeCell ref="AB4:AD4"/>
    <mergeCell ref="AJ4:AL4"/>
    <mergeCell ref="BW1:BY1"/>
    <mergeCell ref="BR3:BV3"/>
    <mergeCell ref="BR1:BV1"/>
    <mergeCell ref="BZ4:BZ5"/>
    <mergeCell ref="BW4:BW5"/>
    <mergeCell ref="AX4:AX5"/>
    <mergeCell ref="CF6:CG6"/>
    <mergeCell ref="CF108:CG108"/>
    <mergeCell ref="BM4:BO4"/>
    <mergeCell ref="A3:A5"/>
    <mergeCell ref="B3:B5"/>
    <mergeCell ref="D3:D5"/>
    <mergeCell ref="F3:F5"/>
    <mergeCell ref="AU4:AU5"/>
    <mergeCell ref="AY4:AY5"/>
    <mergeCell ref="C3:C5"/>
    <mergeCell ref="G3:G4"/>
    <mergeCell ref="K3:R3"/>
    <mergeCell ref="AA4:AA5"/>
    <mergeCell ref="V4:V5"/>
    <mergeCell ref="N4:N5"/>
    <mergeCell ref="R4:R5"/>
    <mergeCell ref="S3:Z3"/>
    <mergeCell ref="AA3:AB3"/>
    <mergeCell ref="AJ3:AQ3"/>
    <mergeCell ref="Z4:Z5"/>
    <mergeCell ref="AC3:AD3"/>
    <mergeCell ref="AE3:AF3"/>
    <mergeCell ref="AG3:AH3"/>
    <mergeCell ref="E3:E5"/>
    <mergeCell ref="O4:O5"/>
    <mergeCell ref="P4:P5"/>
    <mergeCell ref="CH1:DA2"/>
    <mergeCell ref="DC1:DT2"/>
    <mergeCell ref="CU3:CU4"/>
    <mergeCell ref="CW3:CW4"/>
    <mergeCell ref="CT3:CT4"/>
    <mergeCell ref="CV3:CV4"/>
    <mergeCell ref="CQ3:CQ4"/>
    <mergeCell ref="CS3:CS4"/>
    <mergeCell ref="DA3:DA4"/>
    <mergeCell ref="DK3:DL4"/>
    <mergeCell ref="CI3:CI4"/>
    <mergeCell ref="CJ3:CJ4"/>
    <mergeCell ref="CK3:CK4"/>
    <mergeCell ref="CM3:CM4"/>
    <mergeCell ref="CO3:CO4"/>
    <mergeCell ref="CH3:CH4"/>
    <mergeCell ref="DC3:DD4"/>
    <mergeCell ref="CN3:CN4"/>
    <mergeCell ref="DO3:DP4"/>
    <mergeCell ref="CX3:CX4"/>
    <mergeCell ref="DQ3:DR4"/>
    <mergeCell ref="CZ3:CZ4"/>
    <mergeCell ref="DS3:DT4"/>
    <mergeCell ref="DM3:DN4"/>
    <mergeCell ref="CC4:CC5"/>
    <mergeCell ref="H3:J3"/>
    <mergeCell ref="BD4:BD5"/>
    <mergeCell ref="BE4:BE5"/>
    <mergeCell ref="DG3:DH4"/>
    <mergeCell ref="CP3:CP4"/>
    <mergeCell ref="DI3:DJ4"/>
    <mergeCell ref="CR3:CR4"/>
    <mergeCell ref="CA4:CA5"/>
    <mergeCell ref="BR4:BT4"/>
    <mergeCell ref="BH4:BJ4"/>
    <mergeCell ref="BL4:BL5"/>
    <mergeCell ref="AZ3:BG3"/>
    <mergeCell ref="BX4:BX5"/>
    <mergeCell ref="BW3:BY3"/>
    <mergeCell ref="BM3:BQ3"/>
    <mergeCell ref="BK4:BK5"/>
    <mergeCell ref="BP4:BQ4"/>
    <mergeCell ref="AZ4:BB4"/>
    <mergeCell ref="CL3:CL4"/>
    <mergeCell ref="DE3:DF4"/>
    <mergeCell ref="CY3:CY4"/>
    <mergeCell ref="BF4:BF5"/>
    <mergeCell ref="BU4:BV4"/>
  </mergeCells>
  <phoneticPr fontId="13" type="noConversion"/>
  <conditionalFormatting sqref="AA6 AA35:AA106">
    <cfRule type="containsText" dxfId="580" priority="1354" stopIfTrue="1" operator="containsText" text="u">
      <formula>NOT(ISERROR(SEARCH("u",AA6)))</formula>
    </cfRule>
    <cfRule type="containsText" dxfId="579" priority="1355" stopIfTrue="1" operator="containsText" text="s">
      <formula>NOT(ISERROR(SEARCH("s",AA6)))</formula>
    </cfRule>
  </conditionalFormatting>
  <conditionalFormatting sqref="AA6 AA35:AA106">
    <cfRule type="containsText" dxfId="578" priority="1352" stopIfTrue="1" operator="containsText" text="u">
      <formula>NOT(ISERROR(SEARCH("u",AA6)))</formula>
    </cfRule>
    <cfRule type="containsText" dxfId="577" priority="1353" stopIfTrue="1" operator="containsText" text="s">
      <formula>NOT(ISERROR(SEARCH("s",AA6)))</formula>
    </cfRule>
  </conditionalFormatting>
  <conditionalFormatting sqref="AA6 AA35:AA106">
    <cfRule type="containsText" dxfId="576" priority="1349" stopIfTrue="1" operator="containsText" text="sd">
      <formula>NOT(ISERROR(SEARCH("sd",AA6)))</formula>
    </cfRule>
    <cfRule type="containsText" dxfId="575" priority="1350" stopIfTrue="1" operator="containsText" text="p">
      <formula>NOT(ISERROR(SEARCH("p",AA6)))</formula>
    </cfRule>
    <cfRule type="containsText" dxfId="574" priority="1351" stopIfTrue="1" operator="containsText" text="g">
      <formula>NOT(ISERROR(SEARCH("g",AA6)))</formula>
    </cfRule>
  </conditionalFormatting>
  <conditionalFormatting sqref="AA6 AA35:AA106">
    <cfRule type="cellIs" dxfId="573" priority="1348" operator="equal">
      <formula>0</formula>
    </cfRule>
  </conditionalFormatting>
  <conditionalFormatting sqref="CI107 CG5:DT6 CG3:DT3 CG7:CG82 CK107 CM107 CO107 CQ107 CS107 CU107 CW107 CY107 DA107:DT107 DB7:DT106">
    <cfRule type="cellIs" dxfId="572" priority="1339" stopIfTrue="1" operator="equal">
      <formula>0</formula>
    </cfRule>
  </conditionalFormatting>
  <conditionalFormatting sqref="CF6:CG40">
    <cfRule type="cellIs" dxfId="571" priority="1274" operator="equal">
      <formula>0</formula>
    </cfRule>
  </conditionalFormatting>
  <conditionalFormatting sqref="CH6:DT6 CI107 CK107 CM107 CO107 CQ107 CS107 CU107 CW107 CY107 DA107:DT107 DB7:DT106">
    <cfRule type="cellIs" dxfId="570" priority="1255" stopIfTrue="1" operator="equal">
      <formula>0</formula>
    </cfRule>
  </conditionalFormatting>
  <conditionalFormatting sqref="CH107">
    <cfRule type="cellIs" dxfId="569" priority="262" stopIfTrue="1" operator="equal">
      <formula>0</formula>
    </cfRule>
  </conditionalFormatting>
  <conditionalFormatting sqref="CH107">
    <cfRule type="cellIs" dxfId="568" priority="261" stopIfTrue="1" operator="equal">
      <formula>0</formula>
    </cfRule>
  </conditionalFormatting>
  <conditionalFormatting sqref="CH107">
    <cfRule type="cellIs" dxfId="567" priority="260" stopIfTrue="1" operator="equal">
      <formula>0</formula>
    </cfRule>
  </conditionalFormatting>
  <conditionalFormatting sqref="CH107">
    <cfRule type="cellIs" dxfId="566" priority="259" stopIfTrue="1" operator="equal">
      <formula>0</formula>
    </cfRule>
  </conditionalFormatting>
  <conditionalFormatting sqref="CH107">
    <cfRule type="cellIs" dxfId="565" priority="258" stopIfTrue="1" operator="equal">
      <formula>0</formula>
    </cfRule>
  </conditionalFormatting>
  <conditionalFormatting sqref="CH107">
    <cfRule type="cellIs" dxfId="564" priority="257" stopIfTrue="1" operator="equal">
      <formula>0</formula>
    </cfRule>
  </conditionalFormatting>
  <conditionalFormatting sqref="CH107">
    <cfRule type="cellIs" dxfId="563" priority="256" stopIfTrue="1" operator="equal">
      <formula>0</formula>
    </cfRule>
  </conditionalFormatting>
  <conditionalFormatting sqref="CH107">
    <cfRule type="cellIs" dxfId="562" priority="255" stopIfTrue="1" operator="equal">
      <formula>0</formula>
    </cfRule>
  </conditionalFormatting>
  <conditionalFormatting sqref="CJ107">
    <cfRule type="cellIs" dxfId="561" priority="254" stopIfTrue="1" operator="equal">
      <formula>0</formula>
    </cfRule>
  </conditionalFormatting>
  <conditionalFormatting sqref="CJ107">
    <cfRule type="cellIs" dxfId="560" priority="253" stopIfTrue="1" operator="equal">
      <formula>0</formula>
    </cfRule>
  </conditionalFormatting>
  <conditionalFormatting sqref="CJ107">
    <cfRule type="cellIs" dxfId="559" priority="252" stopIfTrue="1" operator="equal">
      <formula>0</formula>
    </cfRule>
  </conditionalFormatting>
  <conditionalFormatting sqref="CJ107">
    <cfRule type="cellIs" dxfId="558" priority="251" stopIfTrue="1" operator="equal">
      <formula>0</formula>
    </cfRule>
  </conditionalFormatting>
  <conditionalFormatting sqref="CJ107">
    <cfRule type="cellIs" dxfId="557" priority="250" stopIfTrue="1" operator="equal">
      <formula>0</formula>
    </cfRule>
  </conditionalFormatting>
  <conditionalFormatting sqref="CJ107">
    <cfRule type="cellIs" dxfId="556" priority="249" stopIfTrue="1" operator="equal">
      <formula>0</formula>
    </cfRule>
  </conditionalFormatting>
  <conditionalFormatting sqref="CJ107">
    <cfRule type="cellIs" dxfId="555" priority="248" stopIfTrue="1" operator="equal">
      <formula>0</formula>
    </cfRule>
  </conditionalFormatting>
  <conditionalFormatting sqref="CJ107">
    <cfRule type="cellIs" dxfId="554" priority="247" stopIfTrue="1" operator="equal">
      <formula>0</formula>
    </cfRule>
  </conditionalFormatting>
  <conditionalFormatting sqref="CL107">
    <cfRule type="cellIs" dxfId="553" priority="246" stopIfTrue="1" operator="equal">
      <formula>0</formula>
    </cfRule>
  </conditionalFormatting>
  <conditionalFormatting sqref="CL107">
    <cfRule type="cellIs" dxfId="552" priority="245" stopIfTrue="1" operator="equal">
      <formula>0</formula>
    </cfRule>
  </conditionalFormatting>
  <conditionalFormatting sqref="CL107">
    <cfRule type="cellIs" dxfId="551" priority="244" stopIfTrue="1" operator="equal">
      <formula>0</formula>
    </cfRule>
  </conditionalFormatting>
  <conditionalFormatting sqref="CL107">
    <cfRule type="cellIs" dxfId="550" priority="243" stopIfTrue="1" operator="equal">
      <formula>0</formula>
    </cfRule>
  </conditionalFormatting>
  <conditionalFormatting sqref="CL107">
    <cfRule type="cellIs" dxfId="549" priority="242" stopIfTrue="1" operator="equal">
      <formula>0</formula>
    </cfRule>
  </conditionalFormatting>
  <conditionalFormatting sqref="CL107">
    <cfRule type="cellIs" dxfId="548" priority="241" stopIfTrue="1" operator="equal">
      <formula>0</formula>
    </cfRule>
  </conditionalFormatting>
  <conditionalFormatting sqref="CL107">
    <cfRule type="cellIs" dxfId="547" priority="240" stopIfTrue="1" operator="equal">
      <formula>0</formula>
    </cfRule>
  </conditionalFormatting>
  <conditionalFormatting sqref="CL107">
    <cfRule type="cellIs" dxfId="546" priority="239" stopIfTrue="1" operator="equal">
      <formula>0</formula>
    </cfRule>
  </conditionalFormatting>
  <conditionalFormatting sqref="CN107">
    <cfRule type="cellIs" dxfId="545" priority="238" stopIfTrue="1" operator="equal">
      <formula>0</formula>
    </cfRule>
  </conditionalFormatting>
  <conditionalFormatting sqref="CN107">
    <cfRule type="cellIs" dxfId="544" priority="237" stopIfTrue="1" operator="equal">
      <formula>0</formula>
    </cfRule>
  </conditionalFormatting>
  <conditionalFormatting sqref="CN107">
    <cfRule type="cellIs" dxfId="543" priority="236" stopIfTrue="1" operator="equal">
      <formula>0</formula>
    </cfRule>
  </conditionalFormatting>
  <conditionalFormatting sqref="CN107">
    <cfRule type="cellIs" dxfId="542" priority="235" stopIfTrue="1" operator="equal">
      <formula>0</formula>
    </cfRule>
  </conditionalFormatting>
  <conditionalFormatting sqref="CN107">
    <cfRule type="cellIs" dxfId="541" priority="234" stopIfTrue="1" operator="equal">
      <formula>0</formula>
    </cfRule>
  </conditionalFormatting>
  <conditionalFormatting sqref="CN107">
    <cfRule type="cellIs" dxfId="540" priority="233" stopIfTrue="1" operator="equal">
      <formula>0</formula>
    </cfRule>
  </conditionalFormatting>
  <conditionalFormatting sqref="CN107">
    <cfRule type="cellIs" dxfId="539" priority="232" stopIfTrue="1" operator="equal">
      <formula>0</formula>
    </cfRule>
  </conditionalFormatting>
  <conditionalFormatting sqref="CN107">
    <cfRule type="cellIs" dxfId="538" priority="231" stopIfTrue="1" operator="equal">
      <formula>0</formula>
    </cfRule>
  </conditionalFormatting>
  <conditionalFormatting sqref="CP107">
    <cfRule type="cellIs" dxfId="537" priority="230" stopIfTrue="1" operator="equal">
      <formula>0</formula>
    </cfRule>
  </conditionalFormatting>
  <conditionalFormatting sqref="CP107">
    <cfRule type="cellIs" dxfId="536" priority="229" stopIfTrue="1" operator="equal">
      <formula>0</formula>
    </cfRule>
  </conditionalFormatting>
  <conditionalFormatting sqref="CP107">
    <cfRule type="cellIs" dxfId="535" priority="228" stopIfTrue="1" operator="equal">
      <formula>0</formula>
    </cfRule>
  </conditionalFormatting>
  <conditionalFormatting sqref="CP107">
    <cfRule type="cellIs" dxfId="534" priority="227" stopIfTrue="1" operator="equal">
      <formula>0</formula>
    </cfRule>
  </conditionalFormatting>
  <conditionalFormatting sqref="CP107">
    <cfRule type="cellIs" dxfId="533" priority="226" stopIfTrue="1" operator="equal">
      <formula>0</formula>
    </cfRule>
  </conditionalFormatting>
  <conditionalFormatting sqref="CP107">
    <cfRule type="cellIs" dxfId="532" priority="225" stopIfTrue="1" operator="equal">
      <formula>0</formula>
    </cfRule>
  </conditionalFormatting>
  <conditionalFormatting sqref="CP107">
    <cfRule type="cellIs" dxfId="531" priority="224" stopIfTrue="1" operator="equal">
      <formula>0</formula>
    </cfRule>
  </conditionalFormatting>
  <conditionalFormatting sqref="CP107">
    <cfRule type="cellIs" dxfId="530" priority="223" stopIfTrue="1" operator="equal">
      <formula>0</formula>
    </cfRule>
  </conditionalFormatting>
  <conditionalFormatting sqref="CR107">
    <cfRule type="cellIs" dxfId="529" priority="222" stopIfTrue="1" operator="equal">
      <formula>0</formula>
    </cfRule>
  </conditionalFormatting>
  <conditionalFormatting sqref="CR107">
    <cfRule type="cellIs" dxfId="528" priority="221" stopIfTrue="1" operator="equal">
      <formula>0</formula>
    </cfRule>
  </conditionalFormatting>
  <conditionalFormatting sqref="CR107">
    <cfRule type="cellIs" dxfId="527" priority="220" stopIfTrue="1" operator="equal">
      <formula>0</formula>
    </cfRule>
  </conditionalFormatting>
  <conditionalFormatting sqref="CR107">
    <cfRule type="cellIs" dxfId="526" priority="219" stopIfTrue="1" operator="equal">
      <formula>0</formula>
    </cfRule>
  </conditionalFormatting>
  <conditionalFormatting sqref="CR107">
    <cfRule type="cellIs" dxfId="525" priority="218" stopIfTrue="1" operator="equal">
      <formula>0</formula>
    </cfRule>
  </conditionalFormatting>
  <conditionalFormatting sqref="CR107">
    <cfRule type="cellIs" dxfId="524" priority="217" stopIfTrue="1" operator="equal">
      <formula>0</formula>
    </cfRule>
  </conditionalFormatting>
  <conditionalFormatting sqref="CR107">
    <cfRule type="cellIs" dxfId="523" priority="216" stopIfTrue="1" operator="equal">
      <formula>0</formula>
    </cfRule>
  </conditionalFormatting>
  <conditionalFormatting sqref="CR107">
    <cfRule type="cellIs" dxfId="522" priority="215" stopIfTrue="1" operator="equal">
      <formula>0</formula>
    </cfRule>
  </conditionalFormatting>
  <conditionalFormatting sqref="CT107">
    <cfRule type="cellIs" dxfId="521" priority="214" stopIfTrue="1" operator="equal">
      <formula>0</formula>
    </cfRule>
  </conditionalFormatting>
  <conditionalFormatting sqref="CT107">
    <cfRule type="cellIs" dxfId="520" priority="213" stopIfTrue="1" operator="equal">
      <formula>0</formula>
    </cfRule>
  </conditionalFormatting>
  <conditionalFormatting sqref="CT107">
    <cfRule type="cellIs" dxfId="519" priority="212" stopIfTrue="1" operator="equal">
      <formula>0</formula>
    </cfRule>
  </conditionalFormatting>
  <conditionalFormatting sqref="CT107">
    <cfRule type="cellIs" dxfId="518" priority="211" stopIfTrue="1" operator="equal">
      <formula>0</formula>
    </cfRule>
  </conditionalFormatting>
  <conditionalFormatting sqref="CT107">
    <cfRule type="cellIs" dxfId="517" priority="210" stopIfTrue="1" operator="equal">
      <formula>0</formula>
    </cfRule>
  </conditionalFormatting>
  <conditionalFormatting sqref="CT107">
    <cfRule type="cellIs" dxfId="516" priority="209" stopIfTrue="1" operator="equal">
      <formula>0</formula>
    </cfRule>
  </conditionalFormatting>
  <conditionalFormatting sqref="CT107">
    <cfRule type="cellIs" dxfId="515" priority="208" stopIfTrue="1" operator="equal">
      <formula>0</formula>
    </cfRule>
  </conditionalFormatting>
  <conditionalFormatting sqref="CT107">
    <cfRule type="cellIs" dxfId="514" priority="207" stopIfTrue="1" operator="equal">
      <formula>0</formula>
    </cfRule>
  </conditionalFormatting>
  <conditionalFormatting sqref="CV107">
    <cfRule type="cellIs" dxfId="513" priority="206" stopIfTrue="1" operator="equal">
      <formula>0</formula>
    </cfRule>
  </conditionalFormatting>
  <conditionalFormatting sqref="CV107">
    <cfRule type="cellIs" dxfId="512" priority="205" stopIfTrue="1" operator="equal">
      <formula>0</formula>
    </cfRule>
  </conditionalFormatting>
  <conditionalFormatting sqref="CV107">
    <cfRule type="cellIs" dxfId="511" priority="204" stopIfTrue="1" operator="equal">
      <formula>0</formula>
    </cfRule>
  </conditionalFormatting>
  <conditionalFormatting sqref="CV107">
    <cfRule type="cellIs" dxfId="510" priority="203" stopIfTrue="1" operator="equal">
      <formula>0</formula>
    </cfRule>
  </conditionalFormatting>
  <conditionalFormatting sqref="CV107">
    <cfRule type="cellIs" dxfId="509" priority="202" stopIfTrue="1" operator="equal">
      <formula>0</formula>
    </cfRule>
  </conditionalFormatting>
  <conditionalFormatting sqref="CV107">
    <cfRule type="cellIs" dxfId="508" priority="201" stopIfTrue="1" operator="equal">
      <formula>0</formula>
    </cfRule>
  </conditionalFormatting>
  <conditionalFormatting sqref="CV107">
    <cfRule type="cellIs" dxfId="507" priority="200" stopIfTrue="1" operator="equal">
      <formula>0</formula>
    </cfRule>
  </conditionalFormatting>
  <conditionalFormatting sqref="CV107">
    <cfRule type="cellIs" dxfId="506" priority="199" stopIfTrue="1" operator="equal">
      <formula>0</formula>
    </cfRule>
  </conditionalFormatting>
  <conditionalFormatting sqref="CX107">
    <cfRule type="cellIs" dxfId="505" priority="198" stopIfTrue="1" operator="equal">
      <formula>0</formula>
    </cfRule>
  </conditionalFormatting>
  <conditionalFormatting sqref="CX107">
    <cfRule type="cellIs" dxfId="504" priority="197" stopIfTrue="1" operator="equal">
      <formula>0</formula>
    </cfRule>
  </conditionalFormatting>
  <conditionalFormatting sqref="CX107">
    <cfRule type="cellIs" dxfId="503" priority="196" stopIfTrue="1" operator="equal">
      <formula>0</formula>
    </cfRule>
  </conditionalFormatting>
  <conditionalFormatting sqref="CX107">
    <cfRule type="cellIs" dxfId="502" priority="195" stopIfTrue="1" operator="equal">
      <formula>0</formula>
    </cfRule>
  </conditionalFormatting>
  <conditionalFormatting sqref="CX107">
    <cfRule type="cellIs" dxfId="501" priority="194" stopIfTrue="1" operator="equal">
      <formula>0</formula>
    </cfRule>
  </conditionalFormatting>
  <conditionalFormatting sqref="CX107">
    <cfRule type="cellIs" dxfId="500" priority="193" stopIfTrue="1" operator="equal">
      <formula>0</formula>
    </cfRule>
  </conditionalFormatting>
  <conditionalFormatting sqref="CX107">
    <cfRule type="cellIs" dxfId="499" priority="192" stopIfTrue="1" operator="equal">
      <formula>0</formula>
    </cfRule>
  </conditionalFormatting>
  <conditionalFormatting sqref="CX107">
    <cfRule type="cellIs" dxfId="498" priority="191" stopIfTrue="1" operator="equal">
      <formula>0</formula>
    </cfRule>
  </conditionalFormatting>
  <conditionalFormatting sqref="CZ107">
    <cfRule type="cellIs" dxfId="497" priority="190" stopIfTrue="1" operator="equal">
      <formula>0</formula>
    </cfRule>
  </conditionalFormatting>
  <conditionalFormatting sqref="CZ107">
    <cfRule type="cellIs" dxfId="496" priority="189" stopIfTrue="1" operator="equal">
      <formula>0</formula>
    </cfRule>
  </conditionalFormatting>
  <conditionalFormatting sqref="CZ107">
    <cfRule type="cellIs" dxfId="495" priority="188" stopIfTrue="1" operator="equal">
      <formula>0</formula>
    </cfRule>
  </conditionalFormatting>
  <conditionalFormatting sqref="CZ107">
    <cfRule type="cellIs" dxfId="494" priority="187" stopIfTrue="1" operator="equal">
      <formula>0</formula>
    </cfRule>
  </conditionalFormatting>
  <conditionalFormatting sqref="CZ107">
    <cfRule type="cellIs" dxfId="493" priority="186" stopIfTrue="1" operator="equal">
      <formula>0</formula>
    </cfRule>
  </conditionalFormatting>
  <conditionalFormatting sqref="CZ107">
    <cfRule type="cellIs" dxfId="492" priority="185" stopIfTrue="1" operator="equal">
      <formula>0</formula>
    </cfRule>
  </conditionalFormatting>
  <conditionalFormatting sqref="CZ107">
    <cfRule type="cellIs" dxfId="491" priority="184" stopIfTrue="1" operator="equal">
      <formula>0</formula>
    </cfRule>
  </conditionalFormatting>
  <conditionalFormatting sqref="CZ107">
    <cfRule type="cellIs" dxfId="490" priority="183" stopIfTrue="1" operator="equal">
      <formula>0</formula>
    </cfRule>
  </conditionalFormatting>
  <conditionalFormatting sqref="AA7:AA34">
    <cfRule type="containsText" dxfId="489" priority="181" stopIfTrue="1" operator="containsText" text="u">
      <formula>NOT(ISERROR(SEARCH("u",AA7)))</formula>
    </cfRule>
    <cfRule type="containsText" dxfId="488" priority="182" stopIfTrue="1" operator="containsText" text="s">
      <formula>NOT(ISERROR(SEARCH("s",AA7)))</formula>
    </cfRule>
  </conditionalFormatting>
  <conditionalFormatting sqref="AA7:AA34">
    <cfRule type="containsText" dxfId="487" priority="179" stopIfTrue="1" operator="containsText" text="u">
      <formula>NOT(ISERROR(SEARCH("u",AA7)))</formula>
    </cfRule>
    <cfRule type="containsText" dxfId="486" priority="180" stopIfTrue="1" operator="containsText" text="s">
      <formula>NOT(ISERROR(SEARCH("s",AA7)))</formula>
    </cfRule>
  </conditionalFormatting>
  <conditionalFormatting sqref="AA7:AA34">
    <cfRule type="containsText" dxfId="485" priority="176" stopIfTrue="1" operator="containsText" text="sd">
      <formula>NOT(ISERROR(SEARCH("sd",AA7)))</formula>
    </cfRule>
    <cfRule type="containsText" dxfId="484" priority="177" stopIfTrue="1" operator="containsText" text="p">
      <formula>NOT(ISERROR(SEARCH("p",AA7)))</formula>
    </cfRule>
    <cfRule type="containsText" dxfId="483" priority="178" stopIfTrue="1" operator="containsText" text="g">
      <formula>NOT(ISERROR(SEARCH("g",AA7)))</formula>
    </cfRule>
  </conditionalFormatting>
  <conditionalFormatting sqref="AA7:AA34">
    <cfRule type="cellIs" dxfId="482" priority="175" operator="equal">
      <formula>0</formula>
    </cfRule>
  </conditionalFormatting>
  <conditionalFormatting sqref="CI7:CI106">
    <cfRule type="cellIs" dxfId="481" priority="174" stopIfTrue="1" operator="equal">
      <formula>0</formula>
    </cfRule>
  </conditionalFormatting>
  <conditionalFormatting sqref="CI7:CI106">
    <cfRule type="cellIs" dxfId="480" priority="173" stopIfTrue="1" operator="equal">
      <formula>0</formula>
    </cfRule>
  </conditionalFormatting>
  <conditionalFormatting sqref="CI7:CI106">
    <cfRule type="cellIs" dxfId="479" priority="172" stopIfTrue="1" operator="equal">
      <formula>0</formula>
    </cfRule>
  </conditionalFormatting>
  <conditionalFormatting sqref="CI7:CI106">
    <cfRule type="cellIs" dxfId="478" priority="171" stopIfTrue="1" operator="equal">
      <formula>0</formula>
    </cfRule>
  </conditionalFormatting>
  <conditionalFormatting sqref="CI7:CI106">
    <cfRule type="cellIs" dxfId="477" priority="170" stopIfTrue="1" operator="equal">
      <formula>0</formula>
    </cfRule>
  </conditionalFormatting>
  <conditionalFormatting sqref="CI7:CI106">
    <cfRule type="cellIs" dxfId="476" priority="169" stopIfTrue="1" operator="equal">
      <formula>0</formula>
    </cfRule>
  </conditionalFormatting>
  <conditionalFormatting sqref="CI7:CI106">
    <cfRule type="cellIs" dxfId="475" priority="168" stopIfTrue="1" operator="equal">
      <formula>0</formula>
    </cfRule>
  </conditionalFormatting>
  <conditionalFormatting sqref="CI7:CI106">
    <cfRule type="cellIs" dxfId="474" priority="167" stopIfTrue="1" operator="equal">
      <formula>0</formula>
    </cfRule>
  </conditionalFormatting>
  <conditionalFormatting sqref="CH7:CH106">
    <cfRule type="cellIs" dxfId="473" priority="94" stopIfTrue="1" operator="equal">
      <formula>0</formula>
    </cfRule>
  </conditionalFormatting>
  <conditionalFormatting sqref="CH7:CH108">
    <cfRule type="cellIs" dxfId="472" priority="93" stopIfTrue="1" operator="equal">
      <formula>0</formula>
    </cfRule>
  </conditionalFormatting>
  <conditionalFormatting sqref="CK7:CK106">
    <cfRule type="cellIs" dxfId="471" priority="92" stopIfTrue="1" operator="equal">
      <formula>0</formula>
    </cfRule>
  </conditionalFormatting>
  <conditionalFormatting sqref="CK7:CK106">
    <cfRule type="cellIs" dxfId="470" priority="91" stopIfTrue="1" operator="equal">
      <formula>0</formula>
    </cfRule>
  </conditionalFormatting>
  <conditionalFormatting sqref="CK7:CK106">
    <cfRule type="cellIs" dxfId="469" priority="90" stopIfTrue="1" operator="equal">
      <formula>0</formula>
    </cfRule>
  </conditionalFormatting>
  <conditionalFormatting sqref="CK7:CK106">
    <cfRule type="cellIs" dxfId="468" priority="89" stopIfTrue="1" operator="equal">
      <formula>0</formula>
    </cfRule>
  </conditionalFormatting>
  <conditionalFormatting sqref="CK7:CK106">
    <cfRule type="cellIs" dxfId="467" priority="88" stopIfTrue="1" operator="equal">
      <formula>0</formula>
    </cfRule>
  </conditionalFormatting>
  <conditionalFormatting sqref="CK7:CK106">
    <cfRule type="cellIs" dxfId="466" priority="87" stopIfTrue="1" operator="equal">
      <formula>0</formula>
    </cfRule>
  </conditionalFormatting>
  <conditionalFormatting sqref="CK7:CK106">
    <cfRule type="cellIs" dxfId="465" priority="86" stopIfTrue="1" operator="equal">
      <formula>0</formula>
    </cfRule>
  </conditionalFormatting>
  <conditionalFormatting sqref="CK7:CK106">
    <cfRule type="cellIs" dxfId="464" priority="85" stopIfTrue="1" operator="equal">
      <formula>0</formula>
    </cfRule>
  </conditionalFormatting>
  <conditionalFormatting sqref="CJ7:CJ106">
    <cfRule type="cellIs" dxfId="463" priority="84" stopIfTrue="1" operator="equal">
      <formula>0</formula>
    </cfRule>
  </conditionalFormatting>
  <conditionalFormatting sqref="CJ7:CJ106">
    <cfRule type="cellIs" dxfId="462" priority="83" stopIfTrue="1" operator="equal">
      <formula>0</formula>
    </cfRule>
  </conditionalFormatting>
  <conditionalFormatting sqref="CM7:CM106">
    <cfRule type="cellIs" dxfId="461" priority="82" stopIfTrue="1" operator="equal">
      <formula>0</formula>
    </cfRule>
  </conditionalFormatting>
  <conditionalFormatting sqref="CM7:CM106">
    <cfRule type="cellIs" dxfId="460" priority="81" stopIfTrue="1" operator="equal">
      <formula>0</formula>
    </cfRule>
  </conditionalFormatting>
  <conditionalFormatting sqref="CM7:CM106">
    <cfRule type="cellIs" dxfId="459" priority="80" stopIfTrue="1" operator="equal">
      <formula>0</formula>
    </cfRule>
  </conditionalFormatting>
  <conditionalFormatting sqref="CM7:CM106">
    <cfRule type="cellIs" dxfId="458" priority="79" stopIfTrue="1" operator="equal">
      <formula>0</formula>
    </cfRule>
  </conditionalFormatting>
  <conditionalFormatting sqref="CM7:CM106">
    <cfRule type="cellIs" dxfId="457" priority="78" stopIfTrue="1" operator="equal">
      <formula>0</formula>
    </cfRule>
  </conditionalFormatting>
  <conditionalFormatting sqref="CM7:CM106">
    <cfRule type="cellIs" dxfId="456" priority="77" stopIfTrue="1" operator="equal">
      <formula>0</formula>
    </cfRule>
  </conditionalFormatting>
  <conditionalFormatting sqref="CM7:CM106">
    <cfRule type="cellIs" dxfId="455" priority="76" stopIfTrue="1" operator="equal">
      <formula>0</formula>
    </cfRule>
  </conditionalFormatting>
  <conditionalFormatting sqref="CM7:CM106">
    <cfRule type="cellIs" dxfId="454" priority="75" stopIfTrue="1" operator="equal">
      <formula>0</formula>
    </cfRule>
  </conditionalFormatting>
  <conditionalFormatting sqref="CL7:CL106">
    <cfRule type="cellIs" dxfId="453" priority="74" stopIfTrue="1" operator="equal">
      <formula>0</formula>
    </cfRule>
  </conditionalFormatting>
  <conditionalFormatting sqref="CL7:CL106">
    <cfRule type="cellIs" dxfId="452" priority="73" stopIfTrue="1" operator="equal">
      <formula>0</formula>
    </cfRule>
  </conditionalFormatting>
  <conditionalFormatting sqref="CO7:CO106">
    <cfRule type="cellIs" dxfId="451" priority="72" stopIfTrue="1" operator="equal">
      <formula>0</formula>
    </cfRule>
  </conditionalFormatting>
  <conditionalFormatting sqref="CO7:CO106">
    <cfRule type="cellIs" dxfId="450" priority="71" stopIfTrue="1" operator="equal">
      <formula>0</formula>
    </cfRule>
  </conditionalFormatting>
  <conditionalFormatting sqref="CO7:CO106">
    <cfRule type="cellIs" dxfId="449" priority="70" stopIfTrue="1" operator="equal">
      <formula>0</formula>
    </cfRule>
  </conditionalFormatting>
  <conditionalFormatting sqref="CO7:CO106">
    <cfRule type="cellIs" dxfId="448" priority="69" stopIfTrue="1" operator="equal">
      <formula>0</formula>
    </cfRule>
  </conditionalFormatting>
  <conditionalFormatting sqref="CO7:CO106">
    <cfRule type="cellIs" dxfId="447" priority="68" stopIfTrue="1" operator="equal">
      <formula>0</formula>
    </cfRule>
  </conditionalFormatting>
  <conditionalFormatting sqref="CO7:CO106">
    <cfRule type="cellIs" dxfId="446" priority="67" stopIfTrue="1" operator="equal">
      <formula>0</formula>
    </cfRule>
  </conditionalFormatting>
  <conditionalFormatting sqref="CO7:CO106">
    <cfRule type="cellIs" dxfId="445" priority="66" stopIfTrue="1" operator="equal">
      <formula>0</formula>
    </cfRule>
  </conditionalFormatting>
  <conditionalFormatting sqref="CO7:CO106">
    <cfRule type="cellIs" dxfId="444" priority="65" stopIfTrue="1" operator="equal">
      <formula>0</formula>
    </cfRule>
  </conditionalFormatting>
  <conditionalFormatting sqref="CN7:CN106">
    <cfRule type="cellIs" dxfId="443" priority="64" stopIfTrue="1" operator="equal">
      <formula>0</formula>
    </cfRule>
  </conditionalFormatting>
  <conditionalFormatting sqref="CN7:CN106">
    <cfRule type="cellIs" dxfId="442" priority="63" stopIfTrue="1" operator="equal">
      <formula>0</formula>
    </cfRule>
  </conditionalFormatting>
  <conditionalFormatting sqref="CQ7:CQ106">
    <cfRule type="cellIs" dxfId="441" priority="62" stopIfTrue="1" operator="equal">
      <formula>0</formula>
    </cfRule>
  </conditionalFormatting>
  <conditionalFormatting sqref="CQ7:CQ106">
    <cfRule type="cellIs" dxfId="440" priority="61" stopIfTrue="1" operator="equal">
      <formula>0</formula>
    </cfRule>
  </conditionalFormatting>
  <conditionalFormatting sqref="CQ7:CQ106">
    <cfRule type="cellIs" dxfId="439" priority="60" stopIfTrue="1" operator="equal">
      <formula>0</formula>
    </cfRule>
  </conditionalFormatting>
  <conditionalFormatting sqref="CQ7:CQ106">
    <cfRule type="cellIs" dxfId="438" priority="59" stopIfTrue="1" operator="equal">
      <formula>0</formula>
    </cfRule>
  </conditionalFormatting>
  <conditionalFormatting sqref="CQ7:CQ106">
    <cfRule type="cellIs" dxfId="437" priority="58" stopIfTrue="1" operator="equal">
      <formula>0</formula>
    </cfRule>
  </conditionalFormatting>
  <conditionalFormatting sqref="CQ7:CQ106">
    <cfRule type="cellIs" dxfId="436" priority="57" stopIfTrue="1" operator="equal">
      <formula>0</formula>
    </cfRule>
  </conditionalFormatting>
  <conditionalFormatting sqref="CQ7:CQ106">
    <cfRule type="cellIs" dxfId="435" priority="56" stopIfTrue="1" operator="equal">
      <formula>0</formula>
    </cfRule>
  </conditionalFormatting>
  <conditionalFormatting sqref="CQ7:CQ106">
    <cfRule type="cellIs" dxfId="434" priority="55" stopIfTrue="1" operator="equal">
      <formula>0</formula>
    </cfRule>
  </conditionalFormatting>
  <conditionalFormatting sqref="CP7:CP106">
    <cfRule type="cellIs" dxfId="433" priority="54" stopIfTrue="1" operator="equal">
      <formula>0</formula>
    </cfRule>
  </conditionalFormatting>
  <conditionalFormatting sqref="CP7:CP106">
    <cfRule type="cellIs" dxfId="432" priority="53" stopIfTrue="1" operator="equal">
      <formula>0</formula>
    </cfRule>
  </conditionalFormatting>
  <conditionalFormatting sqref="CS7:CS106">
    <cfRule type="cellIs" dxfId="431" priority="52" stopIfTrue="1" operator="equal">
      <formula>0</formula>
    </cfRule>
  </conditionalFormatting>
  <conditionalFormatting sqref="CS7:CS106">
    <cfRule type="cellIs" dxfId="430" priority="51" stopIfTrue="1" operator="equal">
      <formula>0</formula>
    </cfRule>
  </conditionalFormatting>
  <conditionalFormatting sqref="CS7:CS106">
    <cfRule type="cellIs" dxfId="429" priority="50" stopIfTrue="1" operator="equal">
      <formula>0</formula>
    </cfRule>
  </conditionalFormatting>
  <conditionalFormatting sqref="CS7:CS106">
    <cfRule type="cellIs" dxfId="428" priority="49" stopIfTrue="1" operator="equal">
      <formula>0</formula>
    </cfRule>
  </conditionalFormatting>
  <conditionalFormatting sqref="CS7:CS106">
    <cfRule type="cellIs" dxfId="427" priority="48" stopIfTrue="1" operator="equal">
      <formula>0</formula>
    </cfRule>
  </conditionalFormatting>
  <conditionalFormatting sqref="CS7:CS106">
    <cfRule type="cellIs" dxfId="426" priority="47" stopIfTrue="1" operator="equal">
      <formula>0</formula>
    </cfRule>
  </conditionalFormatting>
  <conditionalFormatting sqref="CS7:CS106">
    <cfRule type="cellIs" dxfId="425" priority="46" stopIfTrue="1" operator="equal">
      <formula>0</formula>
    </cfRule>
  </conditionalFormatting>
  <conditionalFormatting sqref="CS7:CS106">
    <cfRule type="cellIs" dxfId="424" priority="45" stopIfTrue="1" operator="equal">
      <formula>0</formula>
    </cfRule>
  </conditionalFormatting>
  <conditionalFormatting sqref="CR7:CR106">
    <cfRule type="cellIs" dxfId="423" priority="44" stopIfTrue="1" operator="equal">
      <formula>0</formula>
    </cfRule>
  </conditionalFormatting>
  <conditionalFormatting sqref="CR7:CR106">
    <cfRule type="cellIs" dxfId="422" priority="43" stopIfTrue="1" operator="equal">
      <formula>0</formula>
    </cfRule>
  </conditionalFormatting>
  <conditionalFormatting sqref="CU7:CU106">
    <cfRule type="cellIs" dxfId="421" priority="42" stopIfTrue="1" operator="equal">
      <formula>0</formula>
    </cfRule>
  </conditionalFormatting>
  <conditionalFormatting sqref="CU7:CU106">
    <cfRule type="cellIs" dxfId="420" priority="41" stopIfTrue="1" operator="equal">
      <formula>0</formula>
    </cfRule>
  </conditionalFormatting>
  <conditionalFormatting sqref="CU7:CU106">
    <cfRule type="cellIs" dxfId="419" priority="40" stopIfTrue="1" operator="equal">
      <formula>0</formula>
    </cfRule>
  </conditionalFormatting>
  <conditionalFormatting sqref="CU7:CU106">
    <cfRule type="cellIs" dxfId="418" priority="39" stopIfTrue="1" operator="equal">
      <formula>0</formula>
    </cfRule>
  </conditionalFormatting>
  <conditionalFormatting sqref="CU7:CU106">
    <cfRule type="cellIs" dxfId="417" priority="38" stopIfTrue="1" operator="equal">
      <formula>0</formula>
    </cfRule>
  </conditionalFormatting>
  <conditionalFormatting sqref="CU7:CU106">
    <cfRule type="cellIs" dxfId="416" priority="37" stopIfTrue="1" operator="equal">
      <formula>0</formula>
    </cfRule>
  </conditionalFormatting>
  <conditionalFormatting sqref="CU7:CU106">
    <cfRule type="cellIs" dxfId="415" priority="36" stopIfTrue="1" operator="equal">
      <formula>0</formula>
    </cfRule>
  </conditionalFormatting>
  <conditionalFormatting sqref="CU7:CU106">
    <cfRule type="cellIs" dxfId="414" priority="35" stopIfTrue="1" operator="equal">
      <formula>0</formula>
    </cfRule>
  </conditionalFormatting>
  <conditionalFormatting sqref="CT7:CT106">
    <cfRule type="cellIs" dxfId="413" priority="34" stopIfTrue="1" operator="equal">
      <formula>0</formula>
    </cfRule>
  </conditionalFormatting>
  <conditionalFormatting sqref="CT7:CT106">
    <cfRule type="cellIs" dxfId="412" priority="33" stopIfTrue="1" operator="equal">
      <formula>0</formula>
    </cfRule>
  </conditionalFormatting>
  <conditionalFormatting sqref="CW7:CW106">
    <cfRule type="cellIs" dxfId="411" priority="32" stopIfTrue="1" operator="equal">
      <formula>0</formula>
    </cfRule>
  </conditionalFormatting>
  <conditionalFormatting sqref="CW7:CW106">
    <cfRule type="cellIs" dxfId="410" priority="31" stopIfTrue="1" operator="equal">
      <formula>0</formula>
    </cfRule>
  </conditionalFormatting>
  <conditionalFormatting sqref="CW7:CW106">
    <cfRule type="cellIs" dxfId="409" priority="30" stopIfTrue="1" operator="equal">
      <formula>0</formula>
    </cfRule>
  </conditionalFormatting>
  <conditionalFormatting sqref="CW7:CW106">
    <cfRule type="cellIs" dxfId="408" priority="29" stopIfTrue="1" operator="equal">
      <formula>0</formula>
    </cfRule>
  </conditionalFormatting>
  <conditionalFormatting sqref="CW7:CW106">
    <cfRule type="cellIs" dxfId="407" priority="28" stopIfTrue="1" operator="equal">
      <formula>0</formula>
    </cfRule>
  </conditionalFormatting>
  <conditionalFormatting sqref="CW7:CW106">
    <cfRule type="cellIs" dxfId="406" priority="27" stopIfTrue="1" operator="equal">
      <formula>0</formula>
    </cfRule>
  </conditionalFormatting>
  <conditionalFormatting sqref="CW7:CW106">
    <cfRule type="cellIs" dxfId="405" priority="26" stopIfTrue="1" operator="equal">
      <formula>0</formula>
    </cfRule>
  </conditionalFormatting>
  <conditionalFormatting sqref="CW7:CW106">
    <cfRule type="cellIs" dxfId="404" priority="25" stopIfTrue="1" operator="equal">
      <formula>0</formula>
    </cfRule>
  </conditionalFormatting>
  <conditionalFormatting sqref="CV7:CV106">
    <cfRule type="cellIs" dxfId="403" priority="24" stopIfTrue="1" operator="equal">
      <formula>0</formula>
    </cfRule>
  </conditionalFormatting>
  <conditionalFormatting sqref="CV7:CV106">
    <cfRule type="cellIs" dxfId="402" priority="23" stopIfTrue="1" operator="equal">
      <formula>0</formula>
    </cfRule>
  </conditionalFormatting>
  <conditionalFormatting sqref="CY7:CY106">
    <cfRule type="cellIs" dxfId="401" priority="22" stopIfTrue="1" operator="equal">
      <formula>0</formula>
    </cfRule>
  </conditionalFormatting>
  <conditionalFormatting sqref="CY7:CY106">
    <cfRule type="cellIs" dxfId="400" priority="21" stopIfTrue="1" operator="equal">
      <formula>0</formula>
    </cfRule>
  </conditionalFormatting>
  <conditionalFormatting sqref="CY7:CY106">
    <cfRule type="cellIs" dxfId="399" priority="20" stopIfTrue="1" operator="equal">
      <formula>0</formula>
    </cfRule>
  </conditionalFormatting>
  <conditionalFormatting sqref="CY7:CY106">
    <cfRule type="cellIs" dxfId="398" priority="19" stopIfTrue="1" operator="equal">
      <formula>0</formula>
    </cfRule>
  </conditionalFormatting>
  <conditionalFormatting sqref="CY7:CY106">
    <cfRule type="cellIs" dxfId="397" priority="18" stopIfTrue="1" operator="equal">
      <formula>0</formula>
    </cfRule>
  </conditionalFormatting>
  <conditionalFormatting sqref="CY7:CY106">
    <cfRule type="cellIs" dxfId="396" priority="17" stopIfTrue="1" operator="equal">
      <formula>0</formula>
    </cfRule>
  </conditionalFormatting>
  <conditionalFormatting sqref="CY7:CY106">
    <cfRule type="cellIs" dxfId="395" priority="16" stopIfTrue="1" operator="equal">
      <formula>0</formula>
    </cfRule>
  </conditionalFormatting>
  <conditionalFormatting sqref="CY7:CY106">
    <cfRule type="cellIs" dxfId="394" priority="15" stopIfTrue="1" operator="equal">
      <formula>0</formula>
    </cfRule>
  </conditionalFormatting>
  <conditionalFormatting sqref="CX7:CX106">
    <cfRule type="cellIs" dxfId="393" priority="14" stopIfTrue="1" operator="equal">
      <formula>0</formula>
    </cfRule>
  </conditionalFormatting>
  <conditionalFormatting sqref="CX7:CX106">
    <cfRule type="cellIs" dxfId="392" priority="13" stopIfTrue="1" operator="equal">
      <formula>0</formula>
    </cfRule>
  </conditionalFormatting>
  <conditionalFormatting sqref="DA7:DA106">
    <cfRule type="cellIs" dxfId="391" priority="12" stopIfTrue="1" operator="equal">
      <formula>0</formula>
    </cfRule>
  </conditionalFormatting>
  <conditionalFormatting sqref="DA7:DA106">
    <cfRule type="cellIs" dxfId="390" priority="11" stopIfTrue="1" operator="equal">
      <formula>0</formula>
    </cfRule>
  </conditionalFormatting>
  <conditionalFormatting sqref="DA7:DA106">
    <cfRule type="cellIs" dxfId="389" priority="10" stopIfTrue="1" operator="equal">
      <formula>0</formula>
    </cfRule>
  </conditionalFormatting>
  <conditionalFormatting sqref="DA7:DA106">
    <cfRule type="cellIs" dxfId="388" priority="9" stopIfTrue="1" operator="equal">
      <formula>0</formula>
    </cfRule>
  </conditionalFormatting>
  <conditionalFormatting sqref="DA7:DA106">
    <cfRule type="cellIs" dxfId="387" priority="8" stopIfTrue="1" operator="equal">
      <formula>0</formula>
    </cfRule>
  </conditionalFormatting>
  <conditionalFormatting sqref="DA7:DA106">
    <cfRule type="cellIs" dxfId="386" priority="7" stopIfTrue="1" operator="equal">
      <formula>0</formula>
    </cfRule>
  </conditionalFormatting>
  <conditionalFormatting sqref="DA7:DA106">
    <cfRule type="cellIs" dxfId="385" priority="6" stopIfTrue="1" operator="equal">
      <formula>0</formula>
    </cfRule>
  </conditionalFormatting>
  <conditionalFormatting sqref="DA7:DA106">
    <cfRule type="cellIs" dxfId="384" priority="5" stopIfTrue="1" operator="equal">
      <formula>0</formula>
    </cfRule>
  </conditionalFormatting>
  <conditionalFormatting sqref="CZ7:CZ106">
    <cfRule type="cellIs" dxfId="383" priority="4" stopIfTrue="1" operator="equal">
      <formula>0</formula>
    </cfRule>
  </conditionalFormatting>
  <conditionalFormatting sqref="CZ7:CZ106">
    <cfRule type="cellIs" dxfId="382" priority="3" stopIfTrue="1" operator="equal">
      <formula>0</formula>
    </cfRule>
  </conditionalFormatting>
  <dataValidations count="10">
    <dataValidation type="whole" operator="lessThanOrEqual" allowBlank="1" showInputMessage="1" showErrorMessage="1" sqref="CK6:CK107 CI6:CI107 CW6:CW107 CQ6:CQ107 CM7:CM106 CO6:CO107 CS6:CS107 CU6:CU107 DA6:DA107 CY6:CY107">
      <formula1>CH6</formula1>
    </dataValidation>
    <dataValidation type="whole" errorStyle="warning" operator="lessThanOrEqual" allowBlank="1" showInputMessage="1" showErrorMessage="1" errorTitle="maximum limit crossed" error="maximum limit crossed" sqref="CT6:CT107 CH6:CH107 CJ6:CJ107 CN6:CN107 CR6:CR107 CL6:CL107 CP6:CP107 CV6:CV107 CX6:CX107 CZ6:CZ107">
      <formula1>CH$6</formula1>
    </dataValidation>
    <dataValidation type="textLength" errorStyle="warning" operator="lessThanOrEqual" showInputMessage="1" showErrorMessage="1" errorTitle="long name" error="Please decrease the font size of this cell if name does not fit into the column." sqref="H7:J106">
      <formula1>20</formula1>
    </dataValidation>
    <dataValidation type="custom" operator="lessThanOrEqual" allowBlank="1" showInputMessage="1" showErrorMessage="1" errorTitle="maximum limit crossed" error="maximum limit crossed" sqref="AY6:AY106 BG6:BG106 AI6:AI106 AQ6:AQ106 Z6:Z106 R6:R106 BL6:BL106">
      <formula1>OR(R6&lt;=100,R6="ML",R6="NA",R6="AB")</formula1>
    </dataValidation>
    <dataValidation type="custom" operator="lessThanOrEqual" allowBlank="1" showInputMessage="1" showErrorMessage="1" errorTitle="maximum limit crossed" error="Invalid entry" sqref="AZ6:BB106 AB6:AD106 S6:U106 K6:M106 AR6:AT106 AJ6:AL106 BH6:BJ106">
      <formula1>OR(K6&lt;=10,K6="ML",K6="NA",K6="ab")</formula1>
    </dataValidation>
    <dataValidation type="custom" operator="lessThanOrEqual" allowBlank="1" showInputMessage="1" showErrorMessage="1" errorTitle="maximum limit crossed" error="maximum limit crossed" sqref="BD9:BF106 W9:Y106 O9:Q106 AV9:AX106 AF9:AH106 BC6:BC106 AU6:AU106 AM6:AM106 AE6:AE106 V6:V106 N6:N106 BK6:BK106 AN9:AP106">
      <formula1>OR(N6&lt;=70,N6="ML",N6="NA",N6="ab")</formula1>
    </dataValidation>
    <dataValidation type="custom" operator="lessThanOrEqual" allowBlank="1" showInputMessage="1" showErrorMessage="1" errorTitle="maximum limit crossed" error="maximum limit crossed" sqref="BD7:BF8 AV7:AX8 AN7:AP8 AF7:AH8 W7:Y8 O7:Q8">
      <formula1>OR(O7&lt;=20,O7="ML",O7="NA",O7="AB")</formula1>
    </dataValidation>
    <dataValidation type="list" allowBlank="1" showInputMessage="1" showErrorMessage="1" sqref="B7:B106">
      <formula1>$CE$9:$CE$15</formula1>
    </dataValidation>
    <dataValidation type="list" showInputMessage="1" showErrorMessage="1" errorTitle="Sex" error="Invalid entry" sqref="C7:C106">
      <formula1>$CE$17:$CE$18</formula1>
    </dataValidation>
    <dataValidation type="list" allowBlank="1" showInputMessage="1" showErrorMessage="1" errorTitle="subject code" error="Please refer to training mannual for entering subject code" sqref="AA6:AA106">
      <formula1>$CE$20:$CE$24</formula1>
    </dataValidation>
  </dataValidations>
  <hyperlinks>
    <hyperlink ref="G3:G4" location="'statement of marks'!GZ4:IE4" display="CLICK HERE TO VIEW THE RESULT "/>
    <hyperlink ref="H4" location="'from the developer''s desk'!F13:I95" display="CLICK HERE FOR HELP"/>
  </hyperlinks>
  <pageMargins left="0.7" right="0.7"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rgb="FFFFC000"/>
  </sheetPr>
  <dimension ref="A1:ID118"/>
  <sheetViews>
    <sheetView zoomScale="150" zoomScaleNormal="150" zoomScalePageLayoutView="150" workbookViewId="0">
      <pane xSplit="4" ySplit="7" topLeftCell="E101" activePane="bottomRight" state="frozen"/>
      <selection pane="topRight" activeCell="E1" sqref="E1"/>
      <selection pane="bottomLeft" activeCell="A8" sqref="A8"/>
      <selection pane="bottomRight" activeCell="A3" sqref="A3:D3"/>
    </sheetView>
  </sheetViews>
  <sheetFormatPr baseColWidth="10" defaultColWidth="8.83203125" defaultRowHeight="11" x14ac:dyDescent="0"/>
  <cols>
    <col min="1" max="1" width="4.83203125" style="45" customWidth="1"/>
    <col min="2" max="2" width="3.83203125" style="45" customWidth="1"/>
    <col min="3" max="3" width="3.5" style="45" customWidth="1"/>
    <col min="4" max="4" width="7" style="45" customWidth="1"/>
    <col min="5" max="5" width="6.33203125" style="45" customWidth="1"/>
    <col min="6" max="6" width="5.6640625" style="45" customWidth="1"/>
    <col min="7" max="7" width="9" style="45" customWidth="1"/>
    <col min="8" max="10" width="17.5" style="45" customWidth="1"/>
    <col min="11" max="15" width="2.6640625" style="45" customWidth="1"/>
    <col min="16" max="16" width="3.83203125" style="45" customWidth="1"/>
    <col min="17" max="17" width="3.33203125" style="45" hidden="1" customWidth="1"/>
    <col min="18" max="23" width="3.33203125" style="45" customWidth="1"/>
    <col min="24" max="24" width="4.1640625" style="45" customWidth="1"/>
    <col min="25" max="26" width="3.33203125" style="45" customWidth="1"/>
    <col min="27" max="30" width="2.6640625" style="45" customWidth="1"/>
    <col min="31" max="31" width="3.5" style="45" customWidth="1"/>
    <col min="32" max="32" width="3.6640625" style="45" customWidth="1"/>
    <col min="33" max="33" width="3.33203125" style="45" hidden="1" customWidth="1"/>
    <col min="34" max="39" width="3.33203125" style="45" customWidth="1"/>
    <col min="40" max="40" width="3.6640625" style="45" customWidth="1"/>
    <col min="41" max="41" width="3.33203125" style="45" customWidth="1"/>
    <col min="42" max="42" width="3.33203125" style="243" customWidth="1"/>
    <col min="43" max="43" width="3.33203125" style="45" hidden="1" customWidth="1"/>
    <col min="44" max="44" width="8.33203125" style="45" customWidth="1"/>
    <col min="45" max="46" width="2.6640625" style="45" customWidth="1"/>
    <col min="47" max="47" width="3.83203125" style="45" customWidth="1"/>
    <col min="48" max="49" width="2.6640625" style="45" customWidth="1"/>
    <col min="50" max="50" width="4.1640625" style="45" customWidth="1"/>
    <col min="51" max="51" width="3.33203125" style="45" hidden="1" customWidth="1"/>
    <col min="52" max="57" width="3.33203125" style="45" customWidth="1"/>
    <col min="58" max="58" width="3.6640625" style="45" customWidth="1"/>
    <col min="59" max="59" width="4" style="45" customWidth="1"/>
    <col min="60" max="60" width="3.6640625" style="243" customWidth="1"/>
    <col min="61" max="65" width="2.6640625" style="45" customWidth="1"/>
    <col min="66" max="66" width="4.33203125" style="45" customWidth="1"/>
    <col min="67" max="67" width="3.33203125" style="45" hidden="1" customWidth="1"/>
    <col min="68" max="73" width="3.33203125" style="45" customWidth="1"/>
    <col min="74" max="74" width="4" style="45" customWidth="1"/>
    <col min="75" max="75" width="3.33203125" style="45" customWidth="1"/>
    <col min="76" max="76" width="3" style="243" customWidth="1"/>
    <col min="77" max="81" width="2.6640625" style="45" customWidth="1"/>
    <col min="82" max="82" width="4.5" style="45" customWidth="1"/>
    <col min="83" max="83" width="3.33203125" style="45" hidden="1" customWidth="1"/>
    <col min="84" max="89" width="3.33203125" style="45" customWidth="1"/>
    <col min="90" max="90" width="3.83203125" style="45" customWidth="1"/>
    <col min="91" max="91" width="3.33203125" style="45" customWidth="1"/>
    <col min="92" max="92" width="3.33203125" style="243" customWidth="1"/>
    <col min="93" max="97" width="2.6640625" style="45" customWidth="1"/>
    <col min="98" max="98" width="4.33203125" style="45" customWidth="1"/>
    <col min="99" max="99" width="3.33203125" style="45" hidden="1" customWidth="1"/>
    <col min="100" max="105" width="3.33203125" style="45" customWidth="1"/>
    <col min="106" max="106" width="4.33203125" style="45" customWidth="1"/>
    <col min="107" max="107" width="3.33203125" style="45" customWidth="1"/>
    <col min="108" max="108" width="3.33203125" style="243" customWidth="1"/>
    <col min="109" max="113" width="2.6640625" style="45" customWidth="1"/>
    <col min="114" max="114" width="4" style="45" customWidth="1"/>
    <col min="115" max="115" width="3.33203125" style="45" hidden="1" customWidth="1"/>
    <col min="116" max="116" width="3.5" style="45" customWidth="1"/>
    <col min="117" max="117" width="3.33203125" style="45" customWidth="1"/>
    <col min="118" max="118" width="4.1640625" style="45" customWidth="1"/>
    <col min="119" max="129" width="3.33203125" style="243" customWidth="1"/>
    <col min="130" max="130" width="3.33203125" style="243" hidden="1" customWidth="1"/>
    <col min="131" max="140" width="3.33203125" style="243" customWidth="1"/>
    <col min="141" max="141" width="4" style="243" customWidth="1"/>
    <col min="142" max="142" width="3.5" style="243" hidden="1" customWidth="1"/>
    <col min="143" max="143" width="3.33203125" style="243" customWidth="1"/>
    <col min="144" max="144" width="3.33203125" style="45" customWidth="1"/>
    <col min="145" max="146" width="2.6640625" style="45" customWidth="1"/>
    <col min="147" max="147" width="4" style="45" customWidth="1"/>
    <col min="148" max="148" width="3.6640625" style="243" customWidth="1"/>
    <col min="149" max="151" width="2.6640625" style="45" customWidth="1"/>
    <col min="152" max="152" width="3.33203125" style="45" customWidth="1"/>
    <col min="153" max="153" width="4.33203125" style="45" customWidth="1"/>
    <col min="154" max="154" width="3.6640625" style="243" customWidth="1"/>
    <col min="155" max="159" width="2.6640625" style="45" hidden="1" customWidth="1"/>
    <col min="160" max="162" width="3.33203125" style="45" hidden="1" customWidth="1"/>
    <col min="163" max="166" width="2.6640625" style="45" hidden="1" customWidth="1"/>
    <col min="167" max="167" width="2.83203125" style="193" customWidth="1"/>
    <col min="168" max="169" width="3.6640625" style="45" customWidth="1"/>
    <col min="170" max="170" width="4.1640625" style="45" customWidth="1"/>
    <col min="171" max="183" width="3.6640625" style="45" customWidth="1"/>
    <col min="184" max="184" width="11.33203125" style="338" customWidth="1"/>
    <col min="185" max="185" width="5.33203125" style="338" customWidth="1"/>
    <col min="186" max="186" width="5.5" style="338" customWidth="1"/>
    <col min="187" max="187" width="5.5" style="338" hidden="1" customWidth="1"/>
    <col min="188" max="188" width="5.5" style="338" customWidth="1"/>
    <col min="189" max="189" width="6.5" style="338" customWidth="1"/>
    <col min="190" max="190" width="19.5" style="45" customWidth="1"/>
    <col min="191" max="191" width="7.1640625" style="45" customWidth="1"/>
    <col min="192" max="192" width="7" style="45" customWidth="1"/>
    <col min="193" max="193" width="6" style="45" customWidth="1"/>
    <col min="194" max="194" width="6.33203125" style="45" customWidth="1"/>
    <col min="195" max="195" width="5.1640625" style="45" customWidth="1"/>
    <col min="196" max="196" width="4.6640625" style="45" customWidth="1"/>
    <col min="197" max="197" width="5" style="45" customWidth="1"/>
    <col min="198" max="198" width="4.6640625" style="45" customWidth="1"/>
    <col min="199" max="199" width="5" style="45" customWidth="1"/>
    <col min="200" max="200" width="4.6640625" style="45" customWidth="1"/>
    <col min="201" max="201" width="5" style="45" customWidth="1"/>
    <col min="202" max="204" width="4.6640625" style="45" customWidth="1"/>
    <col min="205" max="205" width="15.33203125" style="45" customWidth="1"/>
    <col min="206" max="206" width="5" style="45" customWidth="1"/>
    <col min="207" max="207" width="4.83203125" style="45" customWidth="1"/>
    <col min="208" max="208" width="15.5" style="45" customWidth="1"/>
    <col min="209" max="209" width="17.83203125" style="45" customWidth="1"/>
    <col min="210" max="222" width="6.33203125" style="45" customWidth="1"/>
    <col min="223" max="16384" width="8.83203125" style="45"/>
  </cols>
  <sheetData>
    <row r="1" spans="1:222" ht="15" customHeight="1">
      <c r="A1" s="842" t="str">
        <f>details!A1</f>
        <v xml:space="preserve">GOVT. HR. SEC. SCHOOL, </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c r="AY1" s="843"/>
      <c r="AZ1" s="843"/>
      <c r="BA1" s="843"/>
      <c r="BB1" s="843"/>
      <c r="BC1" s="843"/>
      <c r="BD1" s="843"/>
      <c r="BE1" s="843"/>
      <c r="BF1" s="844" t="str">
        <f>details!H3</f>
        <v>RESULT SHEET</v>
      </c>
      <c r="BG1" s="844"/>
      <c r="BH1" s="844"/>
      <c r="BI1" s="844"/>
      <c r="BJ1" s="844"/>
      <c r="BK1" s="844"/>
      <c r="BL1" s="844"/>
      <c r="BM1" s="844"/>
      <c r="BN1" s="844"/>
      <c r="BO1" s="844"/>
      <c r="BP1" s="844"/>
      <c r="BQ1" s="844"/>
      <c r="BR1" s="844"/>
      <c r="BS1" s="844"/>
      <c r="BT1" s="844"/>
      <c r="BU1" s="844"/>
      <c r="BV1" s="844"/>
      <c r="BW1" s="844"/>
      <c r="BX1" s="844"/>
      <c r="BY1" s="844"/>
      <c r="BZ1" s="844"/>
      <c r="CA1" s="844"/>
      <c r="CB1" s="844"/>
      <c r="CC1" s="844"/>
      <c r="CD1" s="844"/>
      <c r="CE1" s="844"/>
      <c r="CF1" s="844"/>
      <c r="CG1" s="844"/>
      <c r="CH1" s="844"/>
      <c r="CI1" s="844"/>
      <c r="CJ1" s="844"/>
      <c r="CK1" s="844"/>
      <c r="CL1" s="844"/>
      <c r="CM1" s="844"/>
      <c r="CN1" s="844"/>
      <c r="CO1" s="844"/>
      <c r="CP1" s="844"/>
      <c r="CQ1" s="844"/>
      <c r="CR1" s="844"/>
      <c r="CS1" s="844"/>
      <c r="CT1" s="844"/>
      <c r="CU1" s="844"/>
      <c r="CV1" s="844"/>
      <c r="CW1" s="844"/>
      <c r="CX1" s="844"/>
      <c r="CY1" s="844"/>
      <c r="CZ1" s="844"/>
      <c r="DA1" s="844"/>
      <c r="DB1" s="844"/>
      <c r="DC1" s="844"/>
      <c r="DD1" s="844"/>
      <c r="DE1" s="844"/>
      <c r="DF1" s="844"/>
      <c r="DG1" s="844"/>
      <c r="DH1" s="844"/>
      <c r="DI1" s="844"/>
      <c r="DJ1" s="844"/>
      <c r="DK1" s="844"/>
      <c r="DL1" s="844"/>
      <c r="DM1" s="844"/>
      <c r="DN1" s="844"/>
      <c r="DO1" s="844"/>
      <c r="DP1" s="844"/>
      <c r="DQ1" s="844"/>
      <c r="DR1" s="844"/>
      <c r="DS1" s="844"/>
      <c r="DT1" s="844"/>
      <c r="DU1" s="844"/>
      <c r="DV1" s="844"/>
      <c r="DW1" s="844"/>
      <c r="DX1" s="844"/>
      <c r="DY1" s="844"/>
      <c r="DZ1" s="844"/>
      <c r="EA1" s="844"/>
      <c r="EB1" s="844"/>
      <c r="EC1" s="844"/>
      <c r="ED1" s="844"/>
      <c r="EE1" s="844"/>
      <c r="EF1" s="844"/>
      <c r="EG1" s="844"/>
      <c r="EH1" s="844"/>
      <c r="EI1" s="844"/>
      <c r="EJ1" s="844"/>
      <c r="EK1" s="844"/>
      <c r="EL1" s="844"/>
      <c r="EM1" s="844"/>
      <c r="EN1" s="793" t="str">
        <f>BF1</f>
        <v>RESULT SHEET</v>
      </c>
      <c r="EO1" s="794"/>
      <c r="EP1" s="794"/>
      <c r="EQ1" s="794"/>
      <c r="ER1" s="794"/>
      <c r="ES1" s="794"/>
      <c r="ET1" s="794"/>
      <c r="EU1" s="794"/>
      <c r="EV1" s="794"/>
      <c r="EW1" s="794"/>
      <c r="EX1" s="794"/>
      <c r="EY1" s="798"/>
      <c r="EZ1" s="798"/>
      <c r="FA1" s="798"/>
      <c r="FB1" s="798"/>
      <c r="FC1" s="798"/>
      <c r="FD1" s="798"/>
      <c r="FE1" s="798"/>
      <c r="FF1" s="798"/>
      <c r="FG1" s="798"/>
      <c r="FH1" s="798"/>
      <c r="FI1" s="798"/>
      <c r="FJ1" s="798"/>
      <c r="FK1" s="799"/>
      <c r="FL1" s="793"/>
      <c r="FM1" s="794"/>
      <c r="FN1" s="794"/>
      <c r="FO1" s="794"/>
      <c r="FP1" s="794"/>
      <c r="FQ1" s="794"/>
      <c r="FR1" s="794"/>
      <c r="FS1" s="794"/>
      <c r="FT1" s="794"/>
      <c r="FU1" s="794"/>
      <c r="FV1" s="794"/>
      <c r="FW1" s="794"/>
      <c r="FX1" s="794"/>
      <c r="FY1" s="794"/>
      <c r="FZ1" s="794"/>
      <c r="GA1" s="795"/>
      <c r="GB1" s="793" t="s">
        <v>123</v>
      </c>
      <c r="GC1" s="794"/>
      <c r="GD1" s="794"/>
      <c r="GE1" s="794"/>
      <c r="GF1" s="794"/>
      <c r="GG1" s="794"/>
      <c r="GH1" s="304"/>
      <c r="GI1" s="304"/>
      <c r="GJ1" s="304"/>
      <c r="GK1" s="304"/>
      <c r="GL1" s="304"/>
      <c r="GM1" s="793" t="s">
        <v>143</v>
      </c>
      <c r="GN1" s="794"/>
      <c r="GO1" s="794"/>
      <c r="GP1" s="794"/>
      <c r="GQ1" s="794"/>
      <c r="GR1" s="794"/>
      <c r="GS1" s="794"/>
      <c r="GT1" s="794"/>
      <c r="GU1" s="794"/>
      <c r="GV1" s="795"/>
      <c r="GW1" s="311"/>
      <c r="GZ1" s="849" t="str">
        <f>A1</f>
        <v xml:space="preserve">GOVT. HR. SEC. SCHOOL, </v>
      </c>
      <c r="HA1" s="850"/>
      <c r="HB1" s="850"/>
      <c r="HC1" s="850"/>
      <c r="HD1" s="850"/>
      <c r="HE1" s="850"/>
      <c r="HF1" s="850"/>
      <c r="HG1" s="850"/>
      <c r="HH1" s="850"/>
      <c r="HI1" s="850"/>
      <c r="HJ1" s="850"/>
      <c r="HK1" s="850"/>
      <c r="HL1" s="850"/>
      <c r="HM1" s="850"/>
      <c r="HN1" s="851"/>
    </row>
    <row r="2" spans="1:222" ht="20" hidden="1" customHeight="1">
      <c r="A2" s="154"/>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67"/>
      <c r="AQ2" s="143"/>
      <c r="AR2" s="143"/>
      <c r="AS2" s="143"/>
      <c r="AT2" s="143"/>
      <c r="AU2" s="143"/>
      <c r="AV2" s="143"/>
      <c r="AW2" s="143"/>
      <c r="AX2" s="143"/>
      <c r="AY2" s="143"/>
      <c r="AZ2" s="143"/>
      <c r="BA2" s="143"/>
      <c r="BB2" s="143"/>
      <c r="BC2" s="143"/>
      <c r="BD2" s="143"/>
      <c r="BE2" s="143"/>
      <c r="BF2" s="143"/>
      <c r="BG2" s="143"/>
      <c r="BH2" s="167"/>
      <c r="BI2" s="143"/>
      <c r="BJ2" s="143"/>
      <c r="BK2" s="143"/>
      <c r="BL2" s="143"/>
      <c r="BM2" s="143"/>
      <c r="BN2" s="143"/>
      <c r="BO2" s="143"/>
      <c r="BP2" s="143"/>
      <c r="BQ2" s="143"/>
      <c r="BR2" s="143"/>
      <c r="BS2" s="143"/>
      <c r="BT2" s="143"/>
      <c r="BU2" s="143"/>
      <c r="BV2" s="143"/>
      <c r="BW2" s="143"/>
      <c r="BX2" s="167"/>
      <c r="BY2" s="143"/>
      <c r="BZ2" s="143"/>
      <c r="CA2" s="143"/>
      <c r="CB2" s="143"/>
      <c r="CC2" s="143"/>
      <c r="CD2" s="143"/>
      <c r="CE2" s="143"/>
      <c r="CF2" s="143"/>
      <c r="CG2" s="143"/>
      <c r="CH2" s="143"/>
      <c r="CI2" s="143"/>
      <c r="CJ2" s="143"/>
      <c r="CK2" s="143"/>
      <c r="CL2" s="143"/>
      <c r="CM2" s="143"/>
      <c r="CN2" s="167"/>
      <c r="CO2" s="143"/>
      <c r="CP2" s="143"/>
      <c r="CQ2" s="143"/>
      <c r="CR2" s="143"/>
      <c r="CS2" s="143"/>
      <c r="CT2" s="143"/>
      <c r="CU2" s="143"/>
      <c r="CV2" s="143"/>
      <c r="CW2" s="143"/>
      <c r="CX2" s="143"/>
      <c r="CY2" s="143"/>
      <c r="CZ2" s="143"/>
      <c r="DA2" s="143"/>
      <c r="DB2" s="143"/>
      <c r="DC2" s="143"/>
      <c r="DD2" s="167"/>
      <c r="DE2" s="143"/>
      <c r="DF2" s="143"/>
      <c r="DG2" s="143"/>
      <c r="DH2" s="143"/>
      <c r="DI2" s="143"/>
      <c r="DJ2" s="143"/>
      <c r="DK2" s="143"/>
      <c r="DL2" s="143"/>
      <c r="DM2" s="143"/>
      <c r="DN2" s="143"/>
      <c r="DO2" s="167"/>
      <c r="DP2" s="333"/>
      <c r="DQ2" s="333"/>
      <c r="DR2" s="333"/>
      <c r="DS2" s="333"/>
      <c r="DT2" s="333"/>
      <c r="DU2" s="333"/>
      <c r="DV2" s="333"/>
      <c r="DW2" s="333"/>
      <c r="DX2" s="333"/>
      <c r="DY2" s="333"/>
      <c r="DZ2" s="333"/>
      <c r="EA2" s="333"/>
      <c r="EB2" s="263"/>
      <c r="EC2" s="263"/>
      <c r="ED2" s="263"/>
      <c r="EE2" s="263"/>
      <c r="EF2" s="263"/>
      <c r="EG2" s="263"/>
      <c r="EH2" s="263"/>
      <c r="EI2" s="263"/>
      <c r="EJ2" s="263"/>
      <c r="EK2" s="263"/>
      <c r="EL2" s="263"/>
      <c r="EM2" s="263"/>
      <c r="EN2" s="143"/>
      <c r="EO2" s="143"/>
      <c r="EP2" s="143"/>
      <c r="EQ2" s="143"/>
      <c r="ER2" s="167"/>
      <c r="ES2" s="143"/>
      <c r="ET2" s="143"/>
      <c r="EU2" s="143"/>
      <c r="EV2" s="143"/>
      <c r="EW2" s="143"/>
      <c r="EX2" s="167"/>
      <c r="EY2" s="143"/>
      <c r="EZ2" s="143"/>
      <c r="FA2" s="143"/>
      <c r="FB2" s="143"/>
      <c r="FC2" s="143"/>
      <c r="FD2" s="143"/>
      <c r="FE2" s="143"/>
      <c r="FF2" s="143"/>
      <c r="FG2" s="143"/>
      <c r="FH2" s="143"/>
      <c r="FI2" s="143"/>
      <c r="FJ2" s="143"/>
      <c r="FK2" s="303"/>
      <c r="FL2" s="68"/>
      <c r="FM2" s="68"/>
      <c r="FN2" s="68"/>
      <c r="FO2" s="68"/>
      <c r="FP2" s="68"/>
      <c r="FQ2" s="68"/>
      <c r="FR2" s="68"/>
      <c r="FS2" s="68"/>
      <c r="FT2" s="68"/>
      <c r="FU2" s="68"/>
      <c r="FV2" s="68"/>
      <c r="FW2" s="68"/>
      <c r="FX2" s="68"/>
      <c r="FY2" s="68"/>
      <c r="FZ2" s="68"/>
      <c r="GA2" s="68"/>
      <c r="GB2" s="303"/>
      <c r="GC2" s="303"/>
      <c r="GD2" s="303"/>
      <c r="GE2" s="409"/>
      <c r="GF2" s="409"/>
      <c r="GG2" s="303"/>
      <c r="GH2" s="303"/>
      <c r="GI2" s="303"/>
      <c r="GJ2" s="303"/>
      <c r="GK2" s="303"/>
      <c r="GL2" s="303"/>
      <c r="GM2" s="303"/>
      <c r="GN2" s="303"/>
      <c r="GO2" s="303"/>
      <c r="GP2" s="303"/>
      <c r="GQ2" s="303"/>
      <c r="GR2" s="303"/>
      <c r="GS2" s="303"/>
      <c r="GT2" s="303"/>
      <c r="GU2" s="303"/>
      <c r="GV2" s="422"/>
      <c r="GW2" s="312"/>
      <c r="GZ2" s="852"/>
      <c r="HA2" s="853"/>
      <c r="HB2" s="853"/>
      <c r="HC2" s="853"/>
      <c r="HD2" s="853"/>
      <c r="HE2" s="853"/>
      <c r="HF2" s="853"/>
      <c r="HG2" s="853"/>
      <c r="HH2" s="853"/>
      <c r="HI2" s="853"/>
      <c r="HJ2" s="853"/>
      <c r="HK2" s="853"/>
      <c r="HL2" s="853"/>
      <c r="HM2" s="853"/>
      <c r="HN2" s="854"/>
    </row>
    <row r="3" spans="1:222" ht="16.5" customHeight="1">
      <c r="A3" s="845" t="str">
        <f>details!H6</f>
        <v>10 'B'</v>
      </c>
      <c r="B3" s="821"/>
      <c r="C3" s="821"/>
      <c r="D3" s="821"/>
      <c r="E3" s="143"/>
      <c r="F3" s="821" t="str">
        <f>details!I6</f>
        <v>2015-16</v>
      </c>
      <c r="G3" s="821"/>
      <c r="H3" s="882" t="s">
        <v>406</v>
      </c>
      <c r="I3" s="882"/>
      <c r="J3" s="882"/>
      <c r="K3" s="821" t="str">
        <f>details!K1</f>
        <v>HINDI</v>
      </c>
      <c r="L3" s="821"/>
      <c r="M3" s="821"/>
      <c r="N3" s="821"/>
      <c r="O3" s="821"/>
      <c r="P3" s="821"/>
      <c r="Q3" s="821"/>
      <c r="R3" s="821"/>
      <c r="S3" s="821"/>
      <c r="T3" s="821"/>
      <c r="U3" s="821"/>
      <c r="V3" s="821"/>
      <c r="W3" s="821"/>
      <c r="X3" s="821"/>
      <c r="Y3" s="821"/>
      <c r="Z3" s="821"/>
      <c r="AA3" s="821" t="str">
        <f>details!S1</f>
        <v>ENGLISH</v>
      </c>
      <c r="AB3" s="821"/>
      <c r="AC3" s="821"/>
      <c r="AD3" s="821"/>
      <c r="AE3" s="821"/>
      <c r="AF3" s="821"/>
      <c r="AG3" s="821"/>
      <c r="AH3" s="821"/>
      <c r="AI3" s="821"/>
      <c r="AJ3" s="821"/>
      <c r="AK3" s="821"/>
      <c r="AL3" s="821"/>
      <c r="AM3" s="821"/>
      <c r="AN3" s="821"/>
      <c r="AO3" s="821"/>
      <c r="AP3" s="821"/>
      <c r="AQ3" s="821" t="str">
        <f>details!AA1</f>
        <v>THIRD LANGUAGE</v>
      </c>
      <c r="AR3" s="821"/>
      <c r="AS3" s="821"/>
      <c r="AT3" s="821"/>
      <c r="AU3" s="821"/>
      <c r="AV3" s="821"/>
      <c r="AW3" s="821"/>
      <c r="AX3" s="821"/>
      <c r="AY3" s="821"/>
      <c r="AZ3" s="821"/>
      <c r="BA3" s="821"/>
      <c r="BB3" s="821"/>
      <c r="BC3" s="821"/>
      <c r="BD3" s="821"/>
      <c r="BE3" s="821"/>
      <c r="BF3" s="821"/>
      <c r="BG3" s="821"/>
      <c r="BH3" s="821"/>
      <c r="BI3" s="821" t="str">
        <f>details!AJ1</f>
        <v>SCIENCE</v>
      </c>
      <c r="BJ3" s="821"/>
      <c r="BK3" s="821"/>
      <c r="BL3" s="821"/>
      <c r="BM3" s="821"/>
      <c r="BN3" s="821"/>
      <c r="BO3" s="821"/>
      <c r="BP3" s="821"/>
      <c r="BQ3" s="821"/>
      <c r="BR3" s="821"/>
      <c r="BS3" s="821"/>
      <c r="BT3" s="821"/>
      <c r="BU3" s="821"/>
      <c r="BV3" s="821"/>
      <c r="BW3" s="821"/>
      <c r="BX3" s="821"/>
      <c r="BY3" s="821" t="str">
        <f>details!AR1</f>
        <v>SOCIAL SCIENCE</v>
      </c>
      <c r="BZ3" s="821"/>
      <c r="CA3" s="821"/>
      <c r="CB3" s="821"/>
      <c r="CC3" s="821"/>
      <c r="CD3" s="821"/>
      <c r="CE3" s="821"/>
      <c r="CF3" s="821"/>
      <c r="CG3" s="821"/>
      <c r="CH3" s="821"/>
      <c r="CI3" s="821"/>
      <c r="CJ3" s="821"/>
      <c r="CK3" s="821"/>
      <c r="CL3" s="821"/>
      <c r="CM3" s="821"/>
      <c r="CN3" s="821"/>
      <c r="CO3" s="821" t="str">
        <f>details!AZ1</f>
        <v>MATHEMATICS</v>
      </c>
      <c r="CP3" s="821"/>
      <c r="CQ3" s="821"/>
      <c r="CR3" s="821"/>
      <c r="CS3" s="821"/>
      <c r="CT3" s="821"/>
      <c r="CU3" s="821"/>
      <c r="CV3" s="821"/>
      <c r="CW3" s="821"/>
      <c r="CX3" s="821"/>
      <c r="CY3" s="821"/>
      <c r="CZ3" s="821"/>
      <c r="DA3" s="821"/>
      <c r="DB3" s="821"/>
      <c r="DC3" s="821"/>
      <c r="DD3" s="821"/>
      <c r="DE3" s="821" t="str">
        <f>details!BH1</f>
        <v>RAJASTHAN STUDIES</v>
      </c>
      <c r="DF3" s="821"/>
      <c r="DG3" s="821"/>
      <c r="DH3" s="821"/>
      <c r="DI3" s="821"/>
      <c r="DJ3" s="821"/>
      <c r="DK3" s="821"/>
      <c r="DL3" s="821"/>
      <c r="DM3" s="821"/>
      <c r="DN3" s="821"/>
      <c r="DO3" s="821"/>
      <c r="DP3" s="821" t="str">
        <f>details!BM1</f>
        <v>PH. AND HEALTH EDU.</v>
      </c>
      <c r="DQ3" s="821"/>
      <c r="DR3" s="821"/>
      <c r="DS3" s="821"/>
      <c r="DT3" s="821"/>
      <c r="DU3" s="821"/>
      <c r="DV3" s="821"/>
      <c r="DW3" s="821"/>
      <c r="DX3" s="821"/>
      <c r="DY3" s="821"/>
      <c r="DZ3" s="821"/>
      <c r="EA3" s="821"/>
      <c r="EB3" s="821" t="str">
        <f>details!BR1</f>
        <v>FOUNDATION OF IT</v>
      </c>
      <c r="EC3" s="821"/>
      <c r="ED3" s="821"/>
      <c r="EE3" s="821"/>
      <c r="EF3" s="821"/>
      <c r="EG3" s="821"/>
      <c r="EH3" s="821"/>
      <c r="EI3" s="821"/>
      <c r="EJ3" s="821"/>
      <c r="EK3" s="821"/>
      <c r="EL3" s="821"/>
      <c r="EM3" s="821"/>
      <c r="EN3" s="821" t="str">
        <f>details!BW1</f>
        <v>S.U.P.W.</v>
      </c>
      <c r="EO3" s="821"/>
      <c r="EP3" s="821"/>
      <c r="EQ3" s="821"/>
      <c r="ER3" s="821"/>
      <c r="ES3" s="821" t="str">
        <f>details!BZ1</f>
        <v>ART EDU.</v>
      </c>
      <c r="ET3" s="821"/>
      <c r="EU3" s="821"/>
      <c r="EV3" s="821"/>
      <c r="EW3" s="821"/>
      <c r="EX3" s="821"/>
      <c r="EY3" s="940" t="s">
        <v>90</v>
      </c>
      <c r="EZ3" s="940"/>
      <c r="FA3" s="940"/>
      <c r="FB3" s="940"/>
      <c r="FC3" s="940"/>
      <c r="FD3" s="940"/>
      <c r="FE3" s="838" t="s">
        <v>142</v>
      </c>
      <c r="FF3" s="838" t="s">
        <v>213</v>
      </c>
      <c r="FG3" s="838" t="s">
        <v>141</v>
      </c>
      <c r="FH3" s="838" t="s">
        <v>139</v>
      </c>
      <c r="FI3" s="838" t="s">
        <v>216</v>
      </c>
      <c r="FJ3" s="838" t="s">
        <v>127</v>
      </c>
      <c r="FK3" s="299"/>
      <c r="FL3" s="839" t="s">
        <v>221</v>
      </c>
      <c r="FM3" s="840"/>
      <c r="FN3" s="840"/>
      <c r="FO3" s="840"/>
      <c r="FP3" s="840"/>
      <c r="FQ3" s="840"/>
      <c r="FR3" s="840"/>
      <c r="FS3" s="840"/>
      <c r="FT3" s="840"/>
      <c r="FU3" s="840"/>
      <c r="FV3" s="840"/>
      <c r="FW3" s="840"/>
      <c r="FX3" s="840"/>
      <c r="FY3" s="840"/>
      <c r="FZ3" s="840"/>
      <c r="GA3" s="841"/>
      <c r="GB3" s="303"/>
      <c r="GC3" s="821" t="s">
        <v>123</v>
      </c>
      <c r="GD3" s="821"/>
      <c r="GE3" s="821"/>
      <c r="GF3" s="821"/>
      <c r="GG3" s="821"/>
      <c r="GH3" s="303"/>
      <c r="GI3" s="303"/>
      <c r="GJ3" s="303"/>
      <c r="GK3" s="303"/>
      <c r="GL3" s="303"/>
      <c r="GM3" s="800"/>
      <c r="GN3" s="801"/>
      <c r="GO3" s="801"/>
      <c r="GP3" s="801"/>
      <c r="GQ3" s="801"/>
      <c r="GR3" s="801"/>
      <c r="GS3" s="801"/>
      <c r="GT3" s="801"/>
      <c r="GU3" s="801"/>
      <c r="GV3" s="802"/>
      <c r="GW3" s="312"/>
      <c r="GZ3" s="852"/>
      <c r="HA3" s="853"/>
      <c r="HB3" s="853"/>
      <c r="HC3" s="853"/>
      <c r="HD3" s="853"/>
      <c r="HE3" s="853"/>
      <c r="HF3" s="853"/>
      <c r="HG3" s="853"/>
      <c r="HH3" s="853"/>
      <c r="HI3" s="853"/>
      <c r="HJ3" s="853"/>
      <c r="HK3" s="853"/>
      <c r="HL3" s="853"/>
      <c r="HM3" s="853"/>
      <c r="HN3" s="854"/>
    </row>
    <row r="4" spans="1:222" ht="35.25" customHeight="1">
      <c r="A4" s="881" t="str">
        <f>details!A3</f>
        <v>S. NO.</v>
      </c>
      <c r="B4" s="822" t="str">
        <f>details!B3</f>
        <v>CATEGORY</v>
      </c>
      <c r="C4" s="822" t="str">
        <f>details!C3</f>
        <v>GENGER</v>
      </c>
      <c r="D4" s="847" t="str">
        <f>details!D3</f>
        <v>ROLL. NO. LOCAL</v>
      </c>
      <c r="E4" s="847" t="str">
        <f>details!E3</f>
        <v>ROLL. NO. BOARD</v>
      </c>
      <c r="F4" s="822" t="str">
        <f>details!F3</f>
        <v>S.R. NO.</v>
      </c>
      <c r="G4" s="822" t="str">
        <f>details!G5</f>
        <v>DATE OF BIRTH</v>
      </c>
      <c r="H4" s="882"/>
      <c r="I4" s="882"/>
      <c r="J4" s="882"/>
      <c r="K4" s="821" t="str">
        <f>details!K4</f>
        <v>UNIT TEST</v>
      </c>
      <c r="L4" s="821"/>
      <c r="M4" s="821"/>
      <c r="N4" s="821"/>
      <c r="O4" s="822" t="str">
        <f>details!N4</f>
        <v>HALF YEARLY EXAM</v>
      </c>
      <c r="P4" s="848" t="s">
        <v>208</v>
      </c>
      <c r="Q4" s="846" t="s">
        <v>7</v>
      </c>
      <c r="R4" s="873" t="s">
        <v>209</v>
      </c>
      <c r="S4" s="822" t="str">
        <f>details!O4</f>
        <v>PROJECT</v>
      </c>
      <c r="T4" s="822" t="str">
        <f>details!P4</f>
        <v>ATTENDACNE</v>
      </c>
      <c r="U4" s="822" t="str">
        <f>details!Q4</f>
        <v>CONDUCT</v>
      </c>
      <c r="V4" s="872" t="s">
        <v>210</v>
      </c>
      <c r="W4" s="822" t="str">
        <f>details!R4</f>
        <v>ANNUAL EXAM</v>
      </c>
      <c r="X4" s="847" t="s">
        <v>150</v>
      </c>
      <c r="Y4" s="876" t="s">
        <v>152</v>
      </c>
      <c r="Z4" s="822" t="s">
        <v>153</v>
      </c>
      <c r="AA4" s="821" t="str">
        <f>details!S4</f>
        <v>UNIT TEST</v>
      </c>
      <c r="AB4" s="821"/>
      <c r="AC4" s="821"/>
      <c r="AD4" s="821"/>
      <c r="AE4" s="822" t="str">
        <f>details!V4</f>
        <v>HALF YEARLY EXAM</v>
      </c>
      <c r="AF4" s="848" t="s">
        <v>208</v>
      </c>
      <c r="AG4" s="846" t="s">
        <v>7</v>
      </c>
      <c r="AH4" s="873" t="s">
        <v>209</v>
      </c>
      <c r="AI4" s="822" t="str">
        <f>details!W4</f>
        <v>PROJECT</v>
      </c>
      <c r="AJ4" s="822" t="str">
        <f>details!X4</f>
        <v>ATTENDACNE</v>
      </c>
      <c r="AK4" s="822" t="str">
        <f>details!Y4</f>
        <v>CONDUCT</v>
      </c>
      <c r="AL4" s="872" t="s">
        <v>210</v>
      </c>
      <c r="AM4" s="822" t="str">
        <f>details!Z4</f>
        <v>ANNUAL EXAM</v>
      </c>
      <c r="AN4" s="847" t="s">
        <v>150</v>
      </c>
      <c r="AO4" s="876" t="s">
        <v>152</v>
      </c>
      <c r="AP4" s="822" t="s">
        <v>153</v>
      </c>
      <c r="AQ4" s="822" t="str">
        <f>details!AA4</f>
        <v>SUBJECT CODE</v>
      </c>
      <c r="AR4" s="861" t="s">
        <v>151</v>
      </c>
      <c r="AS4" s="821" t="str">
        <f>details!AJ4</f>
        <v>UNIT TEST</v>
      </c>
      <c r="AT4" s="821"/>
      <c r="AU4" s="821"/>
      <c r="AV4" s="821"/>
      <c r="AW4" s="822" t="str">
        <f>details!AE4</f>
        <v>HALF YEARLY EXAM</v>
      </c>
      <c r="AX4" s="848" t="s">
        <v>208</v>
      </c>
      <c r="AY4" s="846" t="s">
        <v>7</v>
      </c>
      <c r="AZ4" s="873" t="s">
        <v>209</v>
      </c>
      <c r="BA4" s="822" t="str">
        <f>details!AF4</f>
        <v>PROJECT</v>
      </c>
      <c r="BB4" s="822" t="str">
        <f>details!AG4</f>
        <v>ATTENDACNE</v>
      </c>
      <c r="BC4" s="822" t="str">
        <f>details!AH4</f>
        <v>CONDUCT</v>
      </c>
      <c r="BD4" s="872" t="s">
        <v>210</v>
      </c>
      <c r="BE4" s="822" t="str">
        <f>details!AI4</f>
        <v>ANNUAL EXAM</v>
      </c>
      <c r="BF4" s="847" t="s">
        <v>150</v>
      </c>
      <c r="BG4" s="876" t="s">
        <v>152</v>
      </c>
      <c r="BH4" s="822" t="s">
        <v>153</v>
      </c>
      <c r="BI4" s="821" t="str">
        <f>details!AJ4</f>
        <v>UNIT TEST</v>
      </c>
      <c r="BJ4" s="821"/>
      <c r="BK4" s="821"/>
      <c r="BL4" s="821"/>
      <c r="BM4" s="822" t="str">
        <f>details!AM4</f>
        <v>HALF YEARLY EXAM</v>
      </c>
      <c r="BN4" s="848" t="s">
        <v>208</v>
      </c>
      <c r="BO4" s="846" t="s">
        <v>7</v>
      </c>
      <c r="BP4" s="873" t="s">
        <v>209</v>
      </c>
      <c r="BQ4" s="822" t="str">
        <f>details!AN4</f>
        <v>PROJECT</v>
      </c>
      <c r="BR4" s="822" t="str">
        <f>details!AO4</f>
        <v>ATTENDACNE</v>
      </c>
      <c r="BS4" s="822" t="str">
        <f>details!AP4</f>
        <v>CONDUCT</v>
      </c>
      <c r="BT4" s="872" t="s">
        <v>210</v>
      </c>
      <c r="BU4" s="822" t="str">
        <f>details!AQ4</f>
        <v>ANNUAL EXAM</v>
      </c>
      <c r="BV4" s="847" t="s">
        <v>150</v>
      </c>
      <c r="BW4" s="876" t="s">
        <v>152</v>
      </c>
      <c r="BX4" s="822" t="s">
        <v>153</v>
      </c>
      <c r="BY4" s="821" t="str">
        <f>details!AZ4</f>
        <v>UNIT TEST</v>
      </c>
      <c r="BZ4" s="821"/>
      <c r="CA4" s="821"/>
      <c r="CB4" s="821"/>
      <c r="CC4" s="822" t="str">
        <f>details!AU4</f>
        <v>HALF YEARLY EXAM</v>
      </c>
      <c r="CD4" s="848" t="s">
        <v>208</v>
      </c>
      <c r="CE4" s="846" t="s">
        <v>7</v>
      </c>
      <c r="CF4" s="873" t="s">
        <v>209</v>
      </c>
      <c r="CG4" s="822" t="str">
        <f>details!AV4</f>
        <v>PROJECT</v>
      </c>
      <c r="CH4" s="822" t="str">
        <f>details!AW4</f>
        <v>ATTENDACNE</v>
      </c>
      <c r="CI4" s="822" t="str">
        <f>details!AX4</f>
        <v>CONDUCT</v>
      </c>
      <c r="CJ4" s="872" t="s">
        <v>210</v>
      </c>
      <c r="CK4" s="822" t="str">
        <f>details!AY4</f>
        <v>ANNUAL EXAM</v>
      </c>
      <c r="CL4" s="847" t="s">
        <v>150</v>
      </c>
      <c r="CM4" s="876" t="s">
        <v>152</v>
      </c>
      <c r="CN4" s="822" t="s">
        <v>153</v>
      </c>
      <c r="CO4" s="821" t="str">
        <f>details!AZ4</f>
        <v>UNIT TEST</v>
      </c>
      <c r="CP4" s="821"/>
      <c r="CQ4" s="821"/>
      <c r="CR4" s="821"/>
      <c r="CS4" s="822" t="str">
        <f>details!BC4</f>
        <v>HALF YEARLY EXAM</v>
      </c>
      <c r="CT4" s="848" t="s">
        <v>208</v>
      </c>
      <c r="CU4" s="846" t="s">
        <v>7</v>
      </c>
      <c r="CV4" s="873" t="s">
        <v>209</v>
      </c>
      <c r="CW4" s="822" t="str">
        <f>details!BD4</f>
        <v>PROJECT</v>
      </c>
      <c r="CX4" s="822" t="str">
        <f>details!BE4</f>
        <v>ATTENDACNE</v>
      </c>
      <c r="CY4" s="822" t="str">
        <f>details!BF4</f>
        <v>CONDUCT</v>
      </c>
      <c r="CZ4" s="872" t="s">
        <v>210</v>
      </c>
      <c r="DA4" s="822" t="str">
        <f>details!BG4</f>
        <v>ANNUAL EXAM</v>
      </c>
      <c r="DB4" s="847" t="s">
        <v>150</v>
      </c>
      <c r="DC4" s="876" t="s">
        <v>152</v>
      </c>
      <c r="DD4" s="822" t="s">
        <v>153</v>
      </c>
      <c r="DE4" s="821" t="str">
        <f>details!BR4</f>
        <v>UNIT TEST</v>
      </c>
      <c r="DF4" s="821"/>
      <c r="DG4" s="821"/>
      <c r="DH4" s="821"/>
      <c r="DI4" s="822" t="str">
        <f>details!BK4</f>
        <v>HALF YEARLY EXAM</v>
      </c>
      <c r="DJ4" s="848" t="s">
        <v>208</v>
      </c>
      <c r="DK4" s="846" t="s">
        <v>7</v>
      </c>
      <c r="DL4" s="873" t="s">
        <v>209</v>
      </c>
      <c r="DM4" s="822" t="str">
        <f>details!BL4</f>
        <v>PROJECT</v>
      </c>
      <c r="DN4" s="847" t="s">
        <v>150</v>
      </c>
      <c r="DO4" s="822" t="s">
        <v>212</v>
      </c>
      <c r="DP4" s="821" t="str">
        <f>details!BM4</f>
        <v>UNIT TEST</v>
      </c>
      <c r="DQ4" s="821"/>
      <c r="DR4" s="821"/>
      <c r="DS4" s="821"/>
      <c r="DT4" s="821" t="str">
        <f>details!BP4</f>
        <v>HALF YEARLY EXAM.</v>
      </c>
      <c r="DU4" s="821"/>
      <c r="DV4" s="821"/>
      <c r="DW4" s="946" t="s">
        <v>198</v>
      </c>
      <c r="DX4" s="946" t="s">
        <v>199</v>
      </c>
      <c r="DY4" s="847" t="s">
        <v>150</v>
      </c>
      <c r="DZ4" s="846" t="s">
        <v>7</v>
      </c>
      <c r="EA4" s="822" t="s">
        <v>212</v>
      </c>
      <c r="EB4" s="821" t="str">
        <f>details!BR4</f>
        <v>UNIT TEST</v>
      </c>
      <c r="EC4" s="821"/>
      <c r="ED4" s="821"/>
      <c r="EE4" s="821"/>
      <c r="EF4" s="821" t="str">
        <f>details!BU4</f>
        <v>HALF YEARLY EXAM.</v>
      </c>
      <c r="EG4" s="821"/>
      <c r="EH4" s="821"/>
      <c r="EI4" s="946" t="s">
        <v>198</v>
      </c>
      <c r="EJ4" s="946" t="s">
        <v>199</v>
      </c>
      <c r="EK4" s="847" t="s">
        <v>150</v>
      </c>
      <c r="EL4" s="846" t="s">
        <v>7</v>
      </c>
      <c r="EM4" s="822" t="s">
        <v>212</v>
      </c>
      <c r="EN4" s="822" t="str">
        <f>details!BW4</f>
        <v>COMP. ACT.</v>
      </c>
      <c r="EO4" s="822" t="str">
        <f>details!BX4</f>
        <v>OPT. ACT.</v>
      </c>
      <c r="EP4" s="822" t="str">
        <f>details!BY4</f>
        <v>CAMP</v>
      </c>
      <c r="EQ4" s="847" t="s">
        <v>149</v>
      </c>
      <c r="ER4" s="822" t="s">
        <v>212</v>
      </c>
      <c r="ES4" s="822" t="str">
        <f>details!BZ4</f>
        <v>THEORY</v>
      </c>
      <c r="ET4" s="822" t="str">
        <f>details!CA4</f>
        <v>PRACTICAL</v>
      </c>
      <c r="EU4" s="822" t="str">
        <f>details!CB4</f>
        <v>PRACTICAL</v>
      </c>
      <c r="EV4" s="822" t="str">
        <f>details!CC4</f>
        <v>ASSIGNMENT</v>
      </c>
      <c r="EW4" s="847" t="s">
        <v>149</v>
      </c>
      <c r="EX4" s="822" t="s">
        <v>212</v>
      </c>
      <c r="EY4" s="826" t="s">
        <v>44</v>
      </c>
      <c r="EZ4" s="826" t="s">
        <v>45</v>
      </c>
      <c r="FA4" s="826" t="s">
        <v>217</v>
      </c>
      <c r="FB4" s="826" t="s">
        <v>47</v>
      </c>
      <c r="FC4" s="826" t="s">
        <v>53</v>
      </c>
      <c r="FD4" s="826" t="s">
        <v>37</v>
      </c>
      <c r="FE4" s="838"/>
      <c r="FF4" s="838"/>
      <c r="FG4" s="838"/>
      <c r="FH4" s="838"/>
      <c r="FI4" s="838"/>
      <c r="FJ4" s="838"/>
      <c r="FK4" s="300"/>
      <c r="FL4" s="306"/>
      <c r="FM4" s="306"/>
      <c r="FN4" s="306"/>
      <c r="FO4" s="306"/>
      <c r="FP4" s="306"/>
      <c r="FQ4" s="306"/>
      <c r="FR4" s="306"/>
      <c r="FS4" s="306"/>
      <c r="FT4" s="306"/>
      <c r="FU4" s="306"/>
      <c r="FV4" s="306"/>
      <c r="FW4" s="306"/>
      <c r="FX4" s="306"/>
      <c r="FY4" s="306"/>
      <c r="FZ4" s="306"/>
      <c r="GA4" s="306"/>
      <c r="GB4" s="303" t="s">
        <v>107</v>
      </c>
      <c r="GC4" s="822" t="s">
        <v>197</v>
      </c>
      <c r="GD4" s="939" t="s">
        <v>133</v>
      </c>
      <c r="GE4" s="846"/>
      <c r="GF4" s="822" t="s">
        <v>411</v>
      </c>
      <c r="GG4" s="822" t="s">
        <v>40</v>
      </c>
      <c r="GH4" s="918" t="s">
        <v>218</v>
      </c>
      <c r="GI4" s="177" t="s">
        <v>114</v>
      </c>
      <c r="GJ4" s="333" t="s">
        <v>128</v>
      </c>
      <c r="GK4" s="303"/>
      <c r="GL4" s="303"/>
      <c r="GM4" s="303" t="s">
        <v>200</v>
      </c>
      <c r="GN4" s="303" t="s">
        <v>144</v>
      </c>
      <c r="GO4" s="303" t="s">
        <v>200</v>
      </c>
      <c r="GP4" s="303" t="s">
        <v>144</v>
      </c>
      <c r="GQ4" s="303" t="s">
        <v>200</v>
      </c>
      <c r="GR4" s="303" t="s">
        <v>144</v>
      </c>
      <c r="GS4" s="303" t="s">
        <v>200</v>
      </c>
      <c r="GT4" s="303" t="s">
        <v>144</v>
      </c>
      <c r="GU4" s="796" t="s">
        <v>145</v>
      </c>
      <c r="GV4" s="796" t="s">
        <v>417</v>
      </c>
      <c r="GW4" s="199"/>
      <c r="GZ4" s="938" t="s">
        <v>135</v>
      </c>
      <c r="HA4" s="859"/>
      <c r="HB4" s="859"/>
      <c r="HC4" s="859"/>
      <c r="HD4" s="859"/>
      <c r="HE4" s="859"/>
      <c r="HF4" s="859"/>
      <c r="HG4" s="859"/>
      <c r="HH4" s="859"/>
      <c r="HI4" s="864" t="s">
        <v>136</v>
      </c>
      <c r="HJ4" s="864"/>
      <c r="HK4" s="859" t="str">
        <f>F3</f>
        <v>2015-16</v>
      </c>
      <c r="HL4" s="859"/>
      <c r="HM4" s="859"/>
      <c r="HN4" s="863"/>
    </row>
    <row r="5" spans="1:222" ht="52.5" customHeight="1">
      <c r="A5" s="881"/>
      <c r="B5" s="822"/>
      <c r="C5" s="822"/>
      <c r="D5" s="847"/>
      <c r="E5" s="847"/>
      <c r="F5" s="822"/>
      <c r="G5" s="822"/>
      <c r="H5" s="143" t="str">
        <f>details!H5</f>
        <v>NAME OF THE STUDENT</v>
      </c>
      <c r="I5" s="143" t="str">
        <f>details!I5</f>
        <v>FATHER'S NAME</v>
      </c>
      <c r="J5" s="143" t="str">
        <f>details!J5</f>
        <v>MOTHER'S NAME</v>
      </c>
      <c r="K5" s="142" t="str">
        <f>details!K5</f>
        <v>FIRST</v>
      </c>
      <c r="L5" s="142" t="str">
        <f>details!L5</f>
        <v>SECOND</v>
      </c>
      <c r="M5" s="142" t="str">
        <f>details!M5</f>
        <v>THIRD</v>
      </c>
      <c r="N5" s="153" t="s">
        <v>30</v>
      </c>
      <c r="O5" s="822"/>
      <c r="P5" s="848"/>
      <c r="Q5" s="846"/>
      <c r="R5" s="873"/>
      <c r="S5" s="822"/>
      <c r="T5" s="822"/>
      <c r="U5" s="822"/>
      <c r="V5" s="872"/>
      <c r="W5" s="822"/>
      <c r="X5" s="847"/>
      <c r="Y5" s="876"/>
      <c r="Z5" s="822"/>
      <c r="AA5" s="142" t="str">
        <f>details!S5</f>
        <v>FIRST</v>
      </c>
      <c r="AB5" s="142" t="str">
        <f>details!T5</f>
        <v>SECOND</v>
      </c>
      <c r="AC5" s="142" t="str">
        <f>details!U5</f>
        <v>THIRD</v>
      </c>
      <c r="AD5" s="153" t="s">
        <v>30</v>
      </c>
      <c r="AE5" s="822"/>
      <c r="AF5" s="848"/>
      <c r="AG5" s="846"/>
      <c r="AH5" s="873"/>
      <c r="AI5" s="822"/>
      <c r="AJ5" s="822"/>
      <c r="AK5" s="822"/>
      <c r="AL5" s="872"/>
      <c r="AM5" s="822"/>
      <c r="AN5" s="847"/>
      <c r="AO5" s="876"/>
      <c r="AP5" s="822"/>
      <c r="AQ5" s="822"/>
      <c r="AR5" s="861"/>
      <c r="AS5" s="142" t="str">
        <f>details!AB5</f>
        <v>FIRST</v>
      </c>
      <c r="AT5" s="142" t="str">
        <f>details!AC5</f>
        <v>SECOND</v>
      </c>
      <c r="AU5" s="142" t="str">
        <f>details!AD5</f>
        <v>THIRD</v>
      </c>
      <c r="AV5" s="153" t="s">
        <v>30</v>
      </c>
      <c r="AW5" s="822"/>
      <c r="AX5" s="848"/>
      <c r="AY5" s="846"/>
      <c r="AZ5" s="873"/>
      <c r="BA5" s="822"/>
      <c r="BB5" s="822"/>
      <c r="BC5" s="822"/>
      <c r="BD5" s="872"/>
      <c r="BE5" s="822"/>
      <c r="BF5" s="847"/>
      <c r="BG5" s="876"/>
      <c r="BH5" s="822"/>
      <c r="BI5" s="142" t="str">
        <f>details!AJ5</f>
        <v>FIRST</v>
      </c>
      <c r="BJ5" s="142" t="str">
        <f>details!AK5</f>
        <v>SECOND</v>
      </c>
      <c r="BK5" s="142" t="str">
        <f>details!AL5</f>
        <v>THIRD</v>
      </c>
      <c r="BL5" s="153" t="s">
        <v>30</v>
      </c>
      <c r="BM5" s="822"/>
      <c r="BN5" s="848"/>
      <c r="BO5" s="846"/>
      <c r="BP5" s="873"/>
      <c r="BQ5" s="822"/>
      <c r="BR5" s="822"/>
      <c r="BS5" s="822"/>
      <c r="BT5" s="872"/>
      <c r="BU5" s="822"/>
      <c r="BV5" s="847"/>
      <c r="BW5" s="876"/>
      <c r="BX5" s="822"/>
      <c r="BY5" s="142" t="str">
        <f>details!AR5</f>
        <v>FIRST</v>
      </c>
      <c r="BZ5" s="142" t="str">
        <f>details!AS5</f>
        <v>SECOND</v>
      </c>
      <c r="CA5" s="142" t="str">
        <f>details!AT5</f>
        <v>THIRD</v>
      </c>
      <c r="CB5" s="153" t="s">
        <v>30</v>
      </c>
      <c r="CC5" s="822">
        <v>0</v>
      </c>
      <c r="CD5" s="848"/>
      <c r="CE5" s="846"/>
      <c r="CF5" s="873"/>
      <c r="CG5" s="822"/>
      <c r="CH5" s="822"/>
      <c r="CI5" s="822"/>
      <c r="CJ5" s="872"/>
      <c r="CK5" s="822"/>
      <c r="CL5" s="847"/>
      <c r="CM5" s="876"/>
      <c r="CN5" s="822"/>
      <c r="CO5" s="142" t="str">
        <f>details!AZ5</f>
        <v>FIRST</v>
      </c>
      <c r="CP5" s="142" t="str">
        <f>details!BA5</f>
        <v>SECOND</v>
      </c>
      <c r="CQ5" s="142" t="str">
        <f>details!BB5</f>
        <v>THIRD</v>
      </c>
      <c r="CR5" s="153" t="s">
        <v>30</v>
      </c>
      <c r="CS5" s="822">
        <v>0</v>
      </c>
      <c r="CT5" s="848"/>
      <c r="CU5" s="846"/>
      <c r="CV5" s="873"/>
      <c r="CW5" s="822"/>
      <c r="CX5" s="822"/>
      <c r="CY5" s="822"/>
      <c r="CZ5" s="872"/>
      <c r="DA5" s="822">
        <v>0</v>
      </c>
      <c r="DB5" s="847"/>
      <c r="DC5" s="876"/>
      <c r="DD5" s="822"/>
      <c r="DE5" s="142" t="str">
        <f>details!BR5</f>
        <v>FIRST</v>
      </c>
      <c r="DF5" s="142" t="str">
        <f>details!BS5</f>
        <v>SECOND</v>
      </c>
      <c r="DG5" s="142" t="str">
        <f>details!BT5</f>
        <v>THIRD</v>
      </c>
      <c r="DH5" s="153" t="s">
        <v>30</v>
      </c>
      <c r="DI5" s="822"/>
      <c r="DJ5" s="848"/>
      <c r="DK5" s="846"/>
      <c r="DL5" s="873"/>
      <c r="DM5" s="822"/>
      <c r="DN5" s="847"/>
      <c r="DO5" s="822"/>
      <c r="DP5" s="264" t="str">
        <f>details!BM5</f>
        <v>FIRST</v>
      </c>
      <c r="DQ5" s="264" t="str">
        <f>details!BN5</f>
        <v>SECOND</v>
      </c>
      <c r="DR5" s="264" t="str">
        <f>details!BO5</f>
        <v>THIRD</v>
      </c>
      <c r="DS5" s="266" t="s">
        <v>201</v>
      </c>
      <c r="DT5" s="289" t="str">
        <f>details!BP5</f>
        <v>THEORY</v>
      </c>
      <c r="DU5" s="289" t="str">
        <f>details!BQ5</f>
        <v>PRACTICAL</v>
      </c>
      <c r="DV5" s="290" t="s">
        <v>30</v>
      </c>
      <c r="DW5" s="946"/>
      <c r="DX5" s="946"/>
      <c r="DY5" s="847"/>
      <c r="DZ5" s="846"/>
      <c r="EA5" s="822"/>
      <c r="EB5" s="142" t="str">
        <f>details!BR5</f>
        <v>FIRST</v>
      </c>
      <c r="EC5" s="142" t="str">
        <f>details!BS5</f>
        <v>SECOND</v>
      </c>
      <c r="ED5" s="142" t="str">
        <f>details!BT5</f>
        <v>THIRD</v>
      </c>
      <c r="EE5" s="153" t="s">
        <v>30</v>
      </c>
      <c r="EF5" s="397" t="str">
        <f>details!BU5</f>
        <v>THEORY</v>
      </c>
      <c r="EG5" s="397" t="str">
        <f>details!BV5</f>
        <v>PRACTICAL</v>
      </c>
      <c r="EH5" s="398" t="s">
        <v>155</v>
      </c>
      <c r="EI5" s="946"/>
      <c r="EJ5" s="946"/>
      <c r="EK5" s="847"/>
      <c r="EL5" s="846"/>
      <c r="EM5" s="822"/>
      <c r="EN5" s="822"/>
      <c r="EO5" s="822"/>
      <c r="EP5" s="822"/>
      <c r="EQ5" s="847"/>
      <c r="ER5" s="822"/>
      <c r="ES5" s="822"/>
      <c r="ET5" s="822"/>
      <c r="EU5" s="822"/>
      <c r="EV5" s="822"/>
      <c r="EW5" s="847"/>
      <c r="EX5" s="822"/>
      <c r="EY5" s="826"/>
      <c r="EZ5" s="826"/>
      <c r="FA5" s="826"/>
      <c r="FB5" s="826"/>
      <c r="FC5" s="826"/>
      <c r="FD5" s="826"/>
      <c r="FE5" s="838"/>
      <c r="FF5" s="838"/>
      <c r="FG5" s="838"/>
      <c r="FH5" s="838"/>
      <c r="FI5" s="838"/>
      <c r="FJ5" s="838"/>
      <c r="FK5" s="301"/>
      <c r="FL5" s="296" t="str">
        <f>K3</f>
        <v>HINDI</v>
      </c>
      <c r="FM5" s="296" t="str">
        <f>AA3</f>
        <v>ENGLISH</v>
      </c>
      <c r="FN5" s="296" t="str">
        <f>AQ3</f>
        <v>THIRD LANGUAGE</v>
      </c>
      <c r="FO5" s="297" t="s">
        <v>49</v>
      </c>
      <c r="FP5" s="297" t="s">
        <v>48</v>
      </c>
      <c r="FQ5" s="297" t="s">
        <v>50</v>
      </c>
      <c r="FR5" s="297" t="s">
        <v>51</v>
      </c>
      <c r="FS5" s="297" t="s">
        <v>52</v>
      </c>
      <c r="FT5" s="305" t="str">
        <f>BI3</f>
        <v>SCIENCE</v>
      </c>
      <c r="FU5" s="305" t="str">
        <f>BY3</f>
        <v>SOCIAL SCIENCE</v>
      </c>
      <c r="FV5" s="305" t="str">
        <f>CO3</f>
        <v>MATHEMATICS</v>
      </c>
      <c r="FW5" s="298" t="str">
        <f>DE3</f>
        <v>RAJASTHAN STUDIES</v>
      </c>
      <c r="FX5" s="298" t="str">
        <f>DP3</f>
        <v>PH. AND HEALTH EDU.</v>
      </c>
      <c r="FY5" s="298" t="str">
        <f>EB3</f>
        <v>FOUNDATION OF IT</v>
      </c>
      <c r="FZ5" s="297" t="str">
        <f>EN3</f>
        <v>S.U.P.W.</v>
      </c>
      <c r="GA5" s="297" t="str">
        <f>ES3</f>
        <v>ART EDU.</v>
      </c>
      <c r="GB5" s="192" t="s">
        <v>403</v>
      </c>
      <c r="GC5" s="822"/>
      <c r="GD5" s="939"/>
      <c r="GE5" s="846"/>
      <c r="GF5" s="822"/>
      <c r="GG5" s="822"/>
      <c r="GH5" s="919"/>
      <c r="GI5" s="364" t="s">
        <v>219</v>
      </c>
      <c r="GJ5" s="364" t="s">
        <v>220</v>
      </c>
      <c r="GK5" s="824" t="s">
        <v>404</v>
      </c>
      <c r="GL5" s="824" t="s">
        <v>405</v>
      </c>
      <c r="GM5" s="800" t="str">
        <f>details!DG3</f>
        <v xml:space="preserve">TOTAL UPTO AUGUST </v>
      </c>
      <c r="GN5" s="802"/>
      <c r="GO5" s="800" t="str">
        <f>details!DK3</f>
        <v>TOTAL UPTO OCTOBER</v>
      </c>
      <c r="GP5" s="802"/>
      <c r="GQ5" s="800" t="str">
        <f>details!DO3</f>
        <v xml:space="preserve">TOTAL UPTO DECEMBER </v>
      </c>
      <c r="GR5" s="802"/>
      <c r="GS5" s="800" t="str">
        <f>details!DS3</f>
        <v xml:space="preserve"> TOTAL FOR THE SESSION</v>
      </c>
      <c r="GT5" s="802"/>
      <c r="GU5" s="797"/>
      <c r="GV5" s="797"/>
      <c r="GW5" s="312" t="s">
        <v>129</v>
      </c>
      <c r="GZ5" s="233" t="s">
        <v>401</v>
      </c>
      <c r="HA5" s="172" t="s">
        <v>168</v>
      </c>
      <c r="HB5" s="856" t="s">
        <v>132</v>
      </c>
      <c r="HC5" s="856" t="s">
        <v>125</v>
      </c>
      <c r="HD5" s="856" t="s">
        <v>133</v>
      </c>
      <c r="HE5" s="856" t="s">
        <v>134</v>
      </c>
      <c r="HF5" s="856" t="s">
        <v>67</v>
      </c>
      <c r="HG5" s="856" t="s">
        <v>68</v>
      </c>
      <c r="HH5" s="856" t="s">
        <v>69</v>
      </c>
      <c r="HI5" s="856" t="s">
        <v>114</v>
      </c>
      <c r="HJ5" s="856" t="s">
        <v>126</v>
      </c>
      <c r="HK5" s="856" t="s">
        <v>99</v>
      </c>
      <c r="HL5" s="856" t="s">
        <v>117</v>
      </c>
      <c r="HM5" s="856" t="s">
        <v>88</v>
      </c>
      <c r="HN5" s="862" t="s">
        <v>30</v>
      </c>
    </row>
    <row r="6" spans="1:222" ht="13.5" customHeight="1">
      <c r="A6" s="941" t="s">
        <v>43</v>
      </c>
      <c r="B6" s="942"/>
      <c r="C6" s="942"/>
      <c r="D6" s="942"/>
      <c r="E6" s="942"/>
      <c r="F6" s="942"/>
      <c r="G6" s="942"/>
      <c r="H6" s="943" t="s">
        <v>402</v>
      </c>
      <c r="I6" s="944"/>
      <c r="J6" s="46" t="s">
        <v>148</v>
      </c>
      <c r="K6" s="155">
        <f>IF(details!K6="","",details!K6)</f>
        <v>10</v>
      </c>
      <c r="L6" s="155">
        <f>IF(details!L6="","",details!L6)</f>
        <v>10</v>
      </c>
      <c r="M6" s="155">
        <f>IF(details!M6="","",details!M6)</f>
        <v>10</v>
      </c>
      <c r="N6" s="156">
        <f t="shared" ref="N6" si="0">IF(AND(K6="",L6="",M6=""),"",SUM(K6:M6))</f>
        <v>30</v>
      </c>
      <c r="O6" s="155">
        <f>IF(details!N6="","",details!N6)</f>
        <v>70</v>
      </c>
      <c r="P6" s="156">
        <f t="shared" ref="P6:P7" si="1">IF(AND(N6="",O6=""),"",SUM(N6:O6))</f>
        <v>100</v>
      </c>
      <c r="Q6" s="152">
        <f>COUNTIF(K6:M6,"NA")*10</f>
        <v>0</v>
      </c>
      <c r="R6" s="157">
        <f t="shared" ref="R6:R7" si="2">ROUNDUP(P6*10/(100-Q6),0)</f>
        <v>10</v>
      </c>
      <c r="S6" s="155">
        <f>IF(details!O6="","",details!O6)</f>
        <v>5</v>
      </c>
      <c r="T6" s="155">
        <f>IF(details!P6="","",details!P6)</f>
        <v>3</v>
      </c>
      <c r="U6" s="155">
        <f>IF(details!Q6="","",details!Q6)</f>
        <v>2</v>
      </c>
      <c r="V6" s="158">
        <f>IF(O6="","",ROUNDUP(SUM(R6:U6),0))</f>
        <v>20</v>
      </c>
      <c r="W6" s="155">
        <f>IF(details!R6="","",details!R6)</f>
        <v>80</v>
      </c>
      <c r="X6" s="159">
        <f>IF(W6="","",SUM(V6:W6))</f>
        <v>100</v>
      </c>
      <c r="Y6" s="365" t="str">
        <f>IF(OR($D6="NSO",$D6="",W6=""),"",IF(X6&gt;=33,"P","?"))</f>
        <v/>
      </c>
      <c r="Z6" s="191" t="str">
        <f t="shared" ref="Z6" si="3">IF(AND(Y6="P",X6&gt;=75),"D",IF(AND(Y6="P",X6&gt;=60),"I",IF(AND(Y6="P",X6&gt;=45),"II",IF(AND(Y6="P",X6&gt;=33),"III",IF(Y6="G","III",IF(Y6="?","",Y6))))))</f>
        <v/>
      </c>
      <c r="AA6" s="155">
        <f>IF(details!S6="","",details!S6)</f>
        <v>10</v>
      </c>
      <c r="AB6" s="155">
        <f>IF(details!T6="","",details!T6)</f>
        <v>10</v>
      </c>
      <c r="AC6" s="155">
        <f>IF(details!U6="","",details!U6)</f>
        <v>10</v>
      </c>
      <c r="AD6" s="156">
        <f t="shared" ref="AD6:AD7" si="4">IF(AND(AA6="",AB6="",AC6=""),"",SUM(AA6:AC6))</f>
        <v>30</v>
      </c>
      <c r="AE6" s="155">
        <f>IF(details!V6="","",details!V6)</f>
        <v>70</v>
      </c>
      <c r="AF6" s="156">
        <f t="shared" ref="AF6:AF7" si="5">IF(AND(AD6="",AE6=""),"",SUM(AD6:AE6))</f>
        <v>100</v>
      </c>
      <c r="AG6" s="152">
        <f>COUNTIF(AA6:AC6,"NA")*10</f>
        <v>0</v>
      </c>
      <c r="AH6" s="157">
        <f t="shared" ref="AH6:AH7" si="6">ROUNDUP(AF6*10/(100-AG6),0)</f>
        <v>10</v>
      </c>
      <c r="AI6" s="155">
        <f>IF(details!W6="","",details!W6)</f>
        <v>5</v>
      </c>
      <c r="AJ6" s="155">
        <f>IF(details!X6="","",details!X6)</f>
        <v>3</v>
      </c>
      <c r="AK6" s="155">
        <f>IF(details!Y6="","",details!Y6)</f>
        <v>2</v>
      </c>
      <c r="AL6" s="158">
        <f>IF(AE6="","",ROUNDUP(SUM(AH6:AK6),0))</f>
        <v>20</v>
      </c>
      <c r="AM6" s="155">
        <f>IF(details!Z6="","",details!Z6)</f>
        <v>80</v>
      </c>
      <c r="AN6" s="159">
        <f>IF(AM6="","",SUM(AL6:AM6))</f>
        <v>100</v>
      </c>
      <c r="AO6" s="365" t="str">
        <f>IF(OR($D6="NSO",$D6="",AM6=""),"",IF(AN6&gt;=33,"P","?"))</f>
        <v/>
      </c>
      <c r="AP6" s="191" t="str">
        <f t="shared" ref="AP6:AP7" si="7">IF(AND(AO6="P",AN6&gt;=75),"D",IF(AND(AO6="P",AN6&gt;=60),"I",IF(AND(AO6="P",AN6&gt;=45),"II",IF(AND(AO6="P",AN6&gt;=33),"III",IF(AO6="G","III",IF(AO6="?","",AO6))))))</f>
        <v/>
      </c>
      <c r="AQ6" s="160" t="str">
        <f>IF(details!AA6="","",details!AA6)</f>
        <v/>
      </c>
      <c r="AR6" s="161" t="str">
        <f>CONCATENATE(IF(details!AA6="s"," SANSKRIT",IF(details!AA6="u"," URDU",IF(details!AA6="g"," GUJRATI",IF(details!AA6="p"," PUNJABI",IF(details!AA6="sd"," SINDHI",))))),"")</f>
        <v/>
      </c>
      <c r="AS6" s="155">
        <f>IF(details!AB6="","",details!AB6)</f>
        <v>10</v>
      </c>
      <c r="AT6" s="155">
        <f>IF(details!AC6="","",details!AC6)</f>
        <v>10</v>
      </c>
      <c r="AU6" s="155">
        <f>IF(details!AD6="","",details!AD6)</f>
        <v>10</v>
      </c>
      <c r="AV6" s="156">
        <f t="shared" ref="AV6:AV7" si="8">IF(AND(AS6="",AT6="",AU6=""),"",SUM(AS6:AU6))</f>
        <v>30</v>
      </c>
      <c r="AW6" s="155">
        <f>IF(details!AE6="","",details!AE6)</f>
        <v>70</v>
      </c>
      <c r="AX6" s="156">
        <f t="shared" ref="AX6:AX7" si="9">IF(AND(AV6="",AW6=""),"",SUM(AV6:AW6))</f>
        <v>100</v>
      </c>
      <c r="AY6" s="152">
        <f>COUNTIF(AS6:AU6,"NA")*10</f>
        <v>0</v>
      </c>
      <c r="AZ6" s="157">
        <f t="shared" ref="AZ6:AZ7" si="10">ROUNDUP(AX6*10/(100-AY6),0)</f>
        <v>10</v>
      </c>
      <c r="BA6" s="155">
        <f>IF(details!AF6="","",details!AF6)</f>
        <v>5</v>
      </c>
      <c r="BB6" s="155">
        <f>IF(details!AG6="","",details!AG6)</f>
        <v>3</v>
      </c>
      <c r="BC6" s="155">
        <f>IF(details!AH6="","",details!AH6)</f>
        <v>2</v>
      </c>
      <c r="BD6" s="158">
        <f>IF(AW6="","",ROUNDUP(SUM(AZ6:BC6),0))</f>
        <v>20</v>
      </c>
      <c r="BE6" s="155">
        <f>IF(details!AI6="","",details!AI6)</f>
        <v>80</v>
      </c>
      <c r="BF6" s="159">
        <f>IF(BE6="","",SUM(BD6:BE6))</f>
        <v>100</v>
      </c>
      <c r="BG6" s="365" t="str">
        <f>IF(OR($D6="NSO",$D6="",BE6=""),"",IF(BF6&gt;=33,"P","?"))</f>
        <v/>
      </c>
      <c r="BH6" s="191" t="str">
        <f t="shared" ref="BH6:BH7" si="11">IF(AND(BG6="P",BF6&gt;=75),"D",IF(AND(BG6="P",BF6&gt;=60),"I",IF(AND(BG6="P",BF6&gt;=45),"II",IF(AND(BG6="P",BF6&gt;=33),"III",IF(BG6="G","III",IF(BG6="?","",BG6))))))</f>
        <v/>
      </c>
      <c r="BI6" s="155">
        <f>IF(details!AJ6="","",details!AJ6)</f>
        <v>10</v>
      </c>
      <c r="BJ6" s="155">
        <f>IF(details!AK6="","",details!AK6)</f>
        <v>10</v>
      </c>
      <c r="BK6" s="155">
        <f>IF(details!AL6="","",details!AL6)</f>
        <v>10</v>
      </c>
      <c r="BL6" s="156">
        <f t="shared" ref="BL6:BL7" si="12">IF(AND(BI6="",BJ6="",BK6=""),"",SUM(BI6:BK6))</f>
        <v>30</v>
      </c>
      <c r="BM6" s="155">
        <f>IF(details!AM6="","",details!AM6)</f>
        <v>70</v>
      </c>
      <c r="BN6" s="156">
        <f t="shared" ref="BN6:BN7" si="13">IF(AND(BL6="",BM6=""),"",SUM(BL6:BM6))</f>
        <v>100</v>
      </c>
      <c r="BO6" s="152">
        <f>COUNTIF(BI6:BK6,"NA")*10</f>
        <v>0</v>
      </c>
      <c r="BP6" s="157">
        <f t="shared" ref="BP6:BP7" si="14">ROUNDUP(BN6*10/(100-BO6),0)</f>
        <v>10</v>
      </c>
      <c r="BQ6" s="155">
        <f>IF(details!AN6="","",details!AN6)</f>
        <v>5</v>
      </c>
      <c r="BR6" s="155">
        <f>IF(details!AO6="","",details!AO6)</f>
        <v>3</v>
      </c>
      <c r="BS6" s="155">
        <f>IF(details!AP6="","",details!AP6)</f>
        <v>2</v>
      </c>
      <c r="BT6" s="158">
        <f>IF(BM6="","",ROUNDUP(SUM(BP6:BS6),0))</f>
        <v>20</v>
      </c>
      <c r="BU6" s="155">
        <f>IF(details!AQ6="","",details!AQ6)</f>
        <v>80</v>
      </c>
      <c r="BV6" s="159">
        <f>IF(BU6="","",SUM(BT6:BU6))</f>
        <v>100</v>
      </c>
      <c r="BW6" s="365" t="str">
        <f>IF(OR($D6="NSO",$D6="",BU6=""),"",IF(BV6&gt;=33,"P","?"))</f>
        <v/>
      </c>
      <c r="BX6" s="191" t="str">
        <f t="shared" ref="BX6:BX7" si="15">IF(AND(BW6="P",BV6&gt;=75),"D",IF(AND(BW6="P",BV6&gt;=60),"I",IF(AND(BW6="P",BV6&gt;=45),"II",IF(AND(BW6="P",BV6&gt;=33),"III",IF(BW6="G","III",IF(BW6="?","",BW6))))))</f>
        <v/>
      </c>
      <c r="BY6" s="155">
        <f>IF(details!AR6="","",details!AR6)</f>
        <v>10</v>
      </c>
      <c r="BZ6" s="155">
        <f>IF(details!AS6="","",details!AS6)</f>
        <v>10</v>
      </c>
      <c r="CA6" s="155">
        <f>IF(details!AT6="","",details!AT6)</f>
        <v>10</v>
      </c>
      <c r="CB6" s="156">
        <f t="shared" ref="CB6:CB7" si="16">IF(AND(BY6="",BZ6="",CA6=""),"",SUM(BY6:CA6))</f>
        <v>30</v>
      </c>
      <c r="CC6" s="155">
        <f>IF(details!AU6="","",details!AU6)</f>
        <v>70</v>
      </c>
      <c r="CD6" s="156">
        <f t="shared" ref="CD6:CD7" si="17">IF(AND(CB6="",CC6=""),"",SUM(CB6:CC6))</f>
        <v>100</v>
      </c>
      <c r="CE6" s="152">
        <f>COUNTIF(BY6:CA6,"NA")*10</f>
        <v>0</v>
      </c>
      <c r="CF6" s="157">
        <f t="shared" ref="CF6:CF7" si="18">ROUNDUP(CD6*10/(100-CE6),0)</f>
        <v>10</v>
      </c>
      <c r="CG6" s="155">
        <f>IF(details!AV6="","",details!AV6)</f>
        <v>5</v>
      </c>
      <c r="CH6" s="155">
        <f>IF(details!AW6="","",details!AW6)</f>
        <v>3</v>
      </c>
      <c r="CI6" s="155">
        <f>IF(details!AX6="","",details!AX6)</f>
        <v>2</v>
      </c>
      <c r="CJ6" s="158">
        <f>IF(CC6="","",ROUNDUP(SUM(CF6:CI6),0))</f>
        <v>20</v>
      </c>
      <c r="CK6" s="155">
        <f>IF(details!AY6="","",details!AY6)</f>
        <v>80</v>
      </c>
      <c r="CL6" s="159">
        <f>IF(CK6="","",SUM(CJ6:CK6))</f>
        <v>100</v>
      </c>
      <c r="CM6" s="365" t="str">
        <f>IF(OR($D6="NSO",$D6="",CK6=""),"",IF(CL6&gt;=33,"P","?"))</f>
        <v/>
      </c>
      <c r="CN6" s="191" t="str">
        <f t="shared" ref="CN6" si="19">IF(AND(CM6="P",CL6&gt;=75),"D",IF(AND(CM6="P",CL6&gt;=60),"I",IF(AND(CM6="P",CL6&gt;=45),"II",IF(AND(CM6="P",CL6&gt;=33),"III",IF(CM6="G","III",IF(CM6="?","",CM6))))))</f>
        <v/>
      </c>
      <c r="CO6" s="155">
        <f>IF(details!AZ6="","",details!AZ6)</f>
        <v>10</v>
      </c>
      <c r="CP6" s="155">
        <f>IF(details!BA6="","",details!BA6)</f>
        <v>10</v>
      </c>
      <c r="CQ6" s="155">
        <f>IF(details!BB6="","",details!BB6)</f>
        <v>10</v>
      </c>
      <c r="CR6" s="156">
        <f t="shared" ref="CR6:CR7" si="20">IF(AND(CO6="",CP6="",CQ6=""),"",SUM(CO6:CQ6))</f>
        <v>30</v>
      </c>
      <c r="CS6" s="155">
        <f>IF(details!BC6="","",details!BC6)</f>
        <v>70</v>
      </c>
      <c r="CT6" s="156">
        <f t="shared" ref="CT6:CT7" si="21">IF(AND(CR6="",CS6=""),"",SUM(CR6:CS6))</f>
        <v>100</v>
      </c>
      <c r="CU6" s="152">
        <f>COUNTIF(CO6:CQ6,"NA")*10</f>
        <v>0</v>
      </c>
      <c r="CV6" s="157">
        <f t="shared" ref="CV6:CV7" si="22">ROUNDUP(CT6*10/(100-CU6),0)</f>
        <v>10</v>
      </c>
      <c r="CW6" s="155">
        <f>IF(details!BD6="","",details!BD6)</f>
        <v>5</v>
      </c>
      <c r="CX6" s="155">
        <f>IF(details!BE6="","",details!BE6)</f>
        <v>3</v>
      </c>
      <c r="CY6" s="155">
        <f>IF(details!BF6="","",details!BF6)</f>
        <v>2</v>
      </c>
      <c r="CZ6" s="158">
        <f>IF(CS6="","",ROUNDUP(SUM(CV6:CY6),0))</f>
        <v>20</v>
      </c>
      <c r="DA6" s="155">
        <f>IF(details!BG6="","",details!BG6)</f>
        <v>80</v>
      </c>
      <c r="DB6" s="159">
        <f>IF(DA6="","",SUM(CZ6:DA6))</f>
        <v>100</v>
      </c>
      <c r="DC6" s="365" t="str">
        <f>IF(OR($D6="NSO",$D6="",DA6=""),"",IF(DB6&gt;=33,"P","?"))</f>
        <v/>
      </c>
      <c r="DD6" s="191" t="str">
        <f t="shared" ref="DD6:DD69" si="23">IF(AND(DC6="P",DB6&gt;=75),"D",IF(AND(DC6="P",DB6&gt;=60),"I",IF(AND(DC6="P",DB6&gt;=45),"II",IF(AND(DC6="P",DB6&gt;=33),"III",IF(DC6="G","III",IF(DC6="?","",DC6))))))</f>
        <v/>
      </c>
      <c r="DE6" s="143">
        <f>IF(details!BH6="","",details!BH6)</f>
        <v>10</v>
      </c>
      <c r="DF6" s="143">
        <f>IF(details!BI6="","",details!BI6)</f>
        <v>10</v>
      </c>
      <c r="DG6" s="143">
        <f>IF(details!BJ6="","",details!BJ6)</f>
        <v>10</v>
      </c>
      <c r="DH6" s="151">
        <f t="shared" ref="DH6" si="24">IF(AND(DE6="",DF6="",DG6=""),"",SUM(DE6:DG6))</f>
        <v>30</v>
      </c>
      <c r="DI6" s="143">
        <f>IF(details!BK6="","",details!BK6)</f>
        <v>70</v>
      </c>
      <c r="DJ6" s="151">
        <f t="shared" ref="DJ6:DJ7" si="25">IF(AND(DH6="",DI6=""),"",SUM(DH6:DI6))</f>
        <v>100</v>
      </c>
      <c r="DK6" s="152">
        <f>(COUNTIF(DE6:DG6,"NA")*10)</f>
        <v>0</v>
      </c>
      <c r="DL6" s="138">
        <f>ROUNDUP(DJ6*80/(100-DK6),0)</f>
        <v>80</v>
      </c>
      <c r="DM6" s="143">
        <f>IF(details!BL6="","",details!BL6)</f>
        <v>20</v>
      </c>
      <c r="DN6" s="52">
        <f>IF(AND(DL6="",DM6=""),"",SUM(DL6:DM6))</f>
        <v>100</v>
      </c>
      <c r="DO6" s="167" t="str">
        <f>IF(DN6="","",IF(DN6&gt;=80,"A",IF(DN6&gt;=60,"B",IF(DN6&gt;=40,"C",IF(DN6&gt;=20,"D","E")))))</f>
        <v>A</v>
      </c>
      <c r="DP6" s="263">
        <f>IF(details!BM6="","",details!BM6)</f>
        <v>10</v>
      </c>
      <c r="DQ6" s="263">
        <f>IF(details!BN6="","",details!BN6)</f>
        <v>10</v>
      </c>
      <c r="DR6" s="263">
        <f>IF(details!BO6="","",details!BO6)</f>
        <v>10</v>
      </c>
      <c r="DS6" s="265">
        <f>IF(AND(DP6="",DQ6="",DR6=""),"",SUM(DP6,DQ6,DR6))</f>
        <v>30</v>
      </c>
      <c r="DT6" s="49">
        <f>IF(details!BP6="","",details!BP6)</f>
        <v>50</v>
      </c>
      <c r="DU6" s="49">
        <f>IF(details!BQ6="","",details!BQ6)</f>
        <v>20</v>
      </c>
      <c r="DV6" s="50">
        <f>IF(AND(DT6="",DU6=""),"",IF(AND(DT6="NA",DU6="NA"),"NA",IF(AND(DT6="ml",DU6="ml"),"ml",IF(AND(DT6="AB",DU6="AB"),"AB",SUM(DT6:DU6)))))</f>
        <v>70</v>
      </c>
      <c r="DW6" s="50">
        <f>IF(AND(DS6="",DT6=""),"",SUM(DS6,DT6))</f>
        <v>80</v>
      </c>
      <c r="DX6" s="50">
        <f>IF(DU6="","",DU6)</f>
        <v>20</v>
      </c>
      <c r="DY6" s="53">
        <f t="shared" ref="DY6" si="26">IF(AND(DW6="",DX6=""),"",SUM(DW6,DX6))</f>
        <v>100</v>
      </c>
      <c r="DZ6" s="152">
        <f>(COUNTIF(DP6:DR6,"NA")*10)</f>
        <v>0</v>
      </c>
      <c r="EA6" s="263" t="str">
        <f t="shared" ref="EA6:EA7" si="27">IF(DY6="","",IF(DY6&gt;=80%*(100-DZ6),"A",IF(DY6&gt;=60%*(100-DZ6),"B",IF(DY6&gt;=40%*(100-DZ6),"C",IF(DY6&gt;=20%*(100-DZ6),"D","E")))))</f>
        <v>A</v>
      </c>
      <c r="EB6" s="47">
        <f>IF(details!BR6="","",details!BR6)</f>
        <v>10</v>
      </c>
      <c r="EC6" s="47">
        <f>IF(details!BS6="","",details!BS6)</f>
        <v>10</v>
      </c>
      <c r="ED6" s="47">
        <f>IF(details!BT6="","",details!BT6)</f>
        <v>10</v>
      </c>
      <c r="EE6" s="48">
        <f t="shared" ref="EE6:EE7" si="28">IF(AND(EB6="",EC6="",ED6=""),"",SUM(EB6:ED6))</f>
        <v>30</v>
      </c>
      <c r="EF6" s="47">
        <f>IF(details!BU6="","",details!BU6)</f>
        <v>40</v>
      </c>
      <c r="EG6" s="47">
        <f>IF(details!BV6="","",details!BV6)</f>
        <v>30</v>
      </c>
      <c r="EH6" s="54">
        <f t="shared" ref="EH6:EH7" si="29">IF(AND(EF6="",EG6=""),"",IF(AND(EF6="ml",EG6="ml"),"ml",IF(AND(EF6="AB",EG6="AB"),"AB",SUM(EF6:EG6))))</f>
        <v>70</v>
      </c>
      <c r="EI6" s="48">
        <f t="shared" ref="EI6:EI7" si="30">IF(AND(EE6="",EF6=""),"",SUM(EE6,EF6))</f>
        <v>70</v>
      </c>
      <c r="EJ6" s="48">
        <f t="shared" ref="EJ6:EJ7" si="31">EG6</f>
        <v>30</v>
      </c>
      <c r="EK6" s="302">
        <f t="shared" ref="EK6" si="32">IF(AND(EI6="",EJ6=""),"",SUM(EI6:EJ6))</f>
        <v>100</v>
      </c>
      <c r="EL6" s="152">
        <f t="shared" ref="EL6" si="33">COUNTIF(EB6:ED6,"NA")*10</f>
        <v>0</v>
      </c>
      <c r="EM6" s="167" t="str">
        <f t="shared" ref="EM6" si="34">IF(EK6="","",IF(EK6&gt;=80%*(100-EL6),"A",IF(EK6&gt;=60%*(100-EL6),"B",IF(EK6&gt;=40%*(100-EL6),"C",IF(EK6&gt;=20%*(100-EL6),"D","E")))))</f>
        <v>A</v>
      </c>
      <c r="EN6" s="49">
        <f>IF(details!BW6="","",details!BW6)</f>
        <v>25</v>
      </c>
      <c r="EO6" s="49">
        <f>IF(details!BX6="","",details!BX6)</f>
        <v>45</v>
      </c>
      <c r="EP6" s="49">
        <f>IF(details!BY6="","",details!BY6)</f>
        <v>30</v>
      </c>
      <c r="EQ6" s="53">
        <f t="shared" ref="EQ6:EQ7" si="35">IF(AND(EN6="",EO6="",EP6=""),"",SUM(EN6:EP6))</f>
        <v>100</v>
      </c>
      <c r="ER6" s="167" t="str">
        <f>IF(EQ6="","",IF(EQ6&gt;=80,"A",IF(EQ6&gt;=60,"B",IF(EQ6&gt;=40,"C",IF(EQ6&gt;=20,"D","E")))))</f>
        <v>A</v>
      </c>
      <c r="ES6" s="47">
        <f>IF(details!BZ6="","",details!BZ6)</f>
        <v>25</v>
      </c>
      <c r="ET6" s="47">
        <f>IF(details!CA6="","",details!CA6)</f>
        <v>30</v>
      </c>
      <c r="EU6" s="47">
        <f>IF(details!CB6="","",details!CB6)</f>
        <v>30</v>
      </c>
      <c r="EV6" s="47">
        <f>IF(details!CC6="","",details!CC6)</f>
        <v>15</v>
      </c>
      <c r="EW6" s="51">
        <f t="shared" ref="EW6" si="36">IF(AND(ES6="",ET6="",EU6="",EV6=""),"",SUM(ES6:EV6))</f>
        <v>100</v>
      </c>
      <c r="EX6" s="167" t="str">
        <f>IF(EW6="","",IF(EW6&gt;=80,"A",IF(EW6&gt;=60,"B",IF(EW6&gt;=40,"C",IF(EW6&gt;=20,"D","E")))))</f>
        <v>A</v>
      </c>
      <c r="EY6" s="826"/>
      <c r="EZ6" s="826"/>
      <c r="FA6" s="826"/>
      <c r="FB6" s="826"/>
      <c r="FC6" s="826"/>
      <c r="FD6" s="826"/>
      <c r="FE6" s="315" t="s">
        <v>215</v>
      </c>
      <c r="FF6" s="315" t="s">
        <v>214</v>
      </c>
      <c r="FG6" s="315" t="s">
        <v>8</v>
      </c>
      <c r="FH6" s="315" t="s">
        <v>9</v>
      </c>
      <c r="FI6" s="315" t="s">
        <v>2</v>
      </c>
      <c r="FJ6" s="315" t="s">
        <v>42</v>
      </c>
      <c r="FK6" s="198"/>
      <c r="FL6" s="53" t="s">
        <v>146</v>
      </c>
      <c r="FM6" s="53" t="s">
        <v>146</v>
      </c>
      <c r="FN6" s="53" t="s">
        <v>146</v>
      </c>
      <c r="FO6" s="53" t="s">
        <v>9</v>
      </c>
      <c r="FP6" s="53" t="s">
        <v>130</v>
      </c>
      <c r="FQ6" s="53" t="s">
        <v>2</v>
      </c>
      <c r="FR6" s="53" t="s">
        <v>140</v>
      </c>
      <c r="FS6" s="53" t="s">
        <v>147</v>
      </c>
      <c r="FT6" s="53" t="s">
        <v>146</v>
      </c>
      <c r="FU6" s="53" t="s">
        <v>146</v>
      </c>
      <c r="FV6" s="53" t="s">
        <v>146</v>
      </c>
      <c r="FW6" s="305" t="s">
        <v>41</v>
      </c>
      <c r="FX6" s="305" t="s">
        <v>41</v>
      </c>
      <c r="FY6" s="305" t="s">
        <v>41</v>
      </c>
      <c r="FZ6" s="305" t="s">
        <v>41</v>
      </c>
      <c r="GA6" s="305" t="s">
        <v>41</v>
      </c>
      <c r="GB6" s="200"/>
      <c r="GC6" s="162">
        <f t="shared" ref="GC6:GC37" si="37">SUM(X6,AN6,BF6,BV6,CL6,DB6)</f>
        <v>600</v>
      </c>
      <c r="GD6" s="244">
        <f>GC6*100/600</f>
        <v>100</v>
      </c>
      <c r="GE6" s="419"/>
      <c r="GF6" s="420"/>
      <c r="GG6" s="167" t="str">
        <f>IF(AND(GD6&gt;=60,GJ6="PASS"),"FIRST",IF(AND(GD6&gt;=60,GJ6="PASS BY GRACE"),"FIRST",IF(AND(GD6&gt;=45,GJ6="PASS"),"SECOND",IF(AND(GD6&gt;=45,GJ6="PASS BY GRACE"),"SECOND",IF(OR(GJ6="PASS",GJ6="PASS BY GRACE"),"THIRD","")))))</f>
        <v/>
      </c>
      <c r="GH6" s="200"/>
      <c r="GI6" s="191"/>
      <c r="GJ6" s="313"/>
      <c r="GK6" s="825"/>
      <c r="GL6" s="825"/>
      <c r="GM6" s="55" t="str">
        <f>IF(details!DG6="","",details!DG6)</f>
        <v/>
      </c>
      <c r="GN6" s="57" t="str">
        <f>IF(details!DH6="","",details!DH6)</f>
        <v/>
      </c>
      <c r="GO6" s="55" t="str">
        <f>IF(details!DK6="","",details!DK6)</f>
        <v/>
      </c>
      <c r="GP6" s="57" t="str">
        <f>IF(details!DL6="","",details!DL6)</f>
        <v/>
      </c>
      <c r="GQ6" s="55" t="str">
        <f>IF(details!DO6="","",details!DO6)</f>
        <v/>
      </c>
      <c r="GR6" s="57" t="str">
        <f>IF(details!DP6="","",details!DP6)</f>
        <v/>
      </c>
      <c r="GS6" s="55" t="str">
        <f>IF(details!DS6="","",details!DS6)</f>
        <v/>
      </c>
      <c r="GT6" s="57" t="str">
        <f>IF(details!DT6="","",details!DT6)</f>
        <v/>
      </c>
      <c r="GU6" s="337"/>
      <c r="GV6" s="423"/>
      <c r="GW6" s="314"/>
      <c r="GZ6" s="234" t="str">
        <f>A3</f>
        <v>10 'B'</v>
      </c>
      <c r="HA6" s="172" t="str">
        <f>F3</f>
        <v>2015-16</v>
      </c>
      <c r="HB6" s="856"/>
      <c r="HC6" s="856"/>
      <c r="HD6" s="856"/>
      <c r="HE6" s="856"/>
      <c r="HF6" s="856"/>
      <c r="HG6" s="856"/>
      <c r="HH6" s="856"/>
      <c r="HI6" s="856"/>
      <c r="HJ6" s="856"/>
      <c r="HK6" s="856"/>
      <c r="HL6" s="856"/>
      <c r="HM6" s="856"/>
      <c r="HN6" s="862"/>
    </row>
    <row r="7" spans="1:222" ht="15" customHeight="1">
      <c r="A7" s="194">
        <f>details!A7</f>
        <v>1</v>
      </c>
      <c r="B7" s="280" t="str">
        <f>IF(details!B7="","",details!B7)</f>
        <v>OBC</v>
      </c>
      <c r="C7" s="280" t="str">
        <f>IF(details!C7="","",details!C7)</f>
        <v>B</v>
      </c>
      <c r="D7" s="282">
        <f>IF(details!D7="","",details!D7)</f>
        <v>1001</v>
      </c>
      <c r="E7" s="282"/>
      <c r="F7" s="280">
        <f>IF(details!F7="","",details!F7)</f>
        <v>382</v>
      </c>
      <c r="G7" s="570">
        <f>IF(details!G7="","",details!G7)</f>
        <v>35790</v>
      </c>
      <c r="H7" s="287" t="str">
        <f>IF(details!H7="","",details!H7)</f>
        <v xml:space="preserve">AMIT KUMAR </v>
      </c>
      <c r="I7" s="287" t="str">
        <f>IF(details!I7="","",details!I7)</f>
        <v xml:space="preserve">CHAMAN LAL     </v>
      </c>
      <c r="J7" s="287" t="str">
        <f>IF(details!J7="","",details!J7)</f>
        <v xml:space="preserve">SUNITA DEVI     </v>
      </c>
      <c r="K7" s="280">
        <f>IF(details!K7="","",details!K7)</f>
        <v>9</v>
      </c>
      <c r="L7" s="280">
        <f>IF(details!L7="","",details!L7)</f>
        <v>10</v>
      </c>
      <c r="M7" s="280">
        <f>IF(details!M7="","",details!M7)</f>
        <v>9</v>
      </c>
      <c r="N7" s="281">
        <f t="shared" ref="N7" si="38">IF(AND(K7="",L7="",M7=""),"",SUM(K7:M7))</f>
        <v>28</v>
      </c>
      <c r="O7" s="280">
        <f>IF(details!N7="","",details!N7)</f>
        <v>53</v>
      </c>
      <c r="P7" s="281">
        <f t="shared" si="1"/>
        <v>81</v>
      </c>
      <c r="Q7" s="152">
        <f t="shared" ref="Q7" si="39">COUNTIF(K7:M7,"NA")*10</f>
        <v>0</v>
      </c>
      <c r="R7" s="138">
        <f t="shared" si="2"/>
        <v>9</v>
      </c>
      <c r="S7" s="280">
        <f>IF(details!O7="","",details!O7)</f>
        <v>5</v>
      </c>
      <c r="T7" s="280">
        <f>IF(details!P7="","",details!P7)</f>
        <v>1</v>
      </c>
      <c r="U7" s="280">
        <f>IF(details!Q7="","",details!Q7)</f>
        <v>2</v>
      </c>
      <c r="V7" s="139">
        <f t="shared" ref="V7" si="40">IF(O7="","",ROUNDUP(SUM(R7:U7),0))</f>
        <v>17</v>
      </c>
      <c r="W7" s="280">
        <f>IF(details!R7="","",details!R7)</f>
        <v>70</v>
      </c>
      <c r="X7" s="140">
        <f t="shared" ref="X7" si="41">IF(W7="","",SUM(V7:W7))</f>
        <v>87</v>
      </c>
      <c r="Y7" s="365" t="str">
        <f t="shared" ref="Y7:Y70" si="42">IF(OR($D7="NSO",$D7="",W7=""),"",IF(X7&gt;=33,"P","?"))</f>
        <v>P</v>
      </c>
      <c r="Z7" s="191" t="str">
        <f t="shared" ref="Z7" si="43">IF(AND(Y7="P",X7&gt;=75),"D",IF(AND(Y7="P",X7&gt;=60),"I",IF(AND(Y7="P",X7&gt;=45),"II",IF(AND(Y7="P",X7&gt;=33),"III",IF(Y7="G","III",IF(Y7="?","",Y7))))))</f>
        <v>D</v>
      </c>
      <c r="AA7" s="280">
        <f>IF(details!S7="","",details!S7)</f>
        <v>9</v>
      </c>
      <c r="AB7" s="280">
        <f>IF(details!T7="","",details!T7)</f>
        <v>9</v>
      </c>
      <c r="AC7" s="280">
        <f>IF(details!U7="","",details!U7)</f>
        <v>9</v>
      </c>
      <c r="AD7" s="281">
        <f t="shared" si="4"/>
        <v>27</v>
      </c>
      <c r="AE7" s="280">
        <f>IF(details!V7="","",details!V7)</f>
        <v>64</v>
      </c>
      <c r="AF7" s="281">
        <f t="shared" si="5"/>
        <v>91</v>
      </c>
      <c r="AG7" s="152">
        <f t="shared" ref="AG7" si="44">COUNTIF(AA7:AC7,"NA")*10</f>
        <v>0</v>
      </c>
      <c r="AH7" s="138">
        <f t="shared" si="6"/>
        <v>10</v>
      </c>
      <c r="AI7" s="280">
        <f>IF(details!W7="","",details!W7)</f>
        <v>5</v>
      </c>
      <c r="AJ7" s="280">
        <f>IF(details!X7="","",details!X7)</f>
        <v>1</v>
      </c>
      <c r="AK7" s="280">
        <f>IF(details!Y7="","",details!Y7)</f>
        <v>2</v>
      </c>
      <c r="AL7" s="139">
        <f t="shared" ref="AL7" si="45">IF(AE7="","",ROUNDUP(SUM(AH7:AK7),0))</f>
        <v>18</v>
      </c>
      <c r="AM7" s="280">
        <f>IF(details!Z7="","",details!Z7)</f>
        <v>57</v>
      </c>
      <c r="AN7" s="140">
        <f t="shared" ref="AN7" si="46">IF(AM7="","",SUM(AL7:AM7))</f>
        <v>75</v>
      </c>
      <c r="AO7" s="365" t="str">
        <f t="shared" ref="AO7:AO70" si="47">IF(OR($D7="NSO",$D7="",AM7=""),"",IF(AN7&gt;=33,"P","?"))</f>
        <v>P</v>
      </c>
      <c r="AP7" s="191" t="str">
        <f t="shared" si="7"/>
        <v>D</v>
      </c>
      <c r="AQ7" s="282" t="str">
        <f>IF(details!AA7="","",details!AA7)</f>
        <v>S</v>
      </c>
      <c r="AR7" s="288" t="str">
        <f>CONCATENATE(IF(details!AA7="s"," SANSKRIT",IF(details!AA7="u"," URDU",IF(details!AA7="g"," GUJRATI",IF(details!AA7="p"," PUNJABI",IF(details!AA7="sd"," SINDHI",))))),"")</f>
        <v xml:space="preserve"> SANSKRIT</v>
      </c>
      <c r="AS7" s="280">
        <f>IF(details!AB7="","",details!AB7)</f>
        <v>9</v>
      </c>
      <c r="AT7" s="280">
        <f>IF(details!AC7="","",details!AC7)</f>
        <v>9</v>
      </c>
      <c r="AU7" s="280">
        <f>IF(details!AD7="","",details!AD7)</f>
        <v>9</v>
      </c>
      <c r="AV7" s="281">
        <f t="shared" si="8"/>
        <v>27</v>
      </c>
      <c r="AW7" s="280">
        <f>IF(details!AE7="","",details!AE7)</f>
        <v>57</v>
      </c>
      <c r="AX7" s="281">
        <f t="shared" si="9"/>
        <v>84</v>
      </c>
      <c r="AY7" s="152">
        <f t="shared" ref="AY7" si="48">COUNTIF(AS7:AU7,"NA")*10</f>
        <v>0</v>
      </c>
      <c r="AZ7" s="138">
        <f t="shared" si="10"/>
        <v>9</v>
      </c>
      <c r="BA7" s="280">
        <f>IF(details!AF7="","",details!AF7)</f>
        <v>5</v>
      </c>
      <c r="BB7" s="280">
        <f>IF(details!AG7="","",details!AG7)</f>
        <v>1</v>
      </c>
      <c r="BC7" s="280">
        <f>IF(details!AH7="","",details!AH7)</f>
        <v>2</v>
      </c>
      <c r="BD7" s="139">
        <f t="shared" ref="BD7" si="49">IF(AW7="","",ROUNDUP(SUM(AZ7:BC7),0))</f>
        <v>17</v>
      </c>
      <c r="BE7" s="280">
        <f>IF(details!AI7="","",details!AI7)</f>
        <v>57</v>
      </c>
      <c r="BF7" s="140">
        <f t="shared" ref="BF7" si="50">IF(BE7="","",SUM(BD7:BE7))</f>
        <v>74</v>
      </c>
      <c r="BG7" s="365" t="str">
        <f t="shared" ref="BG7:BG70" si="51">IF(OR($D7="NSO",$D7="",BE7=""),"",IF(BF7&gt;=33,"P","?"))</f>
        <v>P</v>
      </c>
      <c r="BH7" s="191" t="str">
        <f t="shared" si="11"/>
        <v>I</v>
      </c>
      <c r="BI7" s="280">
        <f>IF(details!AJ7="","",details!AJ7)</f>
        <v>9</v>
      </c>
      <c r="BJ7" s="280">
        <f>IF(details!AK7="","",details!AK7)</f>
        <v>9</v>
      </c>
      <c r="BK7" s="280">
        <f>IF(details!AL7="","",details!AL7)</f>
        <v>9</v>
      </c>
      <c r="BL7" s="281">
        <f t="shared" si="12"/>
        <v>27</v>
      </c>
      <c r="BM7" s="280">
        <f>IF(details!AM7="","",details!AM7)</f>
        <v>40</v>
      </c>
      <c r="BN7" s="281">
        <f t="shared" si="13"/>
        <v>67</v>
      </c>
      <c r="BO7" s="152">
        <f t="shared" ref="BO7" si="52">COUNTIF(BI7:BK7,"NA")*10</f>
        <v>0</v>
      </c>
      <c r="BP7" s="138">
        <f t="shared" si="14"/>
        <v>7</v>
      </c>
      <c r="BQ7" s="280">
        <f>IF(details!AN7="","",details!AN7)</f>
        <v>5</v>
      </c>
      <c r="BR7" s="280">
        <f>IF(details!AO7="","",details!AO7)</f>
        <v>1</v>
      </c>
      <c r="BS7" s="280">
        <f>IF(details!AP7="","",details!AP7)</f>
        <v>2</v>
      </c>
      <c r="BT7" s="139">
        <f t="shared" ref="BT7" si="53">IF(BM7="","",ROUNDUP(SUM(BP7:BS7),0))</f>
        <v>15</v>
      </c>
      <c r="BU7" s="280">
        <f>IF(details!AQ7="","",details!AQ7)</f>
        <v>45</v>
      </c>
      <c r="BV7" s="140">
        <f t="shared" ref="BV7" si="54">IF(BU7="","",SUM(BT7:BU7))</f>
        <v>60</v>
      </c>
      <c r="BW7" s="365" t="str">
        <f t="shared" ref="BW7:BW70" si="55">IF(OR($D7="NSO",$D7="",BU7=""),"",IF(BV7&gt;=33,"P","?"))</f>
        <v>P</v>
      </c>
      <c r="BX7" s="191" t="str">
        <f t="shared" si="15"/>
        <v>I</v>
      </c>
      <c r="BY7" s="280">
        <f>IF(details!AR7="","",details!AR7)</f>
        <v>9</v>
      </c>
      <c r="BZ7" s="280">
        <f>IF(details!AS7="","",details!AS7)</f>
        <v>10</v>
      </c>
      <c r="CA7" s="280">
        <f>IF(details!AT7="","",details!AT7)</f>
        <v>9</v>
      </c>
      <c r="CB7" s="281">
        <f t="shared" si="16"/>
        <v>28</v>
      </c>
      <c r="CC7" s="280">
        <f>IF(details!AU7="","",details!AU7)</f>
        <v>53</v>
      </c>
      <c r="CD7" s="281">
        <f t="shared" si="17"/>
        <v>81</v>
      </c>
      <c r="CE7" s="152">
        <f t="shared" ref="CE7" si="56">COUNTIF(BY7:CA7,"NA")*10</f>
        <v>0</v>
      </c>
      <c r="CF7" s="138">
        <f t="shared" si="18"/>
        <v>9</v>
      </c>
      <c r="CG7" s="280">
        <f>IF(details!AV7="","",details!AV7)</f>
        <v>5</v>
      </c>
      <c r="CH7" s="280">
        <f>IF(details!AW7="","",details!AW7)</f>
        <v>1</v>
      </c>
      <c r="CI7" s="280">
        <f>IF(details!AX7="","",details!AX7)</f>
        <v>2</v>
      </c>
      <c r="CJ7" s="139">
        <f t="shared" ref="CJ7" si="57">IF(CC7="","",ROUNDUP(SUM(CF7:CI7),0))</f>
        <v>17</v>
      </c>
      <c r="CK7" s="280">
        <f>IF(details!AY7="","",details!AY7)</f>
        <v>45</v>
      </c>
      <c r="CL7" s="140">
        <f t="shared" ref="CL7" si="58">IF(CK7="","",SUM(CJ7:CK7))</f>
        <v>62</v>
      </c>
      <c r="CM7" s="365" t="str">
        <f t="shared" ref="CM7:CM70" si="59">IF(OR($D7="NSO",$D7="",CK7=""),"",IF(CL7&gt;=33,"P","?"))</f>
        <v>P</v>
      </c>
      <c r="CN7" s="191" t="str">
        <f t="shared" ref="CN7:CN70" si="60">IF(AND(CM7="P",CL7&gt;=75),"D",IF(AND(CM7="P",CL7&gt;=60),"I",IF(AND(CM7="P",CL7&gt;=45),"II",IF(AND(CM7="P",CL7&gt;=33),"III",IF(CM7="G","III",IF(CM7="?","",CM7))))))</f>
        <v>I</v>
      </c>
      <c r="CO7" s="280">
        <f>IF(details!AZ7="","",details!AZ7)</f>
        <v>9</v>
      </c>
      <c r="CP7" s="280">
        <f>IF(details!BA7="","",details!BA7)</f>
        <v>10</v>
      </c>
      <c r="CQ7" s="280">
        <f>IF(details!BB7="","",details!BB7)</f>
        <v>10</v>
      </c>
      <c r="CR7" s="281">
        <f t="shared" si="20"/>
        <v>29</v>
      </c>
      <c r="CS7" s="280">
        <f>IF(details!BC7="","",details!BC7)</f>
        <v>46</v>
      </c>
      <c r="CT7" s="281">
        <f t="shared" si="21"/>
        <v>75</v>
      </c>
      <c r="CU7" s="152">
        <f t="shared" ref="CU7" si="61">COUNTIF(CO7:CQ7,"NA")*10</f>
        <v>0</v>
      </c>
      <c r="CV7" s="138">
        <f t="shared" si="22"/>
        <v>8</v>
      </c>
      <c r="CW7" s="280">
        <f>IF(details!BD7="","",details!BD7)</f>
        <v>5</v>
      </c>
      <c r="CX7" s="280">
        <f>IF(details!BE7="","",details!BE7)</f>
        <v>1</v>
      </c>
      <c r="CY7" s="280">
        <f>IF(details!BF7="","",details!BF7)</f>
        <v>2</v>
      </c>
      <c r="CZ7" s="139">
        <f t="shared" ref="CZ7" si="62">IF(CS7="","",ROUNDUP(SUM(CV7:CY7),0))</f>
        <v>16</v>
      </c>
      <c r="DA7" s="280">
        <f>IF(details!BG7="","",details!BG7)</f>
        <v>56</v>
      </c>
      <c r="DB7" s="140">
        <f t="shared" ref="DB7" si="63">IF(DA7="","",SUM(CZ7:DA7))</f>
        <v>72</v>
      </c>
      <c r="DC7" s="365" t="str">
        <f t="shared" ref="DC7:DC70" si="64">IF(OR($D7="NSO",$D7="",DA7=""),"",IF(DB7&gt;=33,"P","?"))</f>
        <v>P</v>
      </c>
      <c r="DD7" s="191" t="str">
        <f t="shared" si="23"/>
        <v>I</v>
      </c>
      <c r="DE7" s="280">
        <f>IF(details!BH7="","",details!BH7)</f>
        <v>6</v>
      </c>
      <c r="DF7" s="280">
        <f>IF(details!BI7="","",details!BI7)</f>
        <v>7</v>
      </c>
      <c r="DG7" s="280">
        <f>IF(details!BJ7="","",details!BJ7)</f>
        <v>8</v>
      </c>
      <c r="DH7" s="281">
        <f t="shared" ref="DH7" si="65">IF(AND(DE7="",DF7="",DG7=""),"",SUM(DE7:DG7))</f>
        <v>21</v>
      </c>
      <c r="DI7" s="280">
        <f>IF(details!BK7="","",details!BK7)</f>
        <v>32</v>
      </c>
      <c r="DJ7" s="281">
        <f t="shared" si="25"/>
        <v>53</v>
      </c>
      <c r="DK7" s="152">
        <f t="shared" ref="DK7" si="66">(COUNTIF(DE7:DG7,"NA")*10)</f>
        <v>0</v>
      </c>
      <c r="DL7" s="281">
        <f t="shared" ref="DL7" si="67">IF(DI7="","",80%*DJ7)</f>
        <v>42.400000000000006</v>
      </c>
      <c r="DM7" s="280">
        <f>IF(details!BL7="","",details!BL7)</f>
        <v>17</v>
      </c>
      <c r="DN7" s="52">
        <f t="shared" ref="DN7" si="68">IF(AND(DL7="",DM7=""),"",SUM(DL7:DM7))</f>
        <v>59.400000000000006</v>
      </c>
      <c r="DO7" s="280" t="str">
        <f t="shared" ref="DO7" si="69">IF(DN7="","",IF(DN7&gt;=80,"A",IF(DN7&gt;=60,"B",IF(DN7&gt;=40,"C",IF(DN7&gt;=20,"D","E")))))</f>
        <v>C</v>
      </c>
      <c r="DP7" s="280">
        <f>IF(details!BM7="","",details!BM7)</f>
        <v>9</v>
      </c>
      <c r="DQ7" s="280">
        <f>IF(details!BN7="","",details!BN7)</f>
        <v>9</v>
      </c>
      <c r="DR7" s="280">
        <f>IF(details!BO7="","",details!BO7)</f>
        <v>7</v>
      </c>
      <c r="DS7" s="281">
        <f t="shared" ref="DS7" si="70">IF(AND(DP7="",DQ7="",DR7=""),"",SUM(DP7,DQ7,DR7))</f>
        <v>25</v>
      </c>
      <c r="DT7" s="280">
        <f>IF(details!BP7="","",details!BP7)</f>
        <v>37.5</v>
      </c>
      <c r="DU7" s="280">
        <f>IF(details!BQ7="","",details!BQ7)</f>
        <v>20</v>
      </c>
      <c r="DV7" s="281">
        <f t="shared" ref="DV7" si="71">IF(AND(DT7="",DU7=""),"",IF(AND(DT7="NA",DU7="NA"),"NA",IF(AND(DT7="ml",DU7="ml"),"ml",IF(AND(DT7="AB",DU7="AB"),"AB",SUM(DT7:DU7)))))</f>
        <v>57.5</v>
      </c>
      <c r="DW7" s="281">
        <f t="shared" ref="DW7" si="72">IF(AND(DS7="",DT7=""),"",SUM(DS7,DT7))</f>
        <v>62.5</v>
      </c>
      <c r="DX7" s="281">
        <f t="shared" ref="DX7" si="73">IF(DU7="","",DU7)</f>
        <v>20</v>
      </c>
      <c r="DY7" s="282">
        <f t="shared" ref="DY7" si="74">IF(AND(DW7="",DX7=""),"",SUM(DW7,DX7))</f>
        <v>82.5</v>
      </c>
      <c r="DZ7" s="152">
        <f t="shared" ref="DZ7" si="75">(COUNTIF(DP7:DR7,"NA")*10)</f>
        <v>0</v>
      </c>
      <c r="EA7" s="280" t="str">
        <f t="shared" si="27"/>
        <v>A</v>
      </c>
      <c r="EB7" s="280">
        <f>IF(details!BR7="","",details!BR7)</f>
        <v>5</v>
      </c>
      <c r="EC7" s="280">
        <f>IF(details!BS7="","",details!BS7)</f>
        <v>5</v>
      </c>
      <c r="ED7" s="280">
        <f>IF(details!BT7="","",details!BT7)</f>
        <v>6</v>
      </c>
      <c r="EE7" s="281">
        <f t="shared" si="28"/>
        <v>16</v>
      </c>
      <c r="EF7" s="280">
        <f>IF(details!BU7="","",details!BU7)</f>
        <v>20</v>
      </c>
      <c r="EG7" s="280">
        <f>IF(details!BV7="","",details!BV7)</f>
        <v>28</v>
      </c>
      <c r="EH7" s="56">
        <f t="shared" si="29"/>
        <v>48</v>
      </c>
      <c r="EI7" s="281">
        <f t="shared" si="30"/>
        <v>36</v>
      </c>
      <c r="EJ7" s="281">
        <f t="shared" si="31"/>
        <v>28</v>
      </c>
      <c r="EK7" s="302">
        <f t="shared" ref="EK7" si="76">IF(AND(EI7="",EJ7=""),"",SUM(EI7:EJ7))</f>
        <v>64</v>
      </c>
      <c r="EL7" s="152">
        <f t="shared" ref="EL7" si="77">COUNTIF(EB7:ED7,"NA")*10</f>
        <v>0</v>
      </c>
      <c r="EM7" s="280" t="str">
        <f t="shared" ref="EM7" si="78">IF(EK7="","",IF(EK7&gt;=80%*(100-EL7),"A",IF(EK7&gt;=60%*(100-EL7),"B",IF(EK7&gt;=40%*(100-EL7),"C",IF(EK7&gt;=20%*(100-EL7),"D","E")))))</f>
        <v>B</v>
      </c>
      <c r="EN7" s="280">
        <f>IF(details!BW7="","",details!BW7)</f>
        <v>21</v>
      </c>
      <c r="EO7" s="280">
        <f>IF(details!BX7="","",details!BX7)</f>
        <v>39</v>
      </c>
      <c r="EP7" s="280">
        <f>IF(details!BY7="","",details!BY7)</f>
        <v>25</v>
      </c>
      <c r="EQ7" s="282">
        <f t="shared" si="35"/>
        <v>85</v>
      </c>
      <c r="ER7" s="280" t="str">
        <f t="shared" ref="ER7" si="79">IF(EQ7="","",IF(EQ7&gt;=80,"A",IF(EQ7&gt;=60,"B",IF(EQ7&gt;=40,"C",IF(EQ7&gt;=20,"D","E")))))</f>
        <v>A</v>
      </c>
      <c r="ES7" s="280">
        <f>IF(details!BZ7="","",details!BZ7)</f>
        <v>21</v>
      </c>
      <c r="ET7" s="280">
        <f>IF(details!CA7="","",details!CA7)</f>
        <v>25</v>
      </c>
      <c r="EU7" s="280">
        <f>IF(details!CB7="","",details!CB7)</f>
        <v>23</v>
      </c>
      <c r="EV7" s="280">
        <f>IF(details!CC7="","",details!CC7)</f>
        <v>13</v>
      </c>
      <c r="EW7" s="282">
        <f t="shared" ref="EW7" si="80">IF(AND(ES7="",ET7="",EU7="",EV7=""),"",SUM(ES7:EV7))</f>
        <v>82</v>
      </c>
      <c r="EX7" s="280" t="str">
        <f t="shared" ref="EX7" si="81">IF(EW7="","",IF(EW7&gt;=80,"A",IF(EW7&gt;=60,"B",IF(EW7&gt;=40,"C",IF(EW7&gt;=20,"D","E")))))</f>
        <v>A</v>
      </c>
      <c r="EY7" s="152" t="str">
        <f t="shared" ref="EY7" si="82">Y7</f>
        <v>P</v>
      </c>
      <c r="EZ7" s="152" t="str">
        <f t="shared" ref="EZ7" si="83">AO7</f>
        <v>P</v>
      </c>
      <c r="FA7" s="152" t="str">
        <f t="shared" ref="FA7" si="84">BG7</f>
        <v>P</v>
      </c>
      <c r="FB7" s="152" t="str">
        <f t="shared" ref="FB7" si="85">BW7</f>
        <v>P</v>
      </c>
      <c r="FC7" s="152" t="str">
        <f t="shared" ref="FC7" si="86">CM7</f>
        <v>P</v>
      </c>
      <c r="FD7" s="152" t="str">
        <f t="shared" ref="FD7" si="87">DC7</f>
        <v>P</v>
      </c>
      <c r="FE7" s="152" t="str">
        <f t="shared" ref="FE7:FE38" si="88">IF(OR(DO7="RE",EA7="RE",EM7="RE",ER7="RE",EX7="RE"),"RE","")</f>
        <v/>
      </c>
      <c r="FF7" s="152">
        <f t="shared" ref="FF7" si="89">COUNTIF(EY7:FD7,"P")</f>
        <v>6</v>
      </c>
      <c r="FG7" s="152">
        <f t="shared" ref="FG7" si="90">COUNTIF(EY7:FD7,"F")+COUNTIF(EY7:FD7,"AB")</f>
        <v>0</v>
      </c>
      <c r="FH7" s="152">
        <f t="shared" ref="FH7" si="91">COUNTIF(EY7:FD7,"S")</f>
        <v>0</v>
      </c>
      <c r="FI7" s="152">
        <f t="shared" ref="FI7" si="92">COUNTIF(EY7:FD7,"G")</f>
        <v>0</v>
      </c>
      <c r="FJ7" s="152">
        <f t="shared" ref="FJ7" si="93">COUNTIF(EY7:FE7,"RE")</f>
        <v>0</v>
      </c>
      <c r="FK7" s="198"/>
      <c r="FL7" s="303" t="str">
        <f t="shared" ref="FL7" si="94">Z7</f>
        <v>D</v>
      </c>
      <c r="FM7" s="303" t="str">
        <f t="shared" ref="FM7" si="95">AP7</f>
        <v>D</v>
      </c>
      <c r="FN7" s="303" t="str">
        <f t="shared" ref="FN7" si="96">BH7</f>
        <v>I</v>
      </c>
      <c r="FO7" s="303" t="str">
        <f t="shared" ref="FO7:FO38" si="97">IF(AQ7="s",FN7,"")</f>
        <v>I</v>
      </c>
      <c r="FP7" s="303" t="str">
        <f t="shared" ref="FP7:FP38" si="98">IF(AQ7="u",FN7,"")</f>
        <v/>
      </c>
      <c r="FQ7" s="303" t="str">
        <f t="shared" ref="FQ7:FQ38" si="99">IF(AQ7="g",FN7,"")</f>
        <v/>
      </c>
      <c r="FR7" s="303" t="str">
        <f t="shared" ref="FR7:FR38" si="100">IF(AQ7="p",FN7,"")</f>
        <v/>
      </c>
      <c r="FS7" s="303" t="str">
        <f t="shared" ref="FS7:FS38" si="101">IF(AQ7="sd",FN7,"")</f>
        <v/>
      </c>
      <c r="FT7" s="303" t="str">
        <f t="shared" ref="FT7" si="102">BX7</f>
        <v>I</v>
      </c>
      <c r="FU7" s="303" t="str">
        <f t="shared" ref="FU7" si="103">CN7</f>
        <v>I</v>
      </c>
      <c r="FV7" s="303" t="str">
        <f t="shared" ref="FV7" si="104">DD7</f>
        <v>I</v>
      </c>
      <c r="FW7" s="303" t="str">
        <f t="shared" ref="FW7" si="105">DO7</f>
        <v>C</v>
      </c>
      <c r="FX7" s="303" t="str">
        <f t="shared" ref="FX7:FX38" si="106">EA7</f>
        <v>A</v>
      </c>
      <c r="FY7" s="303" t="str">
        <f t="shared" ref="FY7" si="107">EM7</f>
        <v>B</v>
      </c>
      <c r="FZ7" s="303" t="str">
        <f t="shared" ref="FZ7" si="108">ER7</f>
        <v>A</v>
      </c>
      <c r="GA7" s="303" t="str">
        <f t="shared" ref="GA7" si="109">EX7</f>
        <v>A</v>
      </c>
      <c r="GB7" s="303" t="str">
        <f t="shared" ref="GB7:GB38" si="110">IF(FF7=6,"PASS",IF(OR(FG7&gt;0,(FH7+FI7)&gt;2),"FAIL",IF(FJ7&gt;0,"RE-EXAM.",IF(OR(FH7&gt;0,FI7&gt;2),"SUPPL.",IF(OR(FI7=1,FI7=2),"PASS BY GRACE","")))))</f>
        <v>PASS</v>
      </c>
      <c r="GC7" s="286">
        <f t="shared" si="37"/>
        <v>430</v>
      </c>
      <c r="GD7" s="244">
        <f t="shared" ref="GD7" si="111">GC7*100/600</f>
        <v>71.666666666666671</v>
      </c>
      <c r="GE7" s="152">
        <f>IF(OR(GB7="PASS",GB7="PASS BY GRACE"),GD7,"")</f>
        <v>71.666666666666671</v>
      </c>
      <c r="GF7" s="421">
        <f>IF(GE7="","",SUMPRODUCT((GE7&lt;GE$7:GE$106)/COUNTIF(GE$7:GE$106,GE$7:GE$106)))</f>
        <v>0.999999999999998</v>
      </c>
      <c r="GG7" s="280" t="str">
        <f>IF(AND(GD7&gt;=60,GJ7="PASS"),"FIRST",IF(AND(GD7&gt;=60,GJ7="PASS BY GRACE"),"FIRST",IF(AND(GD7&gt;=45,GJ7="PASS"),"SECOND",IF(AND(GD7&gt;=45,GJ7="PASS BY GRACE"),"SECOND",IF(OR(GJ7="PASS",GJ7="PASS BY GRACE"),"THIRD","")))))</f>
        <v>FIRST</v>
      </c>
      <c r="GH7" s="303" t="str">
        <f t="shared" ref="GH7" si="112">CONCATENATE(IF(EY7="S",$EY$4,"")," ",IF(EZ7="S",$EZ$4,"")," ",IF(FA7="S",$FA$4,"")," ",IF(FB7="S",$FB$4,"")," ",IF(FC7="S",$FC$4,"")," ",IF(FD7="S",$FD$4,"")," ")</f>
        <v xml:space="preserve">      </v>
      </c>
      <c r="GI7" s="191"/>
      <c r="GJ7" s="191" t="str">
        <f>IF(AND(GB7="",GI7=""),"",IF(OR(GB7="PASS",GI7="PASS"),"PASS",IF(GB7="PASS BY GRACE","PASS BY GRACE",IF(AND(GB7="SUPPL.",GI7=""),"","FAIL"))))</f>
        <v>PASS</v>
      </c>
      <c r="GK7" s="191" t="str">
        <f>IF(GI7="PASS","?","")</f>
        <v/>
      </c>
      <c r="GL7" s="191" t="str">
        <f>IF(OR(GG7="FIRST",GG7="SECOND",GG7="THIRD"),GG7,IF(OR(GK7="FIRST",GK7="SECOND",GK7="THIRD"),GK7,""))</f>
        <v>FIRST</v>
      </c>
      <c r="GM7" s="55" t="str">
        <f>IF(details!DG7="","",details!DG7)</f>
        <v/>
      </c>
      <c r="GN7" s="57" t="str">
        <f>IF(details!DH7="","",details!DH7)</f>
        <v/>
      </c>
      <c r="GO7" s="55" t="str">
        <f>IF(details!DK7="","",details!DK7)</f>
        <v/>
      </c>
      <c r="GP7" s="57" t="str">
        <f>IF(details!DL7="","",details!DL7)</f>
        <v/>
      </c>
      <c r="GQ7" s="55" t="str">
        <f>IF(details!DO7="","",details!DO7)</f>
        <v/>
      </c>
      <c r="GR7" s="57" t="str">
        <f>IF(details!DP7="","",details!DP7)</f>
        <v/>
      </c>
      <c r="GS7" s="55" t="str">
        <f>IF(details!DS7="","",details!DS7)</f>
        <v/>
      </c>
      <c r="GT7" s="57" t="str">
        <f>IF(details!DT7="","",details!DT7)</f>
        <v/>
      </c>
      <c r="GU7" s="337" t="str">
        <f>IF(GS7="","",GT7/GS7*100)</f>
        <v/>
      </c>
      <c r="GV7" s="427" t="str">
        <f>IF(GU7="","",IF(GU7&gt;85,3,IF(GU7&gt;80,2,IF(GU7&gt;75,1,"NE"))))</f>
        <v/>
      </c>
      <c r="GW7" s="199"/>
      <c r="GZ7" s="235" t="str">
        <f>K109</f>
        <v xml:space="preserve">MADHU </v>
      </c>
      <c r="HA7" s="59" t="str">
        <f>K108</f>
        <v>HINDI</v>
      </c>
      <c r="HB7" s="60">
        <f>K110</f>
        <v>1</v>
      </c>
      <c r="HC7" s="61">
        <f>T112</f>
        <v>1</v>
      </c>
      <c r="HD7" s="44">
        <f>K113</f>
        <v>100</v>
      </c>
      <c r="HE7" s="56">
        <f>K112</f>
        <v>1</v>
      </c>
      <c r="HF7" s="56">
        <f>M112</f>
        <v>0</v>
      </c>
      <c r="HG7" s="61">
        <f>O112</f>
        <v>0</v>
      </c>
      <c r="HH7" s="56">
        <f>R112</f>
        <v>0</v>
      </c>
      <c r="HI7" s="172">
        <f>K114</f>
        <v>0</v>
      </c>
      <c r="HJ7" s="52">
        <f>K115</f>
        <v>0</v>
      </c>
      <c r="HK7" s="167">
        <f>K117</f>
        <v>0</v>
      </c>
      <c r="HL7" s="167">
        <f>K118</f>
        <v>0</v>
      </c>
      <c r="HM7" s="918">
        <f>COUNTIF(D7:D106,"nso")</f>
        <v>0</v>
      </c>
      <c r="HN7" s="236">
        <f>HC7+HI7+HJ7+HK7+HL7+HM7</f>
        <v>1</v>
      </c>
    </row>
    <row r="8" spans="1:222" ht="15" customHeight="1">
      <c r="A8" s="194">
        <f>details!A8</f>
        <v>2</v>
      </c>
      <c r="B8" s="280" t="str">
        <f>IF(details!B8="","",details!B8)</f>
        <v/>
      </c>
      <c r="C8" s="280" t="str">
        <f>IF(details!C8="","",details!C8)</f>
        <v/>
      </c>
      <c r="D8" s="282">
        <f>IF(details!D8="","",details!D8)</f>
        <v>1002</v>
      </c>
      <c r="E8" s="282"/>
      <c r="F8" s="280" t="str">
        <f>IF(details!F8="","",details!F8)</f>
        <v/>
      </c>
      <c r="G8" s="570" t="str">
        <f>IF(details!G8="","",details!G8)</f>
        <v/>
      </c>
      <c r="H8" s="287" t="str">
        <f>IF(details!H8="","",details!H8)</f>
        <v>A 002</v>
      </c>
      <c r="I8" s="287" t="str">
        <f>IF(details!I8="","",details!I8)</f>
        <v>B 002</v>
      </c>
      <c r="J8" s="287" t="str">
        <f>IF(details!J8="","",details!J8)</f>
        <v>C 002</v>
      </c>
      <c r="K8" s="280" t="str">
        <f>IF(details!K8="","",details!K8)</f>
        <v/>
      </c>
      <c r="L8" s="280" t="str">
        <f>IF(details!L8="","",details!L8)</f>
        <v/>
      </c>
      <c r="M8" s="280" t="str">
        <f>IF(details!M8="","",details!M8)</f>
        <v/>
      </c>
      <c r="N8" s="281" t="str">
        <f t="shared" ref="N8:N71" si="113">IF(AND(K8="",L8="",M8=""),"",SUM(K8:M8))</f>
        <v/>
      </c>
      <c r="O8" s="280" t="str">
        <f>IF(details!N8="","",details!N8)</f>
        <v/>
      </c>
      <c r="P8" s="281" t="str">
        <f t="shared" ref="P8:P71" si="114">IF(AND(N8="",O8=""),"",SUM(N8:O8))</f>
        <v/>
      </c>
      <c r="Q8" s="152">
        <f t="shared" ref="Q8:Q71" si="115">COUNTIF(K8:M8,"NA")*10</f>
        <v>0</v>
      </c>
      <c r="R8" s="138" t="e">
        <f t="shared" ref="R8:R71" si="116">ROUNDUP(P8*10/(100-Q8),0)</f>
        <v>#VALUE!</v>
      </c>
      <c r="S8" s="280" t="str">
        <f>IF(details!O8="","",details!O8)</f>
        <v/>
      </c>
      <c r="T8" s="280" t="str">
        <f>IF(details!P8="","",details!P8)</f>
        <v/>
      </c>
      <c r="U8" s="280" t="str">
        <f>IF(details!Q8="","",details!Q8)</f>
        <v/>
      </c>
      <c r="V8" s="139" t="str">
        <f t="shared" ref="V8:V71" si="117">IF(O8="","",ROUNDUP(SUM(R8:U8),0))</f>
        <v/>
      </c>
      <c r="W8" s="280" t="str">
        <f>IF(details!R8="","",details!R8)</f>
        <v/>
      </c>
      <c r="X8" s="140" t="str">
        <f t="shared" ref="X8:X71" si="118">IF(W8="","",SUM(V8:W8))</f>
        <v/>
      </c>
      <c r="Y8" s="365" t="str">
        <f t="shared" si="42"/>
        <v/>
      </c>
      <c r="Z8" s="191" t="str">
        <f t="shared" ref="Z8:Z71" si="119">IF(AND(Y8="P",X8&gt;=75),"D",IF(AND(Y8="P",X8&gt;=60),"I",IF(AND(Y8="P",X8&gt;=45),"II",IF(AND(Y8="P",X8&gt;=33),"III",IF(Y8="G","III",IF(Y8="?","",Y8))))))</f>
        <v/>
      </c>
      <c r="AA8" s="280" t="str">
        <f>IF(details!S8="","",details!S8)</f>
        <v/>
      </c>
      <c r="AB8" s="280" t="str">
        <f>IF(details!T8="","",details!T8)</f>
        <v/>
      </c>
      <c r="AC8" s="280" t="str">
        <f>IF(details!U8="","",details!U8)</f>
        <v/>
      </c>
      <c r="AD8" s="281" t="str">
        <f t="shared" ref="AD8:AD71" si="120">IF(AND(AA8="",AB8="",AC8=""),"",SUM(AA8:AC8))</f>
        <v/>
      </c>
      <c r="AE8" s="280" t="str">
        <f>IF(details!V8="","",details!V8)</f>
        <v/>
      </c>
      <c r="AF8" s="281" t="str">
        <f t="shared" ref="AF8:AF71" si="121">IF(AND(AD8="",AE8=""),"",SUM(AD8:AE8))</f>
        <v/>
      </c>
      <c r="AG8" s="152">
        <f t="shared" ref="AG8:AG71" si="122">COUNTIF(AA8:AC8,"NA")*10</f>
        <v>0</v>
      </c>
      <c r="AH8" s="138" t="e">
        <f t="shared" ref="AH8:AH71" si="123">ROUNDUP(AF8*10/(100-AG8),0)</f>
        <v>#VALUE!</v>
      </c>
      <c r="AI8" s="280" t="str">
        <f>IF(details!W8="","",details!W8)</f>
        <v/>
      </c>
      <c r="AJ8" s="280" t="str">
        <f>IF(details!X8="","",details!X8)</f>
        <v/>
      </c>
      <c r="AK8" s="280" t="str">
        <f>IF(details!Y8="","",details!Y8)</f>
        <v/>
      </c>
      <c r="AL8" s="139" t="str">
        <f t="shared" ref="AL8:AL71" si="124">IF(AE8="","",ROUNDUP(SUM(AH8:AK8),0))</f>
        <v/>
      </c>
      <c r="AM8" s="280" t="str">
        <f>IF(details!Z8="","",details!Z8)</f>
        <v/>
      </c>
      <c r="AN8" s="140" t="str">
        <f t="shared" ref="AN8:AN71" si="125">IF(AM8="","",SUM(AL8:AM8))</f>
        <v/>
      </c>
      <c r="AO8" s="365" t="str">
        <f t="shared" si="47"/>
        <v/>
      </c>
      <c r="AP8" s="191" t="str">
        <f t="shared" ref="AP8:AP10" si="126">IF(AND(AO8="P",AN8&gt;=75),"D",IF(AND(AO8="P",AN8&gt;=60),"I",IF(AND(AO8="P",AN8&gt;=45),"II",IF(AND(AO8="P",AN8&gt;=33),"III",IF(AO8="G","III",IF(AO8="?","",AO8))))))</f>
        <v/>
      </c>
      <c r="AQ8" s="282" t="str">
        <f>IF(details!AA8="","",details!AA8)</f>
        <v/>
      </c>
      <c r="AR8" s="288" t="str">
        <f>CONCATENATE(IF(details!AA8="s"," SANSKRIT",IF(details!AA8="u"," URDU",IF(details!AA8="g"," GUJRATI",IF(details!AA8="p"," PUNJABI",IF(details!AA8="sd"," SINDHI",))))),"")</f>
        <v/>
      </c>
      <c r="AS8" s="280" t="str">
        <f>IF(details!AB8="","",details!AB8)</f>
        <v/>
      </c>
      <c r="AT8" s="280" t="str">
        <f>IF(details!AC8="","",details!AC8)</f>
        <v/>
      </c>
      <c r="AU8" s="280" t="str">
        <f>IF(details!AD8="","",details!AD8)</f>
        <v/>
      </c>
      <c r="AV8" s="281" t="str">
        <f t="shared" ref="AV8:AV71" si="127">IF(AND(AS8="",AT8="",AU8=""),"",SUM(AS8:AU8))</f>
        <v/>
      </c>
      <c r="AW8" s="280" t="str">
        <f>IF(details!AE8="","",details!AE8)</f>
        <v/>
      </c>
      <c r="AX8" s="281" t="str">
        <f t="shared" ref="AX8:AX71" si="128">IF(AND(AV8="",AW8=""),"",SUM(AV8:AW8))</f>
        <v/>
      </c>
      <c r="AY8" s="152">
        <f t="shared" ref="AY8:AY71" si="129">COUNTIF(AS8:AU8,"NA")*10</f>
        <v>0</v>
      </c>
      <c r="AZ8" s="138" t="e">
        <f t="shared" ref="AZ8:AZ71" si="130">ROUNDUP(AX8*10/(100-AY8),0)</f>
        <v>#VALUE!</v>
      </c>
      <c r="BA8" s="280" t="str">
        <f>IF(details!AF8="","",details!AF8)</f>
        <v/>
      </c>
      <c r="BB8" s="280" t="str">
        <f>IF(details!AG8="","",details!AG8)</f>
        <v/>
      </c>
      <c r="BC8" s="280" t="str">
        <f>IF(details!AH8="","",details!AH8)</f>
        <v/>
      </c>
      <c r="BD8" s="139" t="str">
        <f t="shared" ref="BD8:BD71" si="131">IF(AW8="","",ROUNDUP(SUM(AZ8:BC8),0))</f>
        <v/>
      </c>
      <c r="BE8" s="280" t="str">
        <f>IF(details!AI8="","",details!AI8)</f>
        <v/>
      </c>
      <c r="BF8" s="140" t="str">
        <f t="shared" ref="BF8:BF71" si="132">IF(BE8="","",SUM(BD8:BE8))</f>
        <v/>
      </c>
      <c r="BG8" s="365" t="str">
        <f t="shared" si="51"/>
        <v/>
      </c>
      <c r="BH8" s="191" t="str">
        <f t="shared" ref="BH8:BH71" si="133">IF(AND(BG8="P",BF8&gt;=75),"D",IF(AND(BG8="P",BF8&gt;=60),"I",IF(AND(BG8="P",BF8&gt;=45),"II",IF(AND(BG8="P",BF8&gt;=33),"III",IF(BG8="G","III",IF(BG8="?","",BG8))))))</f>
        <v/>
      </c>
      <c r="BI8" s="280" t="str">
        <f>IF(details!AJ8="","",details!AJ8)</f>
        <v/>
      </c>
      <c r="BJ8" s="280" t="str">
        <f>IF(details!AK8="","",details!AK8)</f>
        <v/>
      </c>
      <c r="BK8" s="280" t="str">
        <f>IF(details!AL8="","",details!AL8)</f>
        <v/>
      </c>
      <c r="BL8" s="281" t="str">
        <f t="shared" ref="BL8:BL71" si="134">IF(AND(BI8="",BJ8="",BK8=""),"",SUM(BI8:BK8))</f>
        <v/>
      </c>
      <c r="BM8" s="280" t="str">
        <f>IF(details!AM8="","",details!AM8)</f>
        <v/>
      </c>
      <c r="BN8" s="281" t="str">
        <f t="shared" ref="BN8:BN71" si="135">IF(AND(BL8="",BM8=""),"",SUM(BL8:BM8))</f>
        <v/>
      </c>
      <c r="BO8" s="152">
        <f t="shared" ref="BO8:BO71" si="136">COUNTIF(BI8:BK8,"NA")*10</f>
        <v>0</v>
      </c>
      <c r="BP8" s="138" t="e">
        <f t="shared" ref="BP8:BP71" si="137">ROUNDUP(BN8*10/(100-BO8),0)</f>
        <v>#VALUE!</v>
      </c>
      <c r="BQ8" s="280" t="str">
        <f>IF(details!AN8="","",details!AN8)</f>
        <v/>
      </c>
      <c r="BR8" s="280" t="str">
        <f>IF(details!AO8="","",details!AO8)</f>
        <v/>
      </c>
      <c r="BS8" s="280" t="str">
        <f>IF(details!AP8="","",details!AP8)</f>
        <v/>
      </c>
      <c r="BT8" s="139" t="str">
        <f t="shared" ref="BT8:BT71" si="138">IF(BM8="","",ROUNDUP(SUM(BP8:BS8),0))</f>
        <v/>
      </c>
      <c r="BU8" s="280" t="str">
        <f>IF(details!AQ8="","",details!AQ8)</f>
        <v/>
      </c>
      <c r="BV8" s="140" t="str">
        <f t="shared" ref="BV8:BV71" si="139">IF(BU8="","",SUM(BT8:BU8))</f>
        <v/>
      </c>
      <c r="BW8" s="365" t="str">
        <f t="shared" si="55"/>
        <v/>
      </c>
      <c r="BX8" s="191" t="str">
        <f t="shared" ref="BX8:BX16" si="140">IF(AND(BW8="P",BV8&gt;=75),"D",IF(AND(BW8="P",BV8&gt;=60),"I",IF(AND(BW8="P",BV8&gt;=45),"II",IF(AND(BW8="P",BV8&gt;=33),"III",IF(BW8="G","III",IF(BW8="?","",BW8))))))</f>
        <v/>
      </c>
      <c r="BY8" s="280" t="str">
        <f>IF(details!AR8="","",details!AR8)</f>
        <v/>
      </c>
      <c r="BZ8" s="280" t="str">
        <f>IF(details!AS8="","",details!AS8)</f>
        <v/>
      </c>
      <c r="CA8" s="280" t="str">
        <f>IF(details!AT8="","",details!AT8)</f>
        <v/>
      </c>
      <c r="CB8" s="281" t="str">
        <f t="shared" ref="CB8:CB71" si="141">IF(AND(BY8="",BZ8="",CA8=""),"",SUM(BY8:CA8))</f>
        <v/>
      </c>
      <c r="CC8" s="280" t="str">
        <f>IF(details!AU8="","",details!AU8)</f>
        <v/>
      </c>
      <c r="CD8" s="281" t="str">
        <f t="shared" ref="CD8:CD71" si="142">IF(AND(CB8="",CC8=""),"",SUM(CB8:CC8))</f>
        <v/>
      </c>
      <c r="CE8" s="152">
        <f t="shared" ref="CE8:CE71" si="143">COUNTIF(BY8:CA8,"NA")*10</f>
        <v>0</v>
      </c>
      <c r="CF8" s="138" t="e">
        <f t="shared" ref="CF8:CF71" si="144">ROUNDUP(CD8*10/(100-CE8),0)</f>
        <v>#VALUE!</v>
      </c>
      <c r="CG8" s="280" t="str">
        <f>IF(details!AV8="","",details!AV8)</f>
        <v/>
      </c>
      <c r="CH8" s="280" t="str">
        <f>IF(details!AW8="","",details!AW8)</f>
        <v/>
      </c>
      <c r="CI8" s="280" t="str">
        <f>IF(details!AX8="","",details!AX8)</f>
        <v/>
      </c>
      <c r="CJ8" s="139" t="str">
        <f t="shared" ref="CJ8:CJ71" si="145">IF(CC8="","",ROUNDUP(SUM(CF8:CI8),0))</f>
        <v/>
      </c>
      <c r="CK8" s="280" t="str">
        <f>IF(details!AY8="","",details!AY8)</f>
        <v/>
      </c>
      <c r="CL8" s="140" t="str">
        <f t="shared" ref="CL8:CL71" si="146">IF(CK8="","",SUM(CJ8:CK8))</f>
        <v/>
      </c>
      <c r="CM8" s="365" t="str">
        <f t="shared" si="59"/>
        <v/>
      </c>
      <c r="CN8" s="191" t="str">
        <f t="shared" si="60"/>
        <v/>
      </c>
      <c r="CO8" s="280" t="str">
        <f>IF(details!AZ8="","",details!AZ8)</f>
        <v/>
      </c>
      <c r="CP8" s="280" t="str">
        <f>IF(details!BA8="","",details!BA8)</f>
        <v/>
      </c>
      <c r="CQ8" s="280" t="str">
        <f>IF(details!BB8="","",details!BB8)</f>
        <v/>
      </c>
      <c r="CR8" s="281" t="str">
        <f t="shared" ref="CR8:CR71" si="147">IF(AND(CO8="",CP8="",CQ8=""),"",SUM(CO8:CQ8))</f>
        <v/>
      </c>
      <c r="CS8" s="280" t="str">
        <f>IF(details!BC8="","",details!BC8)</f>
        <v/>
      </c>
      <c r="CT8" s="281" t="str">
        <f t="shared" ref="CT8:CT71" si="148">IF(AND(CR8="",CS8=""),"",SUM(CR8:CS8))</f>
        <v/>
      </c>
      <c r="CU8" s="152">
        <f t="shared" ref="CU8:CU71" si="149">COUNTIF(CO8:CQ8,"NA")*10</f>
        <v>0</v>
      </c>
      <c r="CV8" s="138" t="e">
        <f t="shared" ref="CV8:CV71" si="150">ROUNDUP(CT8*10/(100-CU8),0)</f>
        <v>#VALUE!</v>
      </c>
      <c r="CW8" s="280" t="str">
        <f>IF(details!BD8="","",details!BD8)</f>
        <v/>
      </c>
      <c r="CX8" s="280" t="str">
        <f>IF(details!BE8="","",details!BE8)</f>
        <v/>
      </c>
      <c r="CY8" s="280" t="str">
        <f>IF(details!BF8="","",details!BF8)</f>
        <v/>
      </c>
      <c r="CZ8" s="139" t="str">
        <f t="shared" ref="CZ8:CZ71" si="151">IF(CS8="","",ROUNDUP(SUM(CV8:CY8),0))</f>
        <v/>
      </c>
      <c r="DA8" s="280" t="str">
        <f>IF(details!BG8="","",details!BG8)</f>
        <v/>
      </c>
      <c r="DB8" s="140" t="str">
        <f t="shared" ref="DB8:DB71" si="152">IF(DA8="","",SUM(CZ8:DA8))</f>
        <v/>
      </c>
      <c r="DC8" s="365" t="str">
        <f t="shared" si="64"/>
        <v/>
      </c>
      <c r="DD8" s="191" t="str">
        <f t="shared" si="23"/>
        <v/>
      </c>
      <c r="DE8" s="280" t="str">
        <f>IF(details!BH8="","",details!BH8)</f>
        <v/>
      </c>
      <c r="DF8" s="280" t="str">
        <f>IF(details!BI8="","",details!BI8)</f>
        <v/>
      </c>
      <c r="DG8" s="280" t="str">
        <f>IF(details!BJ8="","",details!BJ8)</f>
        <v/>
      </c>
      <c r="DH8" s="281" t="str">
        <f t="shared" ref="DH8:DH71" si="153">IF(AND(DE8="",DF8="",DG8=""),"",SUM(DE8:DG8))</f>
        <v/>
      </c>
      <c r="DI8" s="280" t="str">
        <f>IF(details!BK8="","",details!BK8)</f>
        <v/>
      </c>
      <c r="DJ8" s="281" t="str">
        <f t="shared" ref="DJ8:DJ71" si="154">IF(AND(DH8="",DI8=""),"",SUM(DH8:DI8))</f>
        <v/>
      </c>
      <c r="DK8" s="152">
        <f t="shared" ref="DK8:DK71" si="155">(COUNTIF(DE8:DG8,"NA")*10)</f>
        <v>0</v>
      </c>
      <c r="DL8" s="281" t="str">
        <f t="shared" ref="DL8:DL71" si="156">IF(DI8="","",80%*DJ8)</f>
        <v/>
      </c>
      <c r="DM8" s="280" t="str">
        <f>IF(details!BL8="","",details!BL8)</f>
        <v/>
      </c>
      <c r="DN8" s="52" t="str">
        <f t="shared" ref="DN8:DN71" si="157">IF(AND(DL8="",DM8=""),"",SUM(DL8:DM8))</f>
        <v/>
      </c>
      <c r="DO8" s="280" t="str">
        <f t="shared" ref="DO8:DO71" si="158">IF(DN8="","",IF(DN8&gt;=80,"A",IF(DN8&gt;=60,"B",IF(DN8&gt;=40,"C",IF(DN8&gt;=20,"D","E")))))</f>
        <v/>
      </c>
      <c r="DP8" s="280" t="str">
        <f>IF(details!BM8="","",details!BM8)</f>
        <v/>
      </c>
      <c r="DQ8" s="280" t="str">
        <f>IF(details!BN8="","",details!BN8)</f>
        <v/>
      </c>
      <c r="DR8" s="280" t="str">
        <f>IF(details!BO8="","",details!BO8)</f>
        <v/>
      </c>
      <c r="DS8" s="281" t="str">
        <f t="shared" ref="DS8:DS71" si="159">IF(AND(DP8="",DQ8="",DR8=""),"",SUM(DP8,DQ8,DR8))</f>
        <v/>
      </c>
      <c r="DT8" s="280" t="str">
        <f>IF(details!BP8="","",details!BP8)</f>
        <v/>
      </c>
      <c r="DU8" s="280" t="str">
        <f>IF(details!BQ8="","",details!BQ8)</f>
        <v/>
      </c>
      <c r="DV8" s="281" t="str">
        <f t="shared" ref="DV8:DV71" si="160">IF(AND(DT8="",DU8=""),"",IF(AND(DT8="NA",DU8="NA"),"NA",IF(AND(DT8="ml",DU8="ml"),"ml",IF(AND(DT8="AB",DU8="AB"),"AB",SUM(DT8:DU8)))))</f>
        <v/>
      </c>
      <c r="DW8" s="281" t="str">
        <f t="shared" ref="DW8:DW71" si="161">IF(AND(DS8="",DT8=""),"",SUM(DS8,DT8))</f>
        <v/>
      </c>
      <c r="DX8" s="281" t="str">
        <f t="shared" ref="DX8:DX71" si="162">IF(DU8="","",DU8)</f>
        <v/>
      </c>
      <c r="DY8" s="282" t="str">
        <f t="shared" ref="DY8:DY71" si="163">IF(AND(DW8="",DX8=""),"",SUM(DW8,DX8))</f>
        <v/>
      </c>
      <c r="DZ8" s="152">
        <f t="shared" ref="DZ8:DZ71" si="164">(COUNTIF(DP8:DR8,"NA")*10)</f>
        <v>0</v>
      </c>
      <c r="EA8" s="280" t="str">
        <f t="shared" ref="EA8:EA71" si="165">IF(DY8="","",IF(DY8&gt;=80%*(100-DZ8),"A",IF(DY8&gt;=60%*(100-DZ8),"B",IF(DY8&gt;=40%*(100-DZ8),"C",IF(DY8&gt;=20%*(100-DZ8),"D","E")))))</f>
        <v/>
      </c>
      <c r="EB8" s="280" t="str">
        <f>IF(details!BR8="","",details!BR8)</f>
        <v/>
      </c>
      <c r="EC8" s="280" t="str">
        <f>IF(details!BS8="","",details!BS8)</f>
        <v/>
      </c>
      <c r="ED8" s="280" t="str">
        <f>IF(details!BT8="","",details!BT8)</f>
        <v/>
      </c>
      <c r="EE8" s="281" t="str">
        <f t="shared" ref="EE8:EE71" si="166">IF(AND(EB8="",EC8="",ED8=""),"",SUM(EB8:ED8))</f>
        <v/>
      </c>
      <c r="EF8" s="280" t="str">
        <f>IF(details!BU8="","",details!BU8)</f>
        <v/>
      </c>
      <c r="EG8" s="280" t="str">
        <f>IF(details!BV8="","",details!BV8)</f>
        <v/>
      </c>
      <c r="EH8" s="56" t="str">
        <f t="shared" ref="EH8:EH71" si="167">IF(AND(EF8="",EG8=""),"",IF(AND(EF8="ml",EG8="ml"),"ml",IF(AND(EF8="AB",EG8="AB"),"AB",SUM(EF8:EG8))))</f>
        <v/>
      </c>
      <c r="EI8" s="281" t="str">
        <f t="shared" ref="EI8:EI71" si="168">IF(AND(EE8="",EF8=""),"",SUM(EE8,EF8))</f>
        <v/>
      </c>
      <c r="EJ8" s="281" t="str">
        <f t="shared" ref="EJ8:EJ71" si="169">EG8</f>
        <v/>
      </c>
      <c r="EK8" s="302" t="str">
        <f t="shared" ref="EK8:EK71" si="170">IF(AND(EI8="",EJ8=""),"",SUM(EI8:EJ8))</f>
        <v/>
      </c>
      <c r="EL8" s="152">
        <f t="shared" ref="EL8:EL71" si="171">COUNTIF(EB8:ED8,"NA")*10</f>
        <v>0</v>
      </c>
      <c r="EM8" s="280" t="str">
        <f t="shared" ref="EM8:EM71" si="172">IF(EK8="","",IF(EK8&gt;=80%*(100-EL8),"A",IF(EK8&gt;=60%*(100-EL8),"B",IF(EK8&gt;=40%*(100-EL8),"C",IF(EK8&gt;=20%*(100-EL8),"D","E")))))</f>
        <v/>
      </c>
      <c r="EN8" s="280" t="str">
        <f>IF(details!BW8="","",details!BW8)</f>
        <v/>
      </c>
      <c r="EO8" s="280" t="str">
        <f>IF(details!BX8="","",details!BX8)</f>
        <v/>
      </c>
      <c r="EP8" s="280" t="str">
        <f>IF(details!BY8="","",details!BY8)</f>
        <v/>
      </c>
      <c r="EQ8" s="282" t="str">
        <f t="shared" ref="EQ8:EQ71" si="173">IF(AND(EN8="",EO8="",EP8=""),"",SUM(EN8:EP8))</f>
        <v/>
      </c>
      <c r="ER8" s="280" t="str">
        <f t="shared" ref="ER8:ER71" si="174">IF(EQ8="","",IF(EQ8&gt;=80,"A",IF(EQ8&gt;=60,"B",IF(EQ8&gt;=40,"C",IF(EQ8&gt;=20,"D","E")))))</f>
        <v/>
      </c>
      <c r="ES8" s="280" t="str">
        <f>IF(details!BZ8="","",details!BZ8)</f>
        <v/>
      </c>
      <c r="ET8" s="280" t="str">
        <f>IF(details!CA8="","",details!CA8)</f>
        <v/>
      </c>
      <c r="EU8" s="280" t="str">
        <f>IF(details!CB8="","",details!CB8)</f>
        <v/>
      </c>
      <c r="EV8" s="280" t="str">
        <f>IF(details!CC8="","",details!CC8)</f>
        <v/>
      </c>
      <c r="EW8" s="282" t="str">
        <f t="shared" ref="EW8:EW71" si="175">IF(AND(ES8="",ET8="",EU8="",EV8=""),"",SUM(ES8:EV8))</f>
        <v/>
      </c>
      <c r="EX8" s="280" t="str">
        <f t="shared" ref="EX8:EX71" si="176">IF(EW8="","",IF(EW8&gt;=80,"A",IF(EW8&gt;=60,"B",IF(EW8&gt;=40,"C",IF(EW8&gt;=20,"D","E")))))</f>
        <v/>
      </c>
      <c r="EY8" s="152" t="str">
        <f t="shared" ref="EY8:EY71" si="177">Y8</f>
        <v/>
      </c>
      <c r="EZ8" s="152" t="str">
        <f t="shared" ref="EZ8:EZ71" si="178">AO8</f>
        <v/>
      </c>
      <c r="FA8" s="152" t="str">
        <f t="shared" ref="FA8:FA71" si="179">BG8</f>
        <v/>
      </c>
      <c r="FB8" s="152" t="str">
        <f t="shared" ref="FB8:FB71" si="180">BW8</f>
        <v/>
      </c>
      <c r="FC8" s="152" t="str">
        <f t="shared" ref="FC8:FC71" si="181">CM8</f>
        <v/>
      </c>
      <c r="FD8" s="152" t="str">
        <f t="shared" ref="FD8:FD71" si="182">DC8</f>
        <v/>
      </c>
      <c r="FE8" s="152" t="str">
        <f t="shared" si="88"/>
        <v/>
      </c>
      <c r="FF8" s="152">
        <f t="shared" ref="FF8:FF71" si="183">COUNTIF(EY8:FD8,"P")</f>
        <v>0</v>
      </c>
      <c r="FG8" s="152">
        <f t="shared" ref="FG8:FG71" si="184">COUNTIF(EY8:FD8,"F")+COUNTIF(EY8:FD8,"AB")</f>
        <v>0</v>
      </c>
      <c r="FH8" s="152">
        <f t="shared" ref="FH8:FH71" si="185">COUNTIF(EY8:FD8,"S")</f>
        <v>0</v>
      </c>
      <c r="FI8" s="152">
        <f t="shared" ref="FI8:FI71" si="186">COUNTIF(EY8:FD8,"G")</f>
        <v>0</v>
      </c>
      <c r="FJ8" s="152">
        <f t="shared" ref="FJ8:FJ71" si="187">COUNTIF(EY8:FE8,"RE")</f>
        <v>0</v>
      </c>
      <c r="FK8" s="198"/>
      <c r="FL8" s="303" t="str">
        <f t="shared" ref="FL8:FL71" si="188">Z8</f>
        <v/>
      </c>
      <c r="FM8" s="303" t="str">
        <f t="shared" ref="FM8:FM71" si="189">AP8</f>
        <v/>
      </c>
      <c r="FN8" s="303" t="str">
        <f t="shared" ref="FN8:FN71" si="190">BH8</f>
        <v/>
      </c>
      <c r="FO8" s="303" t="str">
        <f t="shared" si="97"/>
        <v/>
      </c>
      <c r="FP8" s="303" t="str">
        <f t="shared" si="98"/>
        <v/>
      </c>
      <c r="FQ8" s="303" t="str">
        <f t="shared" si="99"/>
        <v/>
      </c>
      <c r="FR8" s="303" t="str">
        <f t="shared" si="100"/>
        <v/>
      </c>
      <c r="FS8" s="303" t="str">
        <f t="shared" si="101"/>
        <v/>
      </c>
      <c r="FT8" s="303" t="str">
        <f t="shared" ref="FT8:FT71" si="191">BX8</f>
        <v/>
      </c>
      <c r="FU8" s="303" t="str">
        <f t="shared" ref="FU8:FU71" si="192">CN8</f>
        <v/>
      </c>
      <c r="FV8" s="303" t="str">
        <f t="shared" ref="FV8:FV71" si="193">DD8</f>
        <v/>
      </c>
      <c r="FW8" s="303" t="str">
        <f t="shared" ref="FW8:FW71" si="194">DO8</f>
        <v/>
      </c>
      <c r="FX8" s="303" t="str">
        <f t="shared" si="106"/>
        <v/>
      </c>
      <c r="FY8" s="303" t="str">
        <f t="shared" ref="FY8:FY71" si="195">EM8</f>
        <v/>
      </c>
      <c r="FZ8" s="303" t="str">
        <f t="shared" ref="FZ8:FZ71" si="196">ER8</f>
        <v/>
      </c>
      <c r="GA8" s="303" t="str">
        <f t="shared" ref="GA8:GA71" si="197">EX8</f>
        <v/>
      </c>
      <c r="GB8" s="409" t="str">
        <f t="shared" si="110"/>
        <v/>
      </c>
      <c r="GC8" s="286">
        <f t="shared" si="37"/>
        <v>0</v>
      </c>
      <c r="GD8" s="244">
        <f t="shared" ref="GD8:GD71" si="198">GC8*100/600</f>
        <v>0</v>
      </c>
      <c r="GE8" s="152" t="str">
        <f t="shared" ref="GE8:GE71" si="199">IF(OR(GB8="PASS",GB8="PASS BY GRACE"),GD8,"")</f>
        <v/>
      </c>
      <c r="GF8" s="421" t="str">
        <f t="shared" ref="GF8:GF71" si="200">IF(GE8="","",SUMPRODUCT((GE8&lt;GE$7:GE$106)/COUNTIF(GE$7:GE$106,GE$7:GE$106)))</f>
        <v/>
      </c>
      <c r="GG8" s="333" t="str">
        <f t="shared" ref="GG8:GG39" si="201">IF(AND(GD8&gt;=60,GJ8="PASS"),"FIRST",IF(AND(GD8&gt;=60,GJ8="PASS BY GRACE"),"FIRST",IF(AND(GD8&gt;=45,GJ8="PASS"),"SECOND",IF(AND(GD8&gt;=45,GJ8="PASS BY GRACE"),"SECOND",IF(OR(GJ8="PASS",GJ8="PASS BY GRACE"),"THIRD","")))))</f>
        <v/>
      </c>
      <c r="GH8" s="333" t="str">
        <f t="shared" ref="GH8:GH40" si="202">CONCATENATE(IF(EY8="S",$EY$4,"")," ",IF(EZ8="S",$EZ$4,"")," ",IF(FA8="S",$FA$4,"")," ",IF(FB8="S",$FB$4,"")," ",IF(FC8="S",$FC$4,"")," ",IF(FD8="S",$FD$4,"")," ")</f>
        <v xml:space="preserve">      </v>
      </c>
      <c r="GI8" s="191"/>
      <c r="GJ8" s="191" t="str">
        <f t="shared" ref="GJ8:GJ39" si="203">IF(AND(GB8="",GI8=""),"",IF(OR(GB8="PASS",GI8="PASS"),"PASS",IF(GB8="PASS BY GRACE","PASS BY GRACE",IF(AND(GB8="SUPPL.",GI8=""),"","FAIL"))))</f>
        <v/>
      </c>
      <c r="GK8" s="191" t="str">
        <f t="shared" ref="GK8:GK39" si="204">IF(GI8="PASS","?","")</f>
        <v/>
      </c>
      <c r="GL8" s="191" t="str">
        <f t="shared" ref="GL8:GL39" si="205">IF(OR(GG8="FIRST",GG8="SECOND",GG8="THIRD"),GG8,IF(OR(GK8="FIRST",GK8="SECOND",GK8="THIRD"),GK8,""))</f>
        <v/>
      </c>
      <c r="GM8" s="55" t="str">
        <f>IF(details!DG8="","",details!DG8)</f>
        <v/>
      </c>
      <c r="GN8" s="57" t="str">
        <f>IF(details!DH8="","",details!DH8)</f>
        <v/>
      </c>
      <c r="GO8" s="55" t="str">
        <f>IF(details!DK8="","",details!DK8)</f>
        <v/>
      </c>
      <c r="GP8" s="57" t="str">
        <f>IF(details!DL8="","",details!DL8)</f>
        <v/>
      </c>
      <c r="GQ8" s="55" t="str">
        <f>IF(details!DO8="","",details!DO8)</f>
        <v/>
      </c>
      <c r="GR8" s="57" t="str">
        <f>IF(details!DP8="","",details!DP8)</f>
        <v/>
      </c>
      <c r="GS8" s="55" t="str">
        <f>IF(details!DS8="","",details!DS8)</f>
        <v/>
      </c>
      <c r="GT8" s="57" t="str">
        <f>IF(details!DT8="","",details!DT8)</f>
        <v/>
      </c>
      <c r="GU8" s="337" t="str">
        <f t="shared" ref="GU8:GU71" si="206">IF(GS8="","",GT8/GS8*100)</f>
        <v/>
      </c>
      <c r="GV8" s="427" t="str">
        <f t="shared" ref="GV8:GV71" si="207">IF(GU8="","",IF(GU8&gt;85,3,IF(GU8&gt;80,2,IF(GU8&gt;75,1,"NE"))))</f>
        <v/>
      </c>
      <c r="GW8" s="199"/>
      <c r="GZ8" s="235" t="str">
        <f>AA109</f>
        <v>YASMIN</v>
      </c>
      <c r="HA8" s="59" t="str">
        <f>AA108</f>
        <v>ENGLISH</v>
      </c>
      <c r="HB8" s="60">
        <f>AA110</f>
        <v>1</v>
      </c>
      <c r="HC8" s="61">
        <f>AJ112</f>
        <v>1</v>
      </c>
      <c r="HD8" s="44">
        <f>AA113</f>
        <v>100</v>
      </c>
      <c r="HE8" s="56">
        <f>AA112</f>
        <v>1</v>
      </c>
      <c r="HF8" s="61">
        <f>AC112</f>
        <v>0</v>
      </c>
      <c r="HG8" s="61">
        <f>AE112</f>
        <v>0</v>
      </c>
      <c r="HH8" s="56">
        <f>AH112</f>
        <v>0</v>
      </c>
      <c r="HI8" s="172">
        <f>AA114</f>
        <v>0</v>
      </c>
      <c r="HJ8" s="52">
        <f>AA115</f>
        <v>0</v>
      </c>
      <c r="HK8" s="167">
        <f>AA117</f>
        <v>0</v>
      </c>
      <c r="HL8" s="167">
        <f>AA118</f>
        <v>0</v>
      </c>
      <c r="HM8" s="935"/>
      <c r="HN8" s="236">
        <f>HC8+HI8+HJ8+HK8+HL8+HM7</f>
        <v>1</v>
      </c>
    </row>
    <row r="9" spans="1:222" ht="15" customHeight="1">
      <c r="A9" s="194">
        <f>details!A9</f>
        <v>3</v>
      </c>
      <c r="B9" s="280" t="str">
        <f>IF(details!B9="","",details!B9)</f>
        <v/>
      </c>
      <c r="C9" s="280" t="str">
        <f>IF(details!C9="","",details!C9)</f>
        <v/>
      </c>
      <c r="D9" s="282">
        <f>IF(details!D9="","",details!D9)</f>
        <v>1003</v>
      </c>
      <c r="E9" s="282"/>
      <c r="F9" s="280" t="str">
        <f>IF(details!F9="","",details!F9)</f>
        <v/>
      </c>
      <c r="G9" s="570" t="str">
        <f>IF(details!G9="","",details!G9)</f>
        <v/>
      </c>
      <c r="H9" s="287" t="str">
        <f>IF(details!H9="","",details!H9)</f>
        <v>A 003</v>
      </c>
      <c r="I9" s="287" t="str">
        <f>IF(details!I9="","",details!I9)</f>
        <v>B 003</v>
      </c>
      <c r="J9" s="287" t="str">
        <f>IF(details!J9="","",details!J9)</f>
        <v>C 003</v>
      </c>
      <c r="K9" s="280" t="str">
        <f>IF(details!K9="","",details!K9)</f>
        <v/>
      </c>
      <c r="L9" s="280" t="str">
        <f>IF(details!L9="","",details!L9)</f>
        <v/>
      </c>
      <c r="M9" s="280" t="str">
        <f>IF(details!M9="","",details!M9)</f>
        <v/>
      </c>
      <c r="N9" s="281" t="str">
        <f t="shared" si="113"/>
        <v/>
      </c>
      <c r="O9" s="280" t="str">
        <f>IF(details!N9="","",details!N9)</f>
        <v/>
      </c>
      <c r="P9" s="281" t="str">
        <f t="shared" si="114"/>
        <v/>
      </c>
      <c r="Q9" s="152">
        <f t="shared" si="115"/>
        <v>0</v>
      </c>
      <c r="R9" s="138" t="e">
        <f t="shared" si="116"/>
        <v>#VALUE!</v>
      </c>
      <c r="S9" s="280" t="str">
        <f>IF(details!O9="","",details!O9)</f>
        <v/>
      </c>
      <c r="T9" s="280" t="str">
        <f>IF(details!P9="","",details!P9)</f>
        <v/>
      </c>
      <c r="U9" s="280" t="str">
        <f>IF(details!Q9="","",details!Q9)</f>
        <v/>
      </c>
      <c r="V9" s="139" t="str">
        <f t="shared" si="117"/>
        <v/>
      </c>
      <c r="W9" s="280" t="str">
        <f>IF(details!R9="","",details!R9)</f>
        <v/>
      </c>
      <c r="X9" s="140" t="str">
        <f t="shared" si="118"/>
        <v/>
      </c>
      <c r="Y9" s="365" t="str">
        <f t="shared" si="42"/>
        <v/>
      </c>
      <c r="Z9" s="191" t="str">
        <f t="shared" si="119"/>
        <v/>
      </c>
      <c r="AA9" s="280" t="str">
        <f>IF(details!S9="","",details!S9)</f>
        <v/>
      </c>
      <c r="AB9" s="280" t="str">
        <f>IF(details!T9="","",details!T9)</f>
        <v/>
      </c>
      <c r="AC9" s="280" t="str">
        <f>IF(details!U9="","",details!U9)</f>
        <v/>
      </c>
      <c r="AD9" s="281" t="str">
        <f t="shared" si="120"/>
        <v/>
      </c>
      <c r="AE9" s="280" t="str">
        <f>IF(details!V9="","",details!V9)</f>
        <v/>
      </c>
      <c r="AF9" s="281" t="str">
        <f t="shared" si="121"/>
        <v/>
      </c>
      <c r="AG9" s="152">
        <f t="shared" si="122"/>
        <v>0</v>
      </c>
      <c r="AH9" s="138" t="e">
        <f t="shared" si="123"/>
        <v>#VALUE!</v>
      </c>
      <c r="AI9" s="280" t="str">
        <f>IF(details!W9="","",details!W9)</f>
        <v/>
      </c>
      <c r="AJ9" s="280" t="str">
        <f>IF(details!X9="","",details!X9)</f>
        <v/>
      </c>
      <c r="AK9" s="280" t="str">
        <f>IF(details!Y9="","",details!Y9)</f>
        <v/>
      </c>
      <c r="AL9" s="139" t="str">
        <f t="shared" si="124"/>
        <v/>
      </c>
      <c r="AM9" s="280" t="str">
        <f>IF(details!Z9="","",details!Z9)</f>
        <v/>
      </c>
      <c r="AN9" s="140" t="str">
        <f t="shared" si="125"/>
        <v/>
      </c>
      <c r="AO9" s="365" t="str">
        <f t="shared" si="47"/>
        <v/>
      </c>
      <c r="AP9" s="191" t="str">
        <f t="shared" si="126"/>
        <v/>
      </c>
      <c r="AQ9" s="282" t="str">
        <f>IF(details!AA9="","",details!AA9)</f>
        <v/>
      </c>
      <c r="AR9" s="288" t="str">
        <f>CONCATENATE(IF(details!AA9="s"," SANSKRIT",IF(details!AA9="u"," URDU",IF(details!AA9="g"," GUJRATI",IF(details!AA9="p"," PUNJABI",IF(details!AA9="sd"," SINDHI",))))),"")</f>
        <v/>
      </c>
      <c r="AS9" s="280" t="str">
        <f>IF(details!AB9="","",details!AB9)</f>
        <v/>
      </c>
      <c r="AT9" s="280" t="str">
        <f>IF(details!AC9="","",details!AC9)</f>
        <v/>
      </c>
      <c r="AU9" s="280" t="str">
        <f>IF(details!AD9="","",details!AD9)</f>
        <v/>
      </c>
      <c r="AV9" s="281" t="str">
        <f t="shared" si="127"/>
        <v/>
      </c>
      <c r="AW9" s="280" t="str">
        <f>IF(details!AE9="","",details!AE9)</f>
        <v/>
      </c>
      <c r="AX9" s="281" t="str">
        <f t="shared" si="128"/>
        <v/>
      </c>
      <c r="AY9" s="152">
        <f t="shared" si="129"/>
        <v>0</v>
      </c>
      <c r="AZ9" s="138" t="e">
        <f t="shared" si="130"/>
        <v>#VALUE!</v>
      </c>
      <c r="BA9" s="280" t="str">
        <f>IF(details!AF9="","",details!AF9)</f>
        <v/>
      </c>
      <c r="BB9" s="280" t="str">
        <f>IF(details!AG9="","",details!AG9)</f>
        <v/>
      </c>
      <c r="BC9" s="280" t="str">
        <f>IF(details!AH9="","",details!AH9)</f>
        <v/>
      </c>
      <c r="BD9" s="139" t="str">
        <f t="shared" si="131"/>
        <v/>
      </c>
      <c r="BE9" s="280" t="str">
        <f>IF(details!AI9="","",details!AI9)</f>
        <v/>
      </c>
      <c r="BF9" s="140" t="str">
        <f t="shared" si="132"/>
        <v/>
      </c>
      <c r="BG9" s="365" t="str">
        <f t="shared" si="51"/>
        <v/>
      </c>
      <c r="BH9" s="191" t="str">
        <f t="shared" si="133"/>
        <v/>
      </c>
      <c r="BI9" s="280" t="str">
        <f>IF(details!AJ9="","",details!AJ9)</f>
        <v/>
      </c>
      <c r="BJ9" s="280" t="str">
        <f>IF(details!AK9="","",details!AK9)</f>
        <v/>
      </c>
      <c r="BK9" s="280" t="str">
        <f>IF(details!AL9="","",details!AL9)</f>
        <v/>
      </c>
      <c r="BL9" s="281" t="str">
        <f t="shared" si="134"/>
        <v/>
      </c>
      <c r="BM9" s="280" t="str">
        <f>IF(details!AM9="","",details!AM9)</f>
        <v/>
      </c>
      <c r="BN9" s="281" t="str">
        <f t="shared" si="135"/>
        <v/>
      </c>
      <c r="BO9" s="152">
        <f t="shared" si="136"/>
        <v>0</v>
      </c>
      <c r="BP9" s="138" t="e">
        <f t="shared" si="137"/>
        <v>#VALUE!</v>
      </c>
      <c r="BQ9" s="280" t="str">
        <f>IF(details!AN9="","",details!AN9)</f>
        <v/>
      </c>
      <c r="BR9" s="280" t="str">
        <f>IF(details!AO9="","",details!AO9)</f>
        <v/>
      </c>
      <c r="BS9" s="280" t="str">
        <f>IF(details!AP9="","",details!AP9)</f>
        <v/>
      </c>
      <c r="BT9" s="139" t="str">
        <f t="shared" si="138"/>
        <v/>
      </c>
      <c r="BU9" s="280" t="str">
        <f>IF(details!AQ9="","",details!AQ9)</f>
        <v/>
      </c>
      <c r="BV9" s="140" t="str">
        <f t="shared" si="139"/>
        <v/>
      </c>
      <c r="BW9" s="365" t="str">
        <f t="shared" si="55"/>
        <v/>
      </c>
      <c r="BX9" s="191" t="str">
        <f t="shared" si="140"/>
        <v/>
      </c>
      <c r="BY9" s="280" t="str">
        <f>IF(details!AR9="","",details!AR9)</f>
        <v/>
      </c>
      <c r="BZ9" s="280" t="str">
        <f>IF(details!AS9="","",details!AS9)</f>
        <v/>
      </c>
      <c r="CA9" s="280" t="str">
        <f>IF(details!AT9="","",details!AT9)</f>
        <v/>
      </c>
      <c r="CB9" s="281" t="str">
        <f t="shared" si="141"/>
        <v/>
      </c>
      <c r="CC9" s="280" t="str">
        <f>IF(details!AU9="","",details!AU9)</f>
        <v/>
      </c>
      <c r="CD9" s="281" t="str">
        <f t="shared" si="142"/>
        <v/>
      </c>
      <c r="CE9" s="152">
        <f t="shared" si="143"/>
        <v>0</v>
      </c>
      <c r="CF9" s="138" t="e">
        <f t="shared" si="144"/>
        <v>#VALUE!</v>
      </c>
      <c r="CG9" s="280" t="str">
        <f>IF(details!AV9="","",details!AV9)</f>
        <v/>
      </c>
      <c r="CH9" s="280" t="str">
        <f>IF(details!AW9="","",details!AW9)</f>
        <v/>
      </c>
      <c r="CI9" s="280" t="str">
        <f>IF(details!AX9="","",details!AX9)</f>
        <v/>
      </c>
      <c r="CJ9" s="139" t="str">
        <f t="shared" si="145"/>
        <v/>
      </c>
      <c r="CK9" s="280" t="str">
        <f>IF(details!AY9="","",details!AY9)</f>
        <v/>
      </c>
      <c r="CL9" s="140" t="str">
        <f t="shared" si="146"/>
        <v/>
      </c>
      <c r="CM9" s="365" t="str">
        <f t="shared" si="59"/>
        <v/>
      </c>
      <c r="CN9" s="191" t="str">
        <f t="shared" si="60"/>
        <v/>
      </c>
      <c r="CO9" s="280" t="str">
        <f>IF(details!AZ9="","",details!AZ9)</f>
        <v/>
      </c>
      <c r="CP9" s="280" t="str">
        <f>IF(details!BA9="","",details!BA9)</f>
        <v/>
      </c>
      <c r="CQ9" s="280" t="str">
        <f>IF(details!BB9="","",details!BB9)</f>
        <v/>
      </c>
      <c r="CR9" s="281" t="str">
        <f t="shared" si="147"/>
        <v/>
      </c>
      <c r="CS9" s="280" t="str">
        <f>IF(details!BC9="","",details!BC9)</f>
        <v/>
      </c>
      <c r="CT9" s="281" t="str">
        <f t="shared" si="148"/>
        <v/>
      </c>
      <c r="CU9" s="152">
        <f t="shared" si="149"/>
        <v>0</v>
      </c>
      <c r="CV9" s="138" t="e">
        <f t="shared" si="150"/>
        <v>#VALUE!</v>
      </c>
      <c r="CW9" s="280" t="str">
        <f>IF(details!BD9="","",details!BD9)</f>
        <v/>
      </c>
      <c r="CX9" s="280" t="str">
        <f>IF(details!BE9="","",details!BE9)</f>
        <v/>
      </c>
      <c r="CY9" s="280" t="str">
        <f>IF(details!BF9="","",details!BF9)</f>
        <v/>
      </c>
      <c r="CZ9" s="139" t="str">
        <f t="shared" si="151"/>
        <v/>
      </c>
      <c r="DA9" s="280" t="str">
        <f>IF(details!BG9="","",details!BG9)</f>
        <v/>
      </c>
      <c r="DB9" s="140" t="str">
        <f t="shared" si="152"/>
        <v/>
      </c>
      <c r="DC9" s="365" t="str">
        <f t="shared" si="64"/>
        <v/>
      </c>
      <c r="DD9" s="191" t="str">
        <f t="shared" si="23"/>
        <v/>
      </c>
      <c r="DE9" s="280" t="str">
        <f>IF(details!BH9="","",details!BH9)</f>
        <v/>
      </c>
      <c r="DF9" s="280" t="str">
        <f>IF(details!BI9="","",details!BI9)</f>
        <v/>
      </c>
      <c r="DG9" s="280" t="str">
        <f>IF(details!BJ9="","",details!BJ9)</f>
        <v/>
      </c>
      <c r="DH9" s="281" t="str">
        <f t="shared" si="153"/>
        <v/>
      </c>
      <c r="DI9" s="280" t="str">
        <f>IF(details!BK9="","",details!BK9)</f>
        <v/>
      </c>
      <c r="DJ9" s="281" t="str">
        <f t="shared" si="154"/>
        <v/>
      </c>
      <c r="DK9" s="152">
        <f t="shared" si="155"/>
        <v>0</v>
      </c>
      <c r="DL9" s="281" t="str">
        <f t="shared" si="156"/>
        <v/>
      </c>
      <c r="DM9" s="280" t="str">
        <f>IF(details!BL9="","",details!BL9)</f>
        <v/>
      </c>
      <c r="DN9" s="52" t="str">
        <f t="shared" si="157"/>
        <v/>
      </c>
      <c r="DO9" s="280" t="str">
        <f t="shared" si="158"/>
        <v/>
      </c>
      <c r="DP9" s="280" t="str">
        <f>IF(details!BM9="","",details!BM9)</f>
        <v/>
      </c>
      <c r="DQ9" s="280" t="str">
        <f>IF(details!BN9="","",details!BN9)</f>
        <v/>
      </c>
      <c r="DR9" s="280" t="str">
        <f>IF(details!BO9="","",details!BO9)</f>
        <v/>
      </c>
      <c r="DS9" s="281" t="str">
        <f t="shared" si="159"/>
        <v/>
      </c>
      <c r="DT9" s="280" t="str">
        <f>IF(details!BP9="","",details!BP9)</f>
        <v/>
      </c>
      <c r="DU9" s="280" t="str">
        <f>IF(details!BQ9="","",details!BQ9)</f>
        <v/>
      </c>
      <c r="DV9" s="281" t="str">
        <f t="shared" si="160"/>
        <v/>
      </c>
      <c r="DW9" s="281" t="str">
        <f t="shared" si="161"/>
        <v/>
      </c>
      <c r="DX9" s="281" t="str">
        <f t="shared" si="162"/>
        <v/>
      </c>
      <c r="DY9" s="282" t="str">
        <f t="shared" si="163"/>
        <v/>
      </c>
      <c r="DZ9" s="152">
        <f t="shared" si="164"/>
        <v>0</v>
      </c>
      <c r="EA9" s="280" t="str">
        <f t="shared" si="165"/>
        <v/>
      </c>
      <c r="EB9" s="280" t="str">
        <f>IF(details!BR9="","",details!BR9)</f>
        <v/>
      </c>
      <c r="EC9" s="280" t="str">
        <f>IF(details!BS9="","",details!BS9)</f>
        <v/>
      </c>
      <c r="ED9" s="280" t="str">
        <f>IF(details!BT9="","",details!BT9)</f>
        <v/>
      </c>
      <c r="EE9" s="281" t="str">
        <f t="shared" si="166"/>
        <v/>
      </c>
      <c r="EF9" s="280" t="str">
        <f>IF(details!BU9="","",details!BU9)</f>
        <v/>
      </c>
      <c r="EG9" s="280" t="str">
        <f>IF(details!BV9="","",details!BV9)</f>
        <v/>
      </c>
      <c r="EH9" s="56" t="str">
        <f t="shared" si="167"/>
        <v/>
      </c>
      <c r="EI9" s="281" t="str">
        <f t="shared" si="168"/>
        <v/>
      </c>
      <c r="EJ9" s="281" t="str">
        <f t="shared" si="169"/>
        <v/>
      </c>
      <c r="EK9" s="302" t="str">
        <f t="shared" si="170"/>
        <v/>
      </c>
      <c r="EL9" s="152">
        <f t="shared" si="171"/>
        <v>0</v>
      </c>
      <c r="EM9" s="280" t="str">
        <f t="shared" si="172"/>
        <v/>
      </c>
      <c r="EN9" s="280" t="str">
        <f>IF(details!BW9="","",details!BW9)</f>
        <v/>
      </c>
      <c r="EO9" s="280" t="str">
        <f>IF(details!BX9="","",details!BX9)</f>
        <v/>
      </c>
      <c r="EP9" s="280" t="str">
        <f>IF(details!BY9="","",details!BY9)</f>
        <v/>
      </c>
      <c r="EQ9" s="282" t="str">
        <f t="shared" si="173"/>
        <v/>
      </c>
      <c r="ER9" s="280" t="str">
        <f t="shared" si="174"/>
        <v/>
      </c>
      <c r="ES9" s="280" t="str">
        <f>IF(details!BZ9="","",details!BZ9)</f>
        <v/>
      </c>
      <c r="ET9" s="280" t="str">
        <f>IF(details!CA9="","",details!CA9)</f>
        <v/>
      </c>
      <c r="EU9" s="280" t="str">
        <f>IF(details!CB9="","",details!CB9)</f>
        <v/>
      </c>
      <c r="EV9" s="280" t="str">
        <f>IF(details!CC9="","",details!CC9)</f>
        <v/>
      </c>
      <c r="EW9" s="282" t="str">
        <f t="shared" si="175"/>
        <v/>
      </c>
      <c r="EX9" s="280" t="str">
        <f t="shared" si="176"/>
        <v/>
      </c>
      <c r="EY9" s="152" t="str">
        <f t="shared" si="177"/>
        <v/>
      </c>
      <c r="EZ9" s="152" t="str">
        <f t="shared" si="178"/>
        <v/>
      </c>
      <c r="FA9" s="152" t="str">
        <f t="shared" si="179"/>
        <v/>
      </c>
      <c r="FB9" s="152" t="str">
        <f t="shared" si="180"/>
        <v/>
      </c>
      <c r="FC9" s="152" t="str">
        <f t="shared" si="181"/>
        <v/>
      </c>
      <c r="FD9" s="152" t="str">
        <f t="shared" si="182"/>
        <v/>
      </c>
      <c r="FE9" s="152" t="str">
        <f t="shared" si="88"/>
        <v/>
      </c>
      <c r="FF9" s="152">
        <f t="shared" si="183"/>
        <v>0</v>
      </c>
      <c r="FG9" s="152">
        <f t="shared" si="184"/>
        <v>0</v>
      </c>
      <c r="FH9" s="152">
        <f t="shared" si="185"/>
        <v>0</v>
      </c>
      <c r="FI9" s="152">
        <f t="shared" si="186"/>
        <v>0</v>
      </c>
      <c r="FJ9" s="152">
        <f t="shared" si="187"/>
        <v>0</v>
      </c>
      <c r="FK9" s="198"/>
      <c r="FL9" s="303" t="str">
        <f t="shared" si="188"/>
        <v/>
      </c>
      <c r="FM9" s="303" t="str">
        <f t="shared" si="189"/>
        <v/>
      </c>
      <c r="FN9" s="303" t="str">
        <f t="shared" si="190"/>
        <v/>
      </c>
      <c r="FO9" s="303" t="str">
        <f t="shared" si="97"/>
        <v/>
      </c>
      <c r="FP9" s="303" t="str">
        <f t="shared" si="98"/>
        <v/>
      </c>
      <c r="FQ9" s="303" t="str">
        <f t="shared" si="99"/>
        <v/>
      </c>
      <c r="FR9" s="303" t="str">
        <f t="shared" si="100"/>
        <v/>
      </c>
      <c r="FS9" s="303" t="str">
        <f t="shared" si="101"/>
        <v/>
      </c>
      <c r="FT9" s="303" t="str">
        <f t="shared" si="191"/>
        <v/>
      </c>
      <c r="FU9" s="303" t="str">
        <f t="shared" si="192"/>
        <v/>
      </c>
      <c r="FV9" s="303" t="str">
        <f t="shared" si="193"/>
        <v/>
      </c>
      <c r="FW9" s="303" t="str">
        <f t="shared" si="194"/>
        <v/>
      </c>
      <c r="FX9" s="303" t="str">
        <f t="shared" si="106"/>
        <v/>
      </c>
      <c r="FY9" s="303" t="str">
        <f t="shared" si="195"/>
        <v/>
      </c>
      <c r="FZ9" s="303" t="str">
        <f t="shared" si="196"/>
        <v/>
      </c>
      <c r="GA9" s="303" t="str">
        <f t="shared" si="197"/>
        <v/>
      </c>
      <c r="GB9" s="303" t="str">
        <f t="shared" si="110"/>
        <v/>
      </c>
      <c r="GC9" s="286">
        <f t="shared" si="37"/>
        <v>0</v>
      </c>
      <c r="GD9" s="244">
        <f t="shared" si="198"/>
        <v>0</v>
      </c>
      <c r="GE9" s="152" t="str">
        <f t="shared" si="199"/>
        <v/>
      </c>
      <c r="GF9" s="421" t="str">
        <f t="shared" si="200"/>
        <v/>
      </c>
      <c r="GG9" s="333" t="str">
        <f t="shared" si="201"/>
        <v/>
      </c>
      <c r="GH9" s="333" t="str">
        <f t="shared" si="202"/>
        <v xml:space="preserve">      </v>
      </c>
      <c r="GI9" s="191"/>
      <c r="GJ9" s="191" t="str">
        <f t="shared" si="203"/>
        <v/>
      </c>
      <c r="GK9" s="191" t="str">
        <f t="shared" si="204"/>
        <v/>
      </c>
      <c r="GL9" s="191" t="str">
        <f t="shared" si="205"/>
        <v/>
      </c>
      <c r="GM9" s="55" t="str">
        <f>IF(details!DG9="","",details!DG9)</f>
        <v/>
      </c>
      <c r="GN9" s="57" t="str">
        <f>IF(details!DH9="","",details!DH9)</f>
        <v/>
      </c>
      <c r="GO9" s="55" t="str">
        <f>IF(details!DK9="","",details!DK9)</f>
        <v/>
      </c>
      <c r="GP9" s="57" t="str">
        <f>IF(details!DL9="","",details!DL9)</f>
        <v/>
      </c>
      <c r="GQ9" s="55" t="str">
        <f>IF(details!DO9="","",details!DO9)</f>
        <v/>
      </c>
      <c r="GR9" s="57" t="str">
        <f>IF(details!DP9="","",details!DP9)</f>
        <v/>
      </c>
      <c r="GS9" s="55" t="str">
        <f>IF(details!DS9="","",details!DS9)</f>
        <v/>
      </c>
      <c r="GT9" s="57" t="str">
        <f>IF(details!DT9="","",details!DT9)</f>
        <v/>
      </c>
      <c r="GU9" s="337" t="str">
        <f t="shared" si="206"/>
        <v/>
      </c>
      <c r="GV9" s="427" t="str">
        <f t="shared" si="207"/>
        <v/>
      </c>
      <c r="GW9" s="199"/>
      <c r="GZ9" s="235" t="str">
        <f>AQ109</f>
        <v>SHANKAR</v>
      </c>
      <c r="HA9" s="59" t="str">
        <f>AQ108</f>
        <v>SANSKRIT</v>
      </c>
      <c r="HB9" s="60">
        <f>AQ110</f>
        <v>1</v>
      </c>
      <c r="HC9" s="63">
        <f>AQ113</f>
        <v>1</v>
      </c>
      <c r="HD9" s="44">
        <f>AT113</f>
        <v>100</v>
      </c>
      <c r="HE9" s="56">
        <f>AQ112</f>
        <v>0</v>
      </c>
      <c r="HF9" s="61">
        <f>AS112</f>
        <v>1</v>
      </c>
      <c r="HG9" s="56">
        <f>AT112</f>
        <v>0</v>
      </c>
      <c r="HH9" s="61">
        <f>AU112</f>
        <v>0</v>
      </c>
      <c r="HI9" s="64">
        <f>AQ114</f>
        <v>0</v>
      </c>
      <c r="HJ9" s="52">
        <f>AQ115</f>
        <v>0</v>
      </c>
      <c r="HK9" s="167">
        <f>AQ117</f>
        <v>0</v>
      </c>
      <c r="HL9" s="167">
        <f>AQ118</f>
        <v>0</v>
      </c>
      <c r="HM9" s="935"/>
      <c r="HN9" s="237">
        <f>HC9+HI9+HJ9+HK9+HL9+HM7</f>
        <v>1</v>
      </c>
    </row>
    <row r="10" spans="1:222" ht="15" customHeight="1">
      <c r="A10" s="194">
        <f>details!A10</f>
        <v>4</v>
      </c>
      <c r="B10" s="280" t="str">
        <f>IF(details!B10="","",details!B10)</f>
        <v/>
      </c>
      <c r="C10" s="280" t="str">
        <f>IF(details!C10="","",details!C10)</f>
        <v/>
      </c>
      <c r="D10" s="282">
        <f>IF(details!D10="","",details!D10)</f>
        <v>1004</v>
      </c>
      <c r="E10" s="282"/>
      <c r="F10" s="280" t="str">
        <f>IF(details!F10="","",details!F10)</f>
        <v/>
      </c>
      <c r="G10" s="570" t="str">
        <f>IF(details!G10="","",details!G10)</f>
        <v/>
      </c>
      <c r="H10" s="287" t="str">
        <f>IF(details!H10="","",details!H10)</f>
        <v>A 004</v>
      </c>
      <c r="I10" s="287" t="str">
        <f>IF(details!I10="","",details!I10)</f>
        <v>B 004</v>
      </c>
      <c r="J10" s="287" t="str">
        <f>IF(details!J10="","",details!J10)</f>
        <v>C 004</v>
      </c>
      <c r="K10" s="280" t="str">
        <f>IF(details!K10="","",details!K10)</f>
        <v/>
      </c>
      <c r="L10" s="280" t="str">
        <f>IF(details!L10="","",details!L10)</f>
        <v/>
      </c>
      <c r="M10" s="280" t="str">
        <f>IF(details!M10="","",details!M10)</f>
        <v/>
      </c>
      <c r="N10" s="281" t="str">
        <f t="shared" si="113"/>
        <v/>
      </c>
      <c r="O10" s="280" t="str">
        <f>IF(details!N10="","",details!N10)</f>
        <v/>
      </c>
      <c r="P10" s="281" t="str">
        <f t="shared" si="114"/>
        <v/>
      </c>
      <c r="Q10" s="152">
        <f t="shared" si="115"/>
        <v>0</v>
      </c>
      <c r="R10" s="138" t="e">
        <f t="shared" si="116"/>
        <v>#VALUE!</v>
      </c>
      <c r="S10" s="280" t="str">
        <f>IF(details!O10="","",details!O10)</f>
        <v/>
      </c>
      <c r="T10" s="280" t="str">
        <f>IF(details!P10="","",details!P10)</f>
        <v/>
      </c>
      <c r="U10" s="280" t="str">
        <f>IF(details!Q10="","",details!Q10)</f>
        <v/>
      </c>
      <c r="V10" s="139" t="str">
        <f t="shared" si="117"/>
        <v/>
      </c>
      <c r="W10" s="280" t="str">
        <f>IF(details!R10="","",details!R10)</f>
        <v/>
      </c>
      <c r="X10" s="140" t="str">
        <f t="shared" si="118"/>
        <v/>
      </c>
      <c r="Y10" s="365" t="str">
        <f t="shared" si="42"/>
        <v/>
      </c>
      <c r="Z10" s="191" t="str">
        <f t="shared" si="119"/>
        <v/>
      </c>
      <c r="AA10" s="280" t="str">
        <f>IF(details!S10="","",details!S10)</f>
        <v/>
      </c>
      <c r="AB10" s="280" t="str">
        <f>IF(details!T10="","",details!T10)</f>
        <v/>
      </c>
      <c r="AC10" s="280" t="str">
        <f>IF(details!U10="","",details!U10)</f>
        <v/>
      </c>
      <c r="AD10" s="281" t="str">
        <f t="shared" si="120"/>
        <v/>
      </c>
      <c r="AE10" s="280" t="str">
        <f>IF(details!V10="","",details!V10)</f>
        <v/>
      </c>
      <c r="AF10" s="281" t="str">
        <f t="shared" si="121"/>
        <v/>
      </c>
      <c r="AG10" s="152">
        <f t="shared" si="122"/>
        <v>0</v>
      </c>
      <c r="AH10" s="138" t="e">
        <f t="shared" si="123"/>
        <v>#VALUE!</v>
      </c>
      <c r="AI10" s="280" t="str">
        <f>IF(details!W10="","",details!W10)</f>
        <v/>
      </c>
      <c r="AJ10" s="280" t="str">
        <f>IF(details!X10="","",details!X10)</f>
        <v/>
      </c>
      <c r="AK10" s="280" t="str">
        <f>IF(details!Y10="","",details!Y10)</f>
        <v/>
      </c>
      <c r="AL10" s="139" t="str">
        <f t="shared" si="124"/>
        <v/>
      </c>
      <c r="AM10" s="280" t="str">
        <f>IF(details!Z10="","",details!Z10)</f>
        <v/>
      </c>
      <c r="AN10" s="140" t="str">
        <f t="shared" si="125"/>
        <v/>
      </c>
      <c r="AO10" s="365" t="str">
        <f t="shared" si="47"/>
        <v/>
      </c>
      <c r="AP10" s="191" t="str">
        <f t="shared" si="126"/>
        <v/>
      </c>
      <c r="AQ10" s="282" t="str">
        <f>IF(details!AA10="","",details!AA10)</f>
        <v/>
      </c>
      <c r="AR10" s="288" t="str">
        <f>CONCATENATE(IF(details!AA10="s"," SANSKRIT",IF(details!AA10="u"," URDU",IF(details!AA10="g"," GUJRATI",IF(details!AA10="p"," PUNJABI",IF(details!AA10="sd"," SINDHI",))))),"")</f>
        <v/>
      </c>
      <c r="AS10" s="280" t="str">
        <f>IF(details!AB10="","",details!AB10)</f>
        <v/>
      </c>
      <c r="AT10" s="280" t="str">
        <f>IF(details!AC10="","",details!AC10)</f>
        <v/>
      </c>
      <c r="AU10" s="280" t="str">
        <f>IF(details!AD10="","",details!AD10)</f>
        <v/>
      </c>
      <c r="AV10" s="281" t="str">
        <f t="shared" si="127"/>
        <v/>
      </c>
      <c r="AW10" s="280" t="str">
        <f>IF(details!AE10="","",details!AE10)</f>
        <v/>
      </c>
      <c r="AX10" s="281" t="str">
        <f t="shared" si="128"/>
        <v/>
      </c>
      <c r="AY10" s="152">
        <f t="shared" si="129"/>
        <v>0</v>
      </c>
      <c r="AZ10" s="138" t="e">
        <f t="shared" si="130"/>
        <v>#VALUE!</v>
      </c>
      <c r="BA10" s="280" t="str">
        <f>IF(details!AF10="","",details!AF10)</f>
        <v/>
      </c>
      <c r="BB10" s="280" t="str">
        <f>IF(details!AG10="","",details!AG10)</f>
        <v/>
      </c>
      <c r="BC10" s="280" t="str">
        <f>IF(details!AH10="","",details!AH10)</f>
        <v/>
      </c>
      <c r="BD10" s="139" t="str">
        <f t="shared" si="131"/>
        <v/>
      </c>
      <c r="BE10" s="280" t="str">
        <f>IF(details!AI10="","",details!AI10)</f>
        <v/>
      </c>
      <c r="BF10" s="140" t="str">
        <f t="shared" si="132"/>
        <v/>
      </c>
      <c r="BG10" s="365" t="str">
        <f t="shared" si="51"/>
        <v/>
      </c>
      <c r="BH10" s="191" t="str">
        <f t="shared" si="133"/>
        <v/>
      </c>
      <c r="BI10" s="280" t="str">
        <f>IF(details!AJ10="","",details!AJ10)</f>
        <v/>
      </c>
      <c r="BJ10" s="280" t="str">
        <f>IF(details!AK10="","",details!AK10)</f>
        <v/>
      </c>
      <c r="BK10" s="280" t="str">
        <f>IF(details!AL10="","",details!AL10)</f>
        <v/>
      </c>
      <c r="BL10" s="281" t="str">
        <f t="shared" si="134"/>
        <v/>
      </c>
      <c r="BM10" s="280" t="str">
        <f>IF(details!AM10="","",details!AM10)</f>
        <v/>
      </c>
      <c r="BN10" s="281" t="str">
        <f t="shared" si="135"/>
        <v/>
      </c>
      <c r="BO10" s="152">
        <f t="shared" si="136"/>
        <v>0</v>
      </c>
      <c r="BP10" s="138" t="e">
        <f t="shared" si="137"/>
        <v>#VALUE!</v>
      </c>
      <c r="BQ10" s="280" t="str">
        <f>IF(details!AN10="","",details!AN10)</f>
        <v/>
      </c>
      <c r="BR10" s="280" t="str">
        <f>IF(details!AO10="","",details!AO10)</f>
        <v/>
      </c>
      <c r="BS10" s="280" t="str">
        <f>IF(details!AP10="","",details!AP10)</f>
        <v/>
      </c>
      <c r="BT10" s="139" t="str">
        <f t="shared" si="138"/>
        <v/>
      </c>
      <c r="BU10" s="280" t="str">
        <f>IF(details!AQ10="","",details!AQ10)</f>
        <v/>
      </c>
      <c r="BV10" s="140" t="str">
        <f t="shared" si="139"/>
        <v/>
      </c>
      <c r="BW10" s="365" t="str">
        <f t="shared" si="55"/>
        <v/>
      </c>
      <c r="BX10" s="191" t="str">
        <f t="shared" si="140"/>
        <v/>
      </c>
      <c r="BY10" s="280" t="str">
        <f>IF(details!AR10="","",details!AR10)</f>
        <v/>
      </c>
      <c r="BZ10" s="280" t="str">
        <f>IF(details!AS10="","",details!AS10)</f>
        <v/>
      </c>
      <c r="CA10" s="280" t="str">
        <f>IF(details!AT10="","",details!AT10)</f>
        <v/>
      </c>
      <c r="CB10" s="281" t="str">
        <f t="shared" si="141"/>
        <v/>
      </c>
      <c r="CC10" s="280" t="str">
        <f>IF(details!AU10="","",details!AU10)</f>
        <v/>
      </c>
      <c r="CD10" s="281" t="str">
        <f t="shared" si="142"/>
        <v/>
      </c>
      <c r="CE10" s="152">
        <f t="shared" si="143"/>
        <v>0</v>
      </c>
      <c r="CF10" s="138" t="e">
        <f t="shared" si="144"/>
        <v>#VALUE!</v>
      </c>
      <c r="CG10" s="280" t="str">
        <f>IF(details!AV10="","",details!AV10)</f>
        <v/>
      </c>
      <c r="CH10" s="280" t="str">
        <f>IF(details!AW10="","",details!AW10)</f>
        <v/>
      </c>
      <c r="CI10" s="280" t="str">
        <f>IF(details!AX10="","",details!AX10)</f>
        <v/>
      </c>
      <c r="CJ10" s="139" t="str">
        <f t="shared" si="145"/>
        <v/>
      </c>
      <c r="CK10" s="280" t="str">
        <f>IF(details!AY10="","",details!AY10)</f>
        <v/>
      </c>
      <c r="CL10" s="140" t="str">
        <f t="shared" si="146"/>
        <v/>
      </c>
      <c r="CM10" s="365" t="str">
        <f t="shared" si="59"/>
        <v/>
      </c>
      <c r="CN10" s="191" t="str">
        <f t="shared" si="60"/>
        <v/>
      </c>
      <c r="CO10" s="280" t="str">
        <f>IF(details!AZ10="","",details!AZ10)</f>
        <v/>
      </c>
      <c r="CP10" s="280" t="str">
        <f>IF(details!BA10="","",details!BA10)</f>
        <v/>
      </c>
      <c r="CQ10" s="280" t="str">
        <f>IF(details!BB10="","",details!BB10)</f>
        <v/>
      </c>
      <c r="CR10" s="281" t="str">
        <f t="shared" si="147"/>
        <v/>
      </c>
      <c r="CS10" s="280" t="str">
        <f>IF(details!BC10="","",details!BC10)</f>
        <v/>
      </c>
      <c r="CT10" s="281" t="str">
        <f t="shared" si="148"/>
        <v/>
      </c>
      <c r="CU10" s="152">
        <f t="shared" si="149"/>
        <v>0</v>
      </c>
      <c r="CV10" s="138" t="e">
        <f t="shared" si="150"/>
        <v>#VALUE!</v>
      </c>
      <c r="CW10" s="280" t="str">
        <f>IF(details!BD10="","",details!BD10)</f>
        <v/>
      </c>
      <c r="CX10" s="280" t="str">
        <f>IF(details!BE10="","",details!BE10)</f>
        <v/>
      </c>
      <c r="CY10" s="280" t="str">
        <f>IF(details!BF10="","",details!BF10)</f>
        <v/>
      </c>
      <c r="CZ10" s="139" t="str">
        <f t="shared" si="151"/>
        <v/>
      </c>
      <c r="DA10" s="280" t="str">
        <f>IF(details!BG10="","",details!BG10)</f>
        <v/>
      </c>
      <c r="DB10" s="140" t="str">
        <f t="shared" si="152"/>
        <v/>
      </c>
      <c r="DC10" s="365" t="str">
        <f t="shared" si="64"/>
        <v/>
      </c>
      <c r="DD10" s="191" t="str">
        <f t="shared" si="23"/>
        <v/>
      </c>
      <c r="DE10" s="280" t="str">
        <f>IF(details!BH10="","",details!BH10)</f>
        <v/>
      </c>
      <c r="DF10" s="280" t="str">
        <f>IF(details!BI10="","",details!BI10)</f>
        <v/>
      </c>
      <c r="DG10" s="280" t="str">
        <f>IF(details!BJ10="","",details!BJ10)</f>
        <v/>
      </c>
      <c r="DH10" s="281" t="str">
        <f t="shared" si="153"/>
        <v/>
      </c>
      <c r="DI10" s="280" t="str">
        <f>IF(details!BK10="","",details!BK10)</f>
        <v/>
      </c>
      <c r="DJ10" s="281" t="str">
        <f t="shared" si="154"/>
        <v/>
      </c>
      <c r="DK10" s="152">
        <f t="shared" si="155"/>
        <v>0</v>
      </c>
      <c r="DL10" s="281" t="str">
        <f t="shared" si="156"/>
        <v/>
      </c>
      <c r="DM10" s="280" t="str">
        <f>IF(details!BL10="","",details!BL10)</f>
        <v/>
      </c>
      <c r="DN10" s="52" t="str">
        <f t="shared" si="157"/>
        <v/>
      </c>
      <c r="DO10" s="280" t="str">
        <f t="shared" si="158"/>
        <v/>
      </c>
      <c r="DP10" s="280" t="str">
        <f>IF(details!BM10="","",details!BM10)</f>
        <v/>
      </c>
      <c r="DQ10" s="280" t="str">
        <f>IF(details!BN10="","",details!BN10)</f>
        <v/>
      </c>
      <c r="DR10" s="280" t="str">
        <f>IF(details!BO10="","",details!BO10)</f>
        <v/>
      </c>
      <c r="DS10" s="281" t="str">
        <f t="shared" si="159"/>
        <v/>
      </c>
      <c r="DT10" s="280" t="str">
        <f>IF(details!BP10="","",details!BP10)</f>
        <v/>
      </c>
      <c r="DU10" s="280" t="str">
        <f>IF(details!BQ10="","",details!BQ10)</f>
        <v/>
      </c>
      <c r="DV10" s="281" t="str">
        <f t="shared" si="160"/>
        <v/>
      </c>
      <c r="DW10" s="281" t="str">
        <f t="shared" si="161"/>
        <v/>
      </c>
      <c r="DX10" s="281" t="str">
        <f t="shared" si="162"/>
        <v/>
      </c>
      <c r="DY10" s="282" t="str">
        <f t="shared" si="163"/>
        <v/>
      </c>
      <c r="DZ10" s="152">
        <f t="shared" si="164"/>
        <v>0</v>
      </c>
      <c r="EA10" s="280" t="str">
        <f t="shared" si="165"/>
        <v/>
      </c>
      <c r="EB10" s="280" t="str">
        <f>IF(details!BR10="","",details!BR10)</f>
        <v/>
      </c>
      <c r="EC10" s="280" t="str">
        <f>IF(details!BS10="","",details!BS10)</f>
        <v/>
      </c>
      <c r="ED10" s="280" t="str">
        <f>IF(details!BT10="","",details!BT10)</f>
        <v/>
      </c>
      <c r="EE10" s="281" t="str">
        <f t="shared" si="166"/>
        <v/>
      </c>
      <c r="EF10" s="280" t="str">
        <f>IF(details!BU10="","",details!BU10)</f>
        <v/>
      </c>
      <c r="EG10" s="280" t="str">
        <f>IF(details!BV10="","",details!BV10)</f>
        <v/>
      </c>
      <c r="EH10" s="56" t="str">
        <f t="shared" si="167"/>
        <v/>
      </c>
      <c r="EI10" s="281" t="str">
        <f t="shared" si="168"/>
        <v/>
      </c>
      <c r="EJ10" s="281" t="str">
        <f t="shared" si="169"/>
        <v/>
      </c>
      <c r="EK10" s="302" t="str">
        <f t="shared" si="170"/>
        <v/>
      </c>
      <c r="EL10" s="152">
        <f t="shared" si="171"/>
        <v>0</v>
      </c>
      <c r="EM10" s="280" t="str">
        <f t="shared" si="172"/>
        <v/>
      </c>
      <c r="EN10" s="280" t="str">
        <f>IF(details!BW10="","",details!BW10)</f>
        <v/>
      </c>
      <c r="EO10" s="280" t="str">
        <f>IF(details!BX10="","",details!BX10)</f>
        <v/>
      </c>
      <c r="EP10" s="280" t="str">
        <f>IF(details!BY10="","",details!BY10)</f>
        <v/>
      </c>
      <c r="EQ10" s="282" t="str">
        <f t="shared" si="173"/>
        <v/>
      </c>
      <c r="ER10" s="280" t="str">
        <f t="shared" si="174"/>
        <v/>
      </c>
      <c r="ES10" s="280" t="str">
        <f>IF(details!BZ10="","",details!BZ10)</f>
        <v/>
      </c>
      <c r="ET10" s="280" t="str">
        <f>IF(details!CA10="","",details!CA10)</f>
        <v/>
      </c>
      <c r="EU10" s="280" t="str">
        <f>IF(details!CB10="","",details!CB10)</f>
        <v/>
      </c>
      <c r="EV10" s="280" t="str">
        <f>IF(details!CC10="","",details!CC10)</f>
        <v/>
      </c>
      <c r="EW10" s="282" t="str">
        <f t="shared" si="175"/>
        <v/>
      </c>
      <c r="EX10" s="280" t="str">
        <f t="shared" si="176"/>
        <v/>
      </c>
      <c r="EY10" s="152" t="str">
        <f t="shared" si="177"/>
        <v/>
      </c>
      <c r="EZ10" s="152" t="str">
        <f t="shared" si="178"/>
        <v/>
      </c>
      <c r="FA10" s="152" t="str">
        <f t="shared" si="179"/>
        <v/>
      </c>
      <c r="FB10" s="152" t="str">
        <f t="shared" si="180"/>
        <v/>
      </c>
      <c r="FC10" s="152" t="str">
        <f t="shared" si="181"/>
        <v/>
      </c>
      <c r="FD10" s="152" t="str">
        <f t="shared" si="182"/>
        <v/>
      </c>
      <c r="FE10" s="152" t="str">
        <f t="shared" si="88"/>
        <v/>
      </c>
      <c r="FF10" s="152">
        <f t="shared" si="183"/>
        <v>0</v>
      </c>
      <c r="FG10" s="152">
        <f t="shared" si="184"/>
        <v>0</v>
      </c>
      <c r="FH10" s="152">
        <f t="shared" si="185"/>
        <v>0</v>
      </c>
      <c r="FI10" s="152">
        <f t="shared" si="186"/>
        <v>0</v>
      </c>
      <c r="FJ10" s="152">
        <f t="shared" si="187"/>
        <v>0</v>
      </c>
      <c r="FK10" s="198"/>
      <c r="FL10" s="303" t="str">
        <f t="shared" si="188"/>
        <v/>
      </c>
      <c r="FM10" s="303" t="str">
        <f t="shared" si="189"/>
        <v/>
      </c>
      <c r="FN10" s="303" t="str">
        <f t="shared" si="190"/>
        <v/>
      </c>
      <c r="FO10" s="303" t="str">
        <f t="shared" si="97"/>
        <v/>
      </c>
      <c r="FP10" s="303" t="str">
        <f t="shared" si="98"/>
        <v/>
      </c>
      <c r="FQ10" s="303" t="str">
        <f t="shared" si="99"/>
        <v/>
      </c>
      <c r="FR10" s="303" t="str">
        <f t="shared" si="100"/>
        <v/>
      </c>
      <c r="FS10" s="303" t="str">
        <f t="shared" si="101"/>
        <v/>
      </c>
      <c r="FT10" s="303" t="str">
        <f t="shared" si="191"/>
        <v/>
      </c>
      <c r="FU10" s="303" t="str">
        <f t="shared" si="192"/>
        <v/>
      </c>
      <c r="FV10" s="303" t="str">
        <f t="shared" si="193"/>
        <v/>
      </c>
      <c r="FW10" s="303" t="str">
        <f t="shared" si="194"/>
        <v/>
      </c>
      <c r="FX10" s="303" t="str">
        <f t="shared" si="106"/>
        <v/>
      </c>
      <c r="FY10" s="303" t="str">
        <f t="shared" si="195"/>
        <v/>
      </c>
      <c r="FZ10" s="303" t="str">
        <f t="shared" si="196"/>
        <v/>
      </c>
      <c r="GA10" s="303" t="str">
        <f t="shared" si="197"/>
        <v/>
      </c>
      <c r="GB10" s="303" t="str">
        <f t="shared" si="110"/>
        <v/>
      </c>
      <c r="GC10" s="286">
        <f t="shared" si="37"/>
        <v>0</v>
      </c>
      <c r="GD10" s="244">
        <f t="shared" si="198"/>
        <v>0</v>
      </c>
      <c r="GE10" s="152" t="str">
        <f t="shared" si="199"/>
        <v/>
      </c>
      <c r="GF10" s="421" t="str">
        <f t="shared" si="200"/>
        <v/>
      </c>
      <c r="GG10" s="333" t="str">
        <f t="shared" si="201"/>
        <v/>
      </c>
      <c r="GH10" s="333" t="str">
        <f t="shared" si="202"/>
        <v xml:space="preserve">      </v>
      </c>
      <c r="GI10" s="191"/>
      <c r="GJ10" s="191" t="str">
        <f t="shared" si="203"/>
        <v/>
      </c>
      <c r="GK10" s="191" t="str">
        <f t="shared" si="204"/>
        <v/>
      </c>
      <c r="GL10" s="191" t="str">
        <f t="shared" si="205"/>
        <v/>
      </c>
      <c r="GM10" s="55" t="str">
        <f>IF(details!DG10="","",details!DG10)</f>
        <v/>
      </c>
      <c r="GN10" s="57" t="str">
        <f>IF(details!DH10="","",details!DH10)</f>
        <v/>
      </c>
      <c r="GO10" s="55" t="str">
        <f>IF(details!DK10="","",details!DK10)</f>
        <v/>
      </c>
      <c r="GP10" s="57" t="str">
        <f>IF(details!DL10="","",details!DL10)</f>
        <v/>
      </c>
      <c r="GQ10" s="55" t="str">
        <f>IF(details!DO10="","",details!DO10)</f>
        <v/>
      </c>
      <c r="GR10" s="57" t="str">
        <f>IF(details!DP10="","",details!DP10)</f>
        <v/>
      </c>
      <c r="GS10" s="55" t="str">
        <f>IF(details!DS10="","",details!DS10)</f>
        <v/>
      </c>
      <c r="GT10" s="57" t="str">
        <f>IF(details!DT10="","",details!DT10)</f>
        <v/>
      </c>
      <c r="GU10" s="337" t="str">
        <f t="shared" si="206"/>
        <v/>
      </c>
      <c r="GV10" s="427" t="str">
        <f t="shared" si="207"/>
        <v/>
      </c>
      <c r="GW10" s="199"/>
      <c r="GZ10" s="235" t="str">
        <f>AV109</f>
        <v>SAMIR</v>
      </c>
      <c r="HA10" s="59" t="str">
        <f>AV108</f>
        <v>URDU</v>
      </c>
      <c r="HB10" s="60">
        <f>AV110</f>
        <v>0</v>
      </c>
      <c r="HC10" s="63">
        <f>AV113</f>
        <v>0</v>
      </c>
      <c r="HD10" s="44" t="str">
        <f>AX113</f>
        <v/>
      </c>
      <c r="HE10" s="56">
        <f>AV112</f>
        <v>0</v>
      </c>
      <c r="HF10" s="61">
        <f>AW112</f>
        <v>0</v>
      </c>
      <c r="HG10" s="56">
        <f>AX112</f>
        <v>0</v>
      </c>
      <c r="HH10" s="61">
        <f>AY112</f>
        <v>0</v>
      </c>
      <c r="HI10" s="64">
        <f>AV114</f>
        <v>0</v>
      </c>
      <c r="HJ10" s="52">
        <f>AV115</f>
        <v>0</v>
      </c>
      <c r="HK10" s="167">
        <f>AV117</f>
        <v>0</v>
      </c>
      <c r="HL10" s="167">
        <f>AV118</f>
        <v>0</v>
      </c>
      <c r="HM10" s="935"/>
      <c r="HN10" s="237">
        <f>HC10+HI10+HJ10+HK10+HL10</f>
        <v>0</v>
      </c>
    </row>
    <row r="11" spans="1:222" ht="15" customHeight="1">
      <c r="A11" s="194">
        <f>details!A11</f>
        <v>5</v>
      </c>
      <c r="B11" s="280" t="str">
        <f>IF(details!B11="","",details!B11)</f>
        <v/>
      </c>
      <c r="C11" s="280" t="str">
        <f>IF(details!C11="","",details!C11)</f>
        <v/>
      </c>
      <c r="D11" s="282">
        <f>IF(details!D11="","",details!D11)</f>
        <v>1005</v>
      </c>
      <c r="E11" s="282"/>
      <c r="F11" s="280" t="str">
        <f>IF(details!F11="","",details!F11)</f>
        <v/>
      </c>
      <c r="G11" s="570" t="str">
        <f>IF(details!G11="","",details!G11)</f>
        <v/>
      </c>
      <c r="H11" s="287" t="str">
        <f>IF(details!H11="","",details!H11)</f>
        <v>A 005</v>
      </c>
      <c r="I11" s="287" t="str">
        <f>IF(details!I11="","",details!I11)</f>
        <v>B 005</v>
      </c>
      <c r="J11" s="287" t="str">
        <f>IF(details!J11="","",details!J11)</f>
        <v>C 005</v>
      </c>
      <c r="K11" s="280" t="str">
        <f>IF(details!K11="","",details!K11)</f>
        <v/>
      </c>
      <c r="L11" s="280" t="str">
        <f>IF(details!L11="","",details!L11)</f>
        <v/>
      </c>
      <c r="M11" s="280" t="str">
        <f>IF(details!M11="","",details!M11)</f>
        <v/>
      </c>
      <c r="N11" s="281" t="str">
        <f t="shared" si="113"/>
        <v/>
      </c>
      <c r="O11" s="280" t="str">
        <f>IF(details!N11="","",details!N11)</f>
        <v/>
      </c>
      <c r="P11" s="281" t="str">
        <f t="shared" si="114"/>
        <v/>
      </c>
      <c r="Q11" s="152">
        <f t="shared" si="115"/>
        <v>0</v>
      </c>
      <c r="R11" s="138" t="e">
        <f t="shared" si="116"/>
        <v>#VALUE!</v>
      </c>
      <c r="S11" s="280" t="str">
        <f>IF(details!O11="","",details!O11)</f>
        <v/>
      </c>
      <c r="T11" s="280" t="str">
        <f>IF(details!P11="","",details!P11)</f>
        <v/>
      </c>
      <c r="U11" s="280" t="str">
        <f>IF(details!Q11="","",details!Q11)</f>
        <v/>
      </c>
      <c r="V11" s="139" t="str">
        <f t="shared" si="117"/>
        <v/>
      </c>
      <c r="W11" s="280" t="str">
        <f>IF(details!R11="","",details!R11)</f>
        <v/>
      </c>
      <c r="X11" s="140" t="str">
        <f t="shared" si="118"/>
        <v/>
      </c>
      <c r="Y11" s="365" t="str">
        <f t="shared" si="42"/>
        <v/>
      </c>
      <c r="Z11" s="191" t="str">
        <f t="shared" si="119"/>
        <v/>
      </c>
      <c r="AA11" s="280" t="str">
        <f>IF(details!S11="","",details!S11)</f>
        <v/>
      </c>
      <c r="AB11" s="280" t="str">
        <f>IF(details!T11="","",details!T11)</f>
        <v/>
      </c>
      <c r="AC11" s="280" t="str">
        <f>IF(details!U11="","",details!U11)</f>
        <v/>
      </c>
      <c r="AD11" s="281" t="str">
        <f t="shared" si="120"/>
        <v/>
      </c>
      <c r="AE11" s="280" t="str">
        <f>IF(details!V11="","",details!V11)</f>
        <v/>
      </c>
      <c r="AF11" s="281" t="str">
        <f t="shared" si="121"/>
        <v/>
      </c>
      <c r="AG11" s="152">
        <f t="shared" si="122"/>
        <v>0</v>
      </c>
      <c r="AH11" s="138" t="e">
        <f t="shared" si="123"/>
        <v>#VALUE!</v>
      </c>
      <c r="AI11" s="280" t="str">
        <f>IF(details!W11="","",details!W11)</f>
        <v/>
      </c>
      <c r="AJ11" s="280" t="str">
        <f>IF(details!X11="","",details!X11)</f>
        <v/>
      </c>
      <c r="AK11" s="280" t="str">
        <f>IF(details!Y11="","",details!Y11)</f>
        <v/>
      </c>
      <c r="AL11" s="139" t="str">
        <f t="shared" si="124"/>
        <v/>
      </c>
      <c r="AM11" s="280" t="str">
        <f>IF(details!Z11="","",details!Z11)</f>
        <v/>
      </c>
      <c r="AN11" s="140" t="str">
        <f t="shared" si="125"/>
        <v/>
      </c>
      <c r="AO11" s="365" t="str">
        <f t="shared" si="47"/>
        <v/>
      </c>
      <c r="AP11" s="191" t="str">
        <f t="shared" ref="AP11:AP74" si="208">IF(AND(AO11="P",AN11&gt;=75),"D",IF(AND(AO11="P",AN11&gt;=60),"I",IF(AND(AO11="P",AN11&gt;=45),"II",IF(AND(AO11="P",AN11&gt;=33),"III",IF(AO11="G","III",IF(AO11="?","",AO11))))))</f>
        <v/>
      </c>
      <c r="AQ11" s="282" t="str">
        <f>IF(details!AA11="","",details!AA11)</f>
        <v/>
      </c>
      <c r="AR11" s="288" t="str">
        <f>CONCATENATE(IF(details!AA11="s"," SANSKRIT",IF(details!AA11="u"," URDU",IF(details!AA11="g"," GUJRATI",IF(details!AA11="p"," PUNJABI",IF(details!AA11="sd"," SINDHI",))))),"")</f>
        <v/>
      </c>
      <c r="AS11" s="280" t="str">
        <f>IF(details!AB11="","",details!AB11)</f>
        <v/>
      </c>
      <c r="AT11" s="280" t="str">
        <f>IF(details!AC11="","",details!AC11)</f>
        <v/>
      </c>
      <c r="AU11" s="280" t="str">
        <f>IF(details!AD11="","",details!AD11)</f>
        <v/>
      </c>
      <c r="AV11" s="281" t="str">
        <f t="shared" si="127"/>
        <v/>
      </c>
      <c r="AW11" s="280" t="str">
        <f>IF(details!AE11="","",details!AE11)</f>
        <v/>
      </c>
      <c r="AX11" s="281" t="str">
        <f t="shared" si="128"/>
        <v/>
      </c>
      <c r="AY11" s="152">
        <f t="shared" si="129"/>
        <v>0</v>
      </c>
      <c r="AZ11" s="138" t="e">
        <f t="shared" si="130"/>
        <v>#VALUE!</v>
      </c>
      <c r="BA11" s="280" t="str">
        <f>IF(details!AF11="","",details!AF11)</f>
        <v/>
      </c>
      <c r="BB11" s="280" t="str">
        <f>IF(details!AG11="","",details!AG11)</f>
        <v/>
      </c>
      <c r="BC11" s="280" t="str">
        <f>IF(details!AH11="","",details!AH11)</f>
        <v/>
      </c>
      <c r="BD11" s="139" t="str">
        <f t="shared" si="131"/>
        <v/>
      </c>
      <c r="BE11" s="280" t="str">
        <f>IF(details!AI11="","",details!AI11)</f>
        <v/>
      </c>
      <c r="BF11" s="140" t="str">
        <f t="shared" si="132"/>
        <v/>
      </c>
      <c r="BG11" s="365" t="str">
        <f t="shared" si="51"/>
        <v/>
      </c>
      <c r="BH11" s="191" t="str">
        <f t="shared" si="133"/>
        <v/>
      </c>
      <c r="BI11" s="280" t="str">
        <f>IF(details!AJ11="","",details!AJ11)</f>
        <v/>
      </c>
      <c r="BJ11" s="280" t="str">
        <f>IF(details!AK11="","",details!AK11)</f>
        <v/>
      </c>
      <c r="BK11" s="280" t="str">
        <f>IF(details!AL11="","",details!AL11)</f>
        <v/>
      </c>
      <c r="BL11" s="281" t="str">
        <f t="shared" si="134"/>
        <v/>
      </c>
      <c r="BM11" s="280" t="str">
        <f>IF(details!AM11="","",details!AM11)</f>
        <v/>
      </c>
      <c r="BN11" s="281" t="str">
        <f t="shared" si="135"/>
        <v/>
      </c>
      <c r="BO11" s="152">
        <f t="shared" si="136"/>
        <v>0</v>
      </c>
      <c r="BP11" s="138" t="e">
        <f t="shared" si="137"/>
        <v>#VALUE!</v>
      </c>
      <c r="BQ11" s="280" t="str">
        <f>IF(details!AN11="","",details!AN11)</f>
        <v/>
      </c>
      <c r="BR11" s="280" t="str">
        <f>IF(details!AO11="","",details!AO11)</f>
        <v/>
      </c>
      <c r="BS11" s="280" t="str">
        <f>IF(details!AP11="","",details!AP11)</f>
        <v/>
      </c>
      <c r="BT11" s="139" t="str">
        <f t="shared" si="138"/>
        <v/>
      </c>
      <c r="BU11" s="280" t="str">
        <f>IF(details!AQ11="","",details!AQ11)</f>
        <v/>
      </c>
      <c r="BV11" s="140" t="str">
        <f t="shared" si="139"/>
        <v/>
      </c>
      <c r="BW11" s="365" t="str">
        <f t="shared" si="55"/>
        <v/>
      </c>
      <c r="BX11" s="191" t="str">
        <f t="shared" si="140"/>
        <v/>
      </c>
      <c r="BY11" s="280" t="str">
        <f>IF(details!AR11="","",details!AR11)</f>
        <v/>
      </c>
      <c r="BZ11" s="280" t="str">
        <f>IF(details!AS11="","",details!AS11)</f>
        <v/>
      </c>
      <c r="CA11" s="280" t="str">
        <f>IF(details!AT11="","",details!AT11)</f>
        <v/>
      </c>
      <c r="CB11" s="281" t="str">
        <f t="shared" si="141"/>
        <v/>
      </c>
      <c r="CC11" s="280" t="str">
        <f>IF(details!AU11="","",details!AU11)</f>
        <v/>
      </c>
      <c r="CD11" s="281" t="str">
        <f t="shared" si="142"/>
        <v/>
      </c>
      <c r="CE11" s="152">
        <f t="shared" si="143"/>
        <v>0</v>
      </c>
      <c r="CF11" s="138" t="e">
        <f t="shared" si="144"/>
        <v>#VALUE!</v>
      </c>
      <c r="CG11" s="280" t="str">
        <f>IF(details!AV11="","",details!AV11)</f>
        <v/>
      </c>
      <c r="CH11" s="280" t="str">
        <f>IF(details!AW11="","",details!AW11)</f>
        <v/>
      </c>
      <c r="CI11" s="280" t="str">
        <f>IF(details!AX11="","",details!AX11)</f>
        <v/>
      </c>
      <c r="CJ11" s="139" t="str">
        <f t="shared" si="145"/>
        <v/>
      </c>
      <c r="CK11" s="280" t="str">
        <f>IF(details!AY11="","",details!AY11)</f>
        <v/>
      </c>
      <c r="CL11" s="140" t="str">
        <f t="shared" si="146"/>
        <v/>
      </c>
      <c r="CM11" s="365" t="str">
        <f t="shared" si="59"/>
        <v/>
      </c>
      <c r="CN11" s="191" t="str">
        <f t="shared" si="60"/>
        <v/>
      </c>
      <c r="CO11" s="280" t="str">
        <f>IF(details!AZ11="","",details!AZ11)</f>
        <v/>
      </c>
      <c r="CP11" s="280" t="str">
        <f>IF(details!BA11="","",details!BA11)</f>
        <v/>
      </c>
      <c r="CQ11" s="280" t="str">
        <f>IF(details!BB11="","",details!BB11)</f>
        <v/>
      </c>
      <c r="CR11" s="281" t="str">
        <f t="shared" si="147"/>
        <v/>
      </c>
      <c r="CS11" s="280" t="str">
        <f>IF(details!BC11="","",details!BC11)</f>
        <v/>
      </c>
      <c r="CT11" s="281" t="str">
        <f t="shared" si="148"/>
        <v/>
      </c>
      <c r="CU11" s="152">
        <f t="shared" si="149"/>
        <v>0</v>
      </c>
      <c r="CV11" s="138" t="e">
        <f t="shared" si="150"/>
        <v>#VALUE!</v>
      </c>
      <c r="CW11" s="280" t="str">
        <f>IF(details!BD11="","",details!BD11)</f>
        <v/>
      </c>
      <c r="CX11" s="280" t="str">
        <f>IF(details!BE11="","",details!BE11)</f>
        <v/>
      </c>
      <c r="CY11" s="280" t="str">
        <f>IF(details!BF11="","",details!BF11)</f>
        <v/>
      </c>
      <c r="CZ11" s="139" t="str">
        <f t="shared" si="151"/>
        <v/>
      </c>
      <c r="DA11" s="280" t="str">
        <f>IF(details!BG11="","",details!BG11)</f>
        <v/>
      </c>
      <c r="DB11" s="140" t="str">
        <f t="shared" si="152"/>
        <v/>
      </c>
      <c r="DC11" s="365" t="str">
        <f t="shared" si="64"/>
        <v/>
      </c>
      <c r="DD11" s="191" t="str">
        <f t="shared" si="23"/>
        <v/>
      </c>
      <c r="DE11" s="280" t="str">
        <f>IF(details!BH11="","",details!BH11)</f>
        <v/>
      </c>
      <c r="DF11" s="280" t="str">
        <f>IF(details!BI11="","",details!BI11)</f>
        <v/>
      </c>
      <c r="DG11" s="280" t="str">
        <f>IF(details!BJ11="","",details!BJ11)</f>
        <v/>
      </c>
      <c r="DH11" s="281" t="str">
        <f t="shared" si="153"/>
        <v/>
      </c>
      <c r="DI11" s="280" t="str">
        <f>IF(details!BK11="","",details!BK11)</f>
        <v/>
      </c>
      <c r="DJ11" s="281" t="str">
        <f t="shared" si="154"/>
        <v/>
      </c>
      <c r="DK11" s="152">
        <f t="shared" si="155"/>
        <v>0</v>
      </c>
      <c r="DL11" s="281" t="str">
        <f t="shared" si="156"/>
        <v/>
      </c>
      <c r="DM11" s="280" t="str">
        <f>IF(details!BL11="","",details!BL11)</f>
        <v/>
      </c>
      <c r="DN11" s="52" t="str">
        <f t="shared" si="157"/>
        <v/>
      </c>
      <c r="DO11" s="280" t="str">
        <f t="shared" si="158"/>
        <v/>
      </c>
      <c r="DP11" s="280" t="str">
        <f>IF(details!BM11="","",details!BM11)</f>
        <v/>
      </c>
      <c r="DQ11" s="280" t="str">
        <f>IF(details!BN11="","",details!BN11)</f>
        <v/>
      </c>
      <c r="DR11" s="280" t="str">
        <f>IF(details!BO11="","",details!BO11)</f>
        <v/>
      </c>
      <c r="DS11" s="281" t="str">
        <f t="shared" si="159"/>
        <v/>
      </c>
      <c r="DT11" s="280" t="str">
        <f>IF(details!BP11="","",details!BP11)</f>
        <v/>
      </c>
      <c r="DU11" s="280" t="str">
        <f>IF(details!BQ11="","",details!BQ11)</f>
        <v/>
      </c>
      <c r="DV11" s="281" t="str">
        <f t="shared" si="160"/>
        <v/>
      </c>
      <c r="DW11" s="281" t="str">
        <f t="shared" si="161"/>
        <v/>
      </c>
      <c r="DX11" s="281" t="str">
        <f t="shared" si="162"/>
        <v/>
      </c>
      <c r="DY11" s="282" t="str">
        <f t="shared" si="163"/>
        <v/>
      </c>
      <c r="DZ11" s="152">
        <f t="shared" si="164"/>
        <v>0</v>
      </c>
      <c r="EA11" s="280" t="str">
        <f t="shared" si="165"/>
        <v/>
      </c>
      <c r="EB11" s="280" t="str">
        <f>IF(details!BR11="","",details!BR11)</f>
        <v/>
      </c>
      <c r="EC11" s="280" t="str">
        <f>IF(details!BS11="","",details!BS11)</f>
        <v/>
      </c>
      <c r="ED11" s="280" t="str">
        <f>IF(details!BT11="","",details!BT11)</f>
        <v/>
      </c>
      <c r="EE11" s="281" t="str">
        <f t="shared" si="166"/>
        <v/>
      </c>
      <c r="EF11" s="280" t="str">
        <f>IF(details!BU11="","",details!BU11)</f>
        <v/>
      </c>
      <c r="EG11" s="280" t="str">
        <f>IF(details!BV11="","",details!BV11)</f>
        <v/>
      </c>
      <c r="EH11" s="56" t="str">
        <f t="shared" si="167"/>
        <v/>
      </c>
      <c r="EI11" s="281" t="str">
        <f t="shared" si="168"/>
        <v/>
      </c>
      <c r="EJ11" s="281" t="str">
        <f t="shared" si="169"/>
        <v/>
      </c>
      <c r="EK11" s="302" t="str">
        <f t="shared" si="170"/>
        <v/>
      </c>
      <c r="EL11" s="152">
        <f t="shared" si="171"/>
        <v>0</v>
      </c>
      <c r="EM11" s="280" t="str">
        <f t="shared" si="172"/>
        <v/>
      </c>
      <c r="EN11" s="280" t="str">
        <f>IF(details!BW11="","",details!BW11)</f>
        <v/>
      </c>
      <c r="EO11" s="280" t="str">
        <f>IF(details!BX11="","",details!BX11)</f>
        <v/>
      </c>
      <c r="EP11" s="280" t="str">
        <f>IF(details!BY11="","",details!BY11)</f>
        <v/>
      </c>
      <c r="EQ11" s="282" t="str">
        <f t="shared" si="173"/>
        <v/>
      </c>
      <c r="ER11" s="280" t="str">
        <f t="shared" si="174"/>
        <v/>
      </c>
      <c r="ES11" s="280" t="str">
        <f>IF(details!BZ11="","",details!BZ11)</f>
        <v/>
      </c>
      <c r="ET11" s="280" t="str">
        <f>IF(details!CA11="","",details!CA11)</f>
        <v/>
      </c>
      <c r="EU11" s="280" t="str">
        <f>IF(details!CB11="","",details!CB11)</f>
        <v/>
      </c>
      <c r="EV11" s="280" t="str">
        <f>IF(details!CC11="","",details!CC11)</f>
        <v/>
      </c>
      <c r="EW11" s="282" t="str">
        <f t="shared" si="175"/>
        <v/>
      </c>
      <c r="EX11" s="280" t="str">
        <f t="shared" si="176"/>
        <v/>
      </c>
      <c r="EY11" s="152" t="str">
        <f t="shared" si="177"/>
        <v/>
      </c>
      <c r="EZ11" s="152" t="str">
        <f t="shared" si="178"/>
        <v/>
      </c>
      <c r="FA11" s="152" t="str">
        <f t="shared" si="179"/>
        <v/>
      </c>
      <c r="FB11" s="152" t="str">
        <f t="shared" si="180"/>
        <v/>
      </c>
      <c r="FC11" s="152" t="str">
        <f t="shared" si="181"/>
        <v/>
      </c>
      <c r="FD11" s="152" t="str">
        <f t="shared" si="182"/>
        <v/>
      </c>
      <c r="FE11" s="152" t="str">
        <f t="shared" si="88"/>
        <v/>
      </c>
      <c r="FF11" s="152">
        <f t="shared" si="183"/>
        <v>0</v>
      </c>
      <c r="FG11" s="152">
        <f t="shared" si="184"/>
        <v>0</v>
      </c>
      <c r="FH11" s="152">
        <f t="shared" si="185"/>
        <v>0</v>
      </c>
      <c r="FI11" s="152">
        <f t="shared" si="186"/>
        <v>0</v>
      </c>
      <c r="FJ11" s="152">
        <f t="shared" si="187"/>
        <v>0</v>
      </c>
      <c r="FK11" s="198"/>
      <c r="FL11" s="303" t="str">
        <f t="shared" si="188"/>
        <v/>
      </c>
      <c r="FM11" s="303" t="str">
        <f t="shared" si="189"/>
        <v/>
      </c>
      <c r="FN11" s="303" t="str">
        <f t="shared" si="190"/>
        <v/>
      </c>
      <c r="FO11" s="303" t="str">
        <f t="shared" si="97"/>
        <v/>
      </c>
      <c r="FP11" s="303" t="str">
        <f t="shared" si="98"/>
        <v/>
      </c>
      <c r="FQ11" s="303" t="str">
        <f t="shared" si="99"/>
        <v/>
      </c>
      <c r="FR11" s="303" t="str">
        <f t="shared" si="100"/>
        <v/>
      </c>
      <c r="FS11" s="303" t="str">
        <f t="shared" si="101"/>
        <v/>
      </c>
      <c r="FT11" s="303" t="str">
        <f t="shared" si="191"/>
        <v/>
      </c>
      <c r="FU11" s="303" t="str">
        <f t="shared" si="192"/>
        <v/>
      </c>
      <c r="FV11" s="303" t="str">
        <f t="shared" si="193"/>
        <v/>
      </c>
      <c r="FW11" s="303" t="str">
        <f t="shared" si="194"/>
        <v/>
      </c>
      <c r="FX11" s="303" t="str">
        <f t="shared" si="106"/>
        <v/>
      </c>
      <c r="FY11" s="303" t="str">
        <f t="shared" si="195"/>
        <v/>
      </c>
      <c r="FZ11" s="303" t="str">
        <f t="shared" si="196"/>
        <v/>
      </c>
      <c r="GA11" s="303" t="str">
        <f t="shared" si="197"/>
        <v/>
      </c>
      <c r="GB11" s="303" t="str">
        <f t="shared" si="110"/>
        <v/>
      </c>
      <c r="GC11" s="286">
        <f t="shared" si="37"/>
        <v>0</v>
      </c>
      <c r="GD11" s="244">
        <f t="shared" si="198"/>
        <v>0</v>
      </c>
      <c r="GE11" s="152" t="str">
        <f t="shared" si="199"/>
        <v/>
      </c>
      <c r="GF11" s="421" t="str">
        <f t="shared" si="200"/>
        <v/>
      </c>
      <c r="GG11" s="333" t="str">
        <f t="shared" si="201"/>
        <v/>
      </c>
      <c r="GH11" s="333" t="str">
        <f t="shared" si="202"/>
        <v xml:space="preserve">      </v>
      </c>
      <c r="GI11" s="191"/>
      <c r="GJ11" s="191" t="str">
        <f t="shared" si="203"/>
        <v/>
      </c>
      <c r="GK11" s="191" t="str">
        <f t="shared" si="204"/>
        <v/>
      </c>
      <c r="GL11" s="191" t="str">
        <f t="shared" si="205"/>
        <v/>
      </c>
      <c r="GM11" s="55" t="str">
        <f>IF(details!DG11="","",details!DG11)</f>
        <v/>
      </c>
      <c r="GN11" s="57" t="str">
        <f>IF(details!DH11="","",details!DH11)</f>
        <v/>
      </c>
      <c r="GO11" s="55" t="str">
        <f>IF(details!DK11="","",details!DK11)</f>
        <v/>
      </c>
      <c r="GP11" s="57" t="str">
        <f>IF(details!DL11="","",details!DL11)</f>
        <v/>
      </c>
      <c r="GQ11" s="55" t="str">
        <f>IF(details!DO11="","",details!DO11)</f>
        <v/>
      </c>
      <c r="GR11" s="57" t="str">
        <f>IF(details!DP11="","",details!DP11)</f>
        <v/>
      </c>
      <c r="GS11" s="55" t="str">
        <f>IF(details!DS11="","",details!DS11)</f>
        <v/>
      </c>
      <c r="GT11" s="57" t="str">
        <f>IF(details!DT11="","",details!DT11)</f>
        <v/>
      </c>
      <c r="GU11" s="337" t="str">
        <f t="shared" si="206"/>
        <v/>
      </c>
      <c r="GV11" s="427" t="str">
        <f t="shared" si="207"/>
        <v/>
      </c>
      <c r="GW11" s="199"/>
      <c r="GZ11" s="235" t="str">
        <f>IF(BA109=0,"",BA109)</f>
        <v>VERMA</v>
      </c>
      <c r="HA11" s="59" t="str">
        <f>BA108</f>
        <v>GUJRATI</v>
      </c>
      <c r="HB11" s="172">
        <f>BA110</f>
        <v>0</v>
      </c>
      <c r="HC11" s="63">
        <f>BA113</f>
        <v>0</v>
      </c>
      <c r="HD11" s="44" t="str">
        <f>BC113</f>
        <v/>
      </c>
      <c r="HE11" s="56">
        <f>BA112</f>
        <v>0</v>
      </c>
      <c r="HF11" s="56">
        <f>BB112</f>
        <v>0</v>
      </c>
      <c r="HG11" s="56">
        <f>BC112</f>
        <v>0</v>
      </c>
      <c r="HH11" s="56">
        <f>BD112</f>
        <v>0</v>
      </c>
      <c r="HI11" s="64">
        <f>BA114</f>
        <v>0</v>
      </c>
      <c r="HJ11" s="55">
        <f>BA115</f>
        <v>0</v>
      </c>
      <c r="HK11" s="167">
        <f>BA117</f>
        <v>0</v>
      </c>
      <c r="HL11" s="167">
        <f>BA118</f>
        <v>0</v>
      </c>
      <c r="HM11" s="935"/>
      <c r="HN11" s="237">
        <f>HC11+HI11+HJ11+HK11+HL11</f>
        <v>0</v>
      </c>
    </row>
    <row r="12" spans="1:222" ht="15" customHeight="1">
      <c r="A12" s="194">
        <f>details!A12</f>
        <v>6</v>
      </c>
      <c r="B12" s="280" t="str">
        <f>IF(details!B12="","",details!B12)</f>
        <v/>
      </c>
      <c r="C12" s="280" t="str">
        <f>IF(details!C12="","",details!C12)</f>
        <v/>
      </c>
      <c r="D12" s="282">
        <f>IF(details!D12="","",details!D12)</f>
        <v>1006</v>
      </c>
      <c r="E12" s="282"/>
      <c r="F12" s="280" t="str">
        <f>IF(details!F12="","",details!F12)</f>
        <v/>
      </c>
      <c r="G12" s="570" t="str">
        <f>IF(details!G12="","",details!G12)</f>
        <v/>
      </c>
      <c r="H12" s="287" t="str">
        <f>IF(details!H12="","",details!H12)</f>
        <v>A 006</v>
      </c>
      <c r="I12" s="287" t="str">
        <f>IF(details!I12="","",details!I12)</f>
        <v>B 006</v>
      </c>
      <c r="J12" s="287" t="str">
        <f>IF(details!J12="","",details!J12)</f>
        <v>C 006</v>
      </c>
      <c r="K12" s="280" t="str">
        <f>IF(details!K12="","",details!K12)</f>
        <v/>
      </c>
      <c r="L12" s="280" t="str">
        <f>IF(details!L12="","",details!L12)</f>
        <v/>
      </c>
      <c r="M12" s="280" t="str">
        <f>IF(details!M12="","",details!M12)</f>
        <v/>
      </c>
      <c r="N12" s="281" t="str">
        <f t="shared" si="113"/>
        <v/>
      </c>
      <c r="O12" s="280" t="str">
        <f>IF(details!N12="","",details!N12)</f>
        <v/>
      </c>
      <c r="P12" s="281" t="str">
        <f t="shared" si="114"/>
        <v/>
      </c>
      <c r="Q12" s="152">
        <f t="shared" si="115"/>
        <v>0</v>
      </c>
      <c r="R12" s="138" t="e">
        <f t="shared" si="116"/>
        <v>#VALUE!</v>
      </c>
      <c r="S12" s="280" t="str">
        <f>IF(details!O12="","",details!O12)</f>
        <v/>
      </c>
      <c r="T12" s="280" t="str">
        <f>IF(details!P12="","",details!P12)</f>
        <v/>
      </c>
      <c r="U12" s="280" t="str">
        <f>IF(details!Q12="","",details!Q12)</f>
        <v/>
      </c>
      <c r="V12" s="139" t="str">
        <f t="shared" si="117"/>
        <v/>
      </c>
      <c r="W12" s="280" t="str">
        <f>IF(details!R12="","",details!R12)</f>
        <v/>
      </c>
      <c r="X12" s="140" t="str">
        <f t="shared" si="118"/>
        <v/>
      </c>
      <c r="Y12" s="365" t="str">
        <f t="shared" si="42"/>
        <v/>
      </c>
      <c r="Z12" s="191" t="str">
        <f t="shared" si="119"/>
        <v/>
      </c>
      <c r="AA12" s="280" t="str">
        <f>IF(details!S12="","",details!S12)</f>
        <v/>
      </c>
      <c r="AB12" s="280" t="str">
        <f>IF(details!T12="","",details!T12)</f>
        <v/>
      </c>
      <c r="AC12" s="280" t="str">
        <f>IF(details!U12="","",details!U12)</f>
        <v/>
      </c>
      <c r="AD12" s="281" t="str">
        <f t="shared" si="120"/>
        <v/>
      </c>
      <c r="AE12" s="280" t="str">
        <f>IF(details!V12="","",details!V12)</f>
        <v/>
      </c>
      <c r="AF12" s="281" t="str">
        <f t="shared" si="121"/>
        <v/>
      </c>
      <c r="AG12" s="152">
        <f t="shared" si="122"/>
        <v>0</v>
      </c>
      <c r="AH12" s="138" t="e">
        <f t="shared" si="123"/>
        <v>#VALUE!</v>
      </c>
      <c r="AI12" s="280" t="str">
        <f>IF(details!W12="","",details!W12)</f>
        <v/>
      </c>
      <c r="AJ12" s="280" t="str">
        <f>IF(details!X12="","",details!X12)</f>
        <v/>
      </c>
      <c r="AK12" s="280" t="str">
        <f>IF(details!Y12="","",details!Y12)</f>
        <v/>
      </c>
      <c r="AL12" s="139" t="str">
        <f t="shared" si="124"/>
        <v/>
      </c>
      <c r="AM12" s="280" t="str">
        <f>IF(details!Z12="","",details!Z12)</f>
        <v/>
      </c>
      <c r="AN12" s="140" t="str">
        <f t="shared" si="125"/>
        <v/>
      </c>
      <c r="AO12" s="365" t="str">
        <f t="shared" si="47"/>
        <v/>
      </c>
      <c r="AP12" s="191" t="str">
        <f t="shared" si="208"/>
        <v/>
      </c>
      <c r="AQ12" s="282" t="str">
        <f>IF(details!AA12="","",details!AA12)</f>
        <v/>
      </c>
      <c r="AR12" s="288" t="str">
        <f>CONCATENATE(IF(details!AA12="s"," SANSKRIT",IF(details!AA12="u"," URDU",IF(details!AA12="g"," GUJRATI",IF(details!AA12="p"," PUNJABI",IF(details!AA12="sd"," SINDHI",))))),"")</f>
        <v/>
      </c>
      <c r="AS12" s="280" t="str">
        <f>IF(details!AB12="","",details!AB12)</f>
        <v/>
      </c>
      <c r="AT12" s="280" t="str">
        <f>IF(details!AC12="","",details!AC12)</f>
        <v/>
      </c>
      <c r="AU12" s="280" t="str">
        <f>IF(details!AD12="","",details!AD12)</f>
        <v/>
      </c>
      <c r="AV12" s="281" t="str">
        <f t="shared" si="127"/>
        <v/>
      </c>
      <c r="AW12" s="280" t="str">
        <f>IF(details!AE12="","",details!AE12)</f>
        <v/>
      </c>
      <c r="AX12" s="281" t="str">
        <f t="shared" si="128"/>
        <v/>
      </c>
      <c r="AY12" s="152">
        <f t="shared" si="129"/>
        <v>0</v>
      </c>
      <c r="AZ12" s="138" t="e">
        <f t="shared" si="130"/>
        <v>#VALUE!</v>
      </c>
      <c r="BA12" s="280" t="str">
        <f>IF(details!AF12="","",details!AF12)</f>
        <v/>
      </c>
      <c r="BB12" s="280" t="str">
        <f>IF(details!AG12="","",details!AG12)</f>
        <v/>
      </c>
      <c r="BC12" s="280" t="str">
        <f>IF(details!AH12="","",details!AH12)</f>
        <v/>
      </c>
      <c r="BD12" s="139" t="str">
        <f t="shared" si="131"/>
        <v/>
      </c>
      <c r="BE12" s="280" t="str">
        <f>IF(details!AI12="","",details!AI12)</f>
        <v/>
      </c>
      <c r="BF12" s="140" t="str">
        <f t="shared" si="132"/>
        <v/>
      </c>
      <c r="BG12" s="365" t="str">
        <f t="shared" si="51"/>
        <v/>
      </c>
      <c r="BH12" s="191" t="str">
        <f t="shared" si="133"/>
        <v/>
      </c>
      <c r="BI12" s="280" t="str">
        <f>IF(details!AJ12="","",details!AJ12)</f>
        <v/>
      </c>
      <c r="BJ12" s="280" t="str">
        <f>IF(details!AK12="","",details!AK12)</f>
        <v/>
      </c>
      <c r="BK12" s="280" t="str">
        <f>IF(details!AL12="","",details!AL12)</f>
        <v/>
      </c>
      <c r="BL12" s="281" t="str">
        <f t="shared" si="134"/>
        <v/>
      </c>
      <c r="BM12" s="280" t="str">
        <f>IF(details!AM12="","",details!AM12)</f>
        <v/>
      </c>
      <c r="BN12" s="281" t="str">
        <f t="shared" si="135"/>
        <v/>
      </c>
      <c r="BO12" s="152">
        <f t="shared" si="136"/>
        <v>0</v>
      </c>
      <c r="BP12" s="138" t="e">
        <f t="shared" si="137"/>
        <v>#VALUE!</v>
      </c>
      <c r="BQ12" s="280" t="str">
        <f>IF(details!AN12="","",details!AN12)</f>
        <v/>
      </c>
      <c r="BR12" s="280" t="str">
        <f>IF(details!AO12="","",details!AO12)</f>
        <v/>
      </c>
      <c r="BS12" s="280" t="str">
        <f>IF(details!AP12="","",details!AP12)</f>
        <v/>
      </c>
      <c r="BT12" s="139" t="str">
        <f t="shared" si="138"/>
        <v/>
      </c>
      <c r="BU12" s="280" t="str">
        <f>IF(details!AQ12="","",details!AQ12)</f>
        <v/>
      </c>
      <c r="BV12" s="140" t="str">
        <f t="shared" si="139"/>
        <v/>
      </c>
      <c r="BW12" s="365" t="str">
        <f t="shared" si="55"/>
        <v/>
      </c>
      <c r="BX12" s="191" t="str">
        <f t="shared" si="140"/>
        <v/>
      </c>
      <c r="BY12" s="280" t="str">
        <f>IF(details!AR12="","",details!AR12)</f>
        <v/>
      </c>
      <c r="BZ12" s="280" t="str">
        <f>IF(details!AS12="","",details!AS12)</f>
        <v/>
      </c>
      <c r="CA12" s="280" t="str">
        <f>IF(details!AT12="","",details!AT12)</f>
        <v/>
      </c>
      <c r="CB12" s="281" t="str">
        <f t="shared" si="141"/>
        <v/>
      </c>
      <c r="CC12" s="280" t="str">
        <f>IF(details!AU12="","",details!AU12)</f>
        <v/>
      </c>
      <c r="CD12" s="281" t="str">
        <f t="shared" si="142"/>
        <v/>
      </c>
      <c r="CE12" s="152">
        <f t="shared" si="143"/>
        <v>0</v>
      </c>
      <c r="CF12" s="138" t="e">
        <f t="shared" si="144"/>
        <v>#VALUE!</v>
      </c>
      <c r="CG12" s="280" t="str">
        <f>IF(details!AV12="","",details!AV12)</f>
        <v/>
      </c>
      <c r="CH12" s="280" t="str">
        <f>IF(details!AW12="","",details!AW12)</f>
        <v/>
      </c>
      <c r="CI12" s="280" t="str">
        <f>IF(details!AX12="","",details!AX12)</f>
        <v/>
      </c>
      <c r="CJ12" s="139" t="str">
        <f t="shared" si="145"/>
        <v/>
      </c>
      <c r="CK12" s="280" t="str">
        <f>IF(details!AY12="","",details!AY12)</f>
        <v/>
      </c>
      <c r="CL12" s="140" t="str">
        <f t="shared" si="146"/>
        <v/>
      </c>
      <c r="CM12" s="365" t="str">
        <f t="shared" si="59"/>
        <v/>
      </c>
      <c r="CN12" s="191" t="str">
        <f t="shared" si="60"/>
        <v/>
      </c>
      <c r="CO12" s="280" t="str">
        <f>IF(details!AZ12="","",details!AZ12)</f>
        <v/>
      </c>
      <c r="CP12" s="280" t="str">
        <f>IF(details!BA12="","",details!BA12)</f>
        <v/>
      </c>
      <c r="CQ12" s="280" t="str">
        <f>IF(details!BB12="","",details!BB12)</f>
        <v/>
      </c>
      <c r="CR12" s="281" t="str">
        <f t="shared" si="147"/>
        <v/>
      </c>
      <c r="CS12" s="280" t="str">
        <f>IF(details!BC12="","",details!BC12)</f>
        <v/>
      </c>
      <c r="CT12" s="281" t="str">
        <f t="shared" si="148"/>
        <v/>
      </c>
      <c r="CU12" s="152">
        <f t="shared" si="149"/>
        <v>0</v>
      </c>
      <c r="CV12" s="138" t="e">
        <f t="shared" si="150"/>
        <v>#VALUE!</v>
      </c>
      <c r="CW12" s="280" t="str">
        <f>IF(details!BD12="","",details!BD12)</f>
        <v/>
      </c>
      <c r="CX12" s="280" t="str">
        <f>IF(details!BE12="","",details!BE12)</f>
        <v/>
      </c>
      <c r="CY12" s="280" t="str">
        <f>IF(details!BF12="","",details!BF12)</f>
        <v/>
      </c>
      <c r="CZ12" s="139" t="str">
        <f t="shared" si="151"/>
        <v/>
      </c>
      <c r="DA12" s="280" t="str">
        <f>IF(details!BG12="","",details!BG12)</f>
        <v/>
      </c>
      <c r="DB12" s="140" t="str">
        <f t="shared" si="152"/>
        <v/>
      </c>
      <c r="DC12" s="365" t="str">
        <f t="shared" si="64"/>
        <v/>
      </c>
      <c r="DD12" s="191" t="str">
        <f t="shared" si="23"/>
        <v/>
      </c>
      <c r="DE12" s="280" t="str">
        <f>IF(details!BH12="","",details!BH12)</f>
        <v/>
      </c>
      <c r="DF12" s="280" t="str">
        <f>IF(details!BI12="","",details!BI12)</f>
        <v/>
      </c>
      <c r="DG12" s="280" t="str">
        <f>IF(details!BJ12="","",details!BJ12)</f>
        <v/>
      </c>
      <c r="DH12" s="281" t="str">
        <f t="shared" si="153"/>
        <v/>
      </c>
      <c r="DI12" s="280" t="str">
        <f>IF(details!BK12="","",details!BK12)</f>
        <v/>
      </c>
      <c r="DJ12" s="281" t="str">
        <f t="shared" si="154"/>
        <v/>
      </c>
      <c r="DK12" s="152">
        <f t="shared" si="155"/>
        <v>0</v>
      </c>
      <c r="DL12" s="281" t="str">
        <f t="shared" si="156"/>
        <v/>
      </c>
      <c r="DM12" s="280" t="str">
        <f>IF(details!BL12="","",details!BL12)</f>
        <v/>
      </c>
      <c r="DN12" s="52" t="str">
        <f t="shared" si="157"/>
        <v/>
      </c>
      <c r="DO12" s="280" t="str">
        <f t="shared" si="158"/>
        <v/>
      </c>
      <c r="DP12" s="280" t="str">
        <f>IF(details!BM12="","",details!BM12)</f>
        <v/>
      </c>
      <c r="DQ12" s="280" t="str">
        <f>IF(details!BN12="","",details!BN12)</f>
        <v/>
      </c>
      <c r="DR12" s="280" t="str">
        <f>IF(details!BO12="","",details!BO12)</f>
        <v/>
      </c>
      <c r="DS12" s="281" t="str">
        <f t="shared" si="159"/>
        <v/>
      </c>
      <c r="DT12" s="280" t="str">
        <f>IF(details!BP12="","",details!BP12)</f>
        <v/>
      </c>
      <c r="DU12" s="280" t="str">
        <f>IF(details!BQ12="","",details!BQ12)</f>
        <v/>
      </c>
      <c r="DV12" s="281" t="str">
        <f t="shared" si="160"/>
        <v/>
      </c>
      <c r="DW12" s="281" t="str">
        <f t="shared" si="161"/>
        <v/>
      </c>
      <c r="DX12" s="281" t="str">
        <f t="shared" si="162"/>
        <v/>
      </c>
      <c r="DY12" s="282" t="str">
        <f t="shared" si="163"/>
        <v/>
      </c>
      <c r="DZ12" s="152">
        <f t="shared" si="164"/>
        <v>0</v>
      </c>
      <c r="EA12" s="280" t="str">
        <f t="shared" si="165"/>
        <v/>
      </c>
      <c r="EB12" s="280" t="str">
        <f>IF(details!BR12="","",details!BR12)</f>
        <v/>
      </c>
      <c r="EC12" s="280" t="str">
        <f>IF(details!BS12="","",details!BS12)</f>
        <v/>
      </c>
      <c r="ED12" s="280" t="str">
        <f>IF(details!BT12="","",details!BT12)</f>
        <v/>
      </c>
      <c r="EE12" s="281" t="str">
        <f t="shared" si="166"/>
        <v/>
      </c>
      <c r="EF12" s="280" t="str">
        <f>IF(details!BU12="","",details!BU12)</f>
        <v/>
      </c>
      <c r="EG12" s="280" t="str">
        <f>IF(details!BV12="","",details!BV12)</f>
        <v/>
      </c>
      <c r="EH12" s="56" t="str">
        <f t="shared" si="167"/>
        <v/>
      </c>
      <c r="EI12" s="281" t="str">
        <f t="shared" si="168"/>
        <v/>
      </c>
      <c r="EJ12" s="281" t="str">
        <f t="shared" si="169"/>
        <v/>
      </c>
      <c r="EK12" s="302" t="str">
        <f t="shared" si="170"/>
        <v/>
      </c>
      <c r="EL12" s="152">
        <f t="shared" si="171"/>
        <v>0</v>
      </c>
      <c r="EM12" s="280" t="str">
        <f t="shared" si="172"/>
        <v/>
      </c>
      <c r="EN12" s="280" t="str">
        <f>IF(details!BW12="","",details!BW12)</f>
        <v/>
      </c>
      <c r="EO12" s="280" t="str">
        <f>IF(details!BX12="","",details!BX12)</f>
        <v/>
      </c>
      <c r="EP12" s="280" t="str">
        <f>IF(details!BY12="","",details!BY12)</f>
        <v/>
      </c>
      <c r="EQ12" s="282" t="str">
        <f t="shared" si="173"/>
        <v/>
      </c>
      <c r="ER12" s="280" t="str">
        <f t="shared" si="174"/>
        <v/>
      </c>
      <c r="ES12" s="280" t="str">
        <f>IF(details!BZ12="","",details!BZ12)</f>
        <v/>
      </c>
      <c r="ET12" s="280" t="str">
        <f>IF(details!CA12="","",details!CA12)</f>
        <v/>
      </c>
      <c r="EU12" s="280" t="str">
        <f>IF(details!CB12="","",details!CB12)</f>
        <v/>
      </c>
      <c r="EV12" s="280" t="str">
        <f>IF(details!CC12="","",details!CC12)</f>
        <v/>
      </c>
      <c r="EW12" s="282" t="str">
        <f t="shared" si="175"/>
        <v/>
      </c>
      <c r="EX12" s="280" t="str">
        <f t="shared" si="176"/>
        <v/>
      </c>
      <c r="EY12" s="152" t="str">
        <f t="shared" si="177"/>
        <v/>
      </c>
      <c r="EZ12" s="152" t="str">
        <f t="shared" si="178"/>
        <v/>
      </c>
      <c r="FA12" s="152" t="str">
        <f t="shared" si="179"/>
        <v/>
      </c>
      <c r="FB12" s="152" t="str">
        <f t="shared" si="180"/>
        <v/>
      </c>
      <c r="FC12" s="152" t="str">
        <f t="shared" si="181"/>
        <v/>
      </c>
      <c r="FD12" s="152" t="str">
        <f t="shared" si="182"/>
        <v/>
      </c>
      <c r="FE12" s="152" t="str">
        <f t="shared" si="88"/>
        <v/>
      </c>
      <c r="FF12" s="152">
        <f t="shared" si="183"/>
        <v>0</v>
      </c>
      <c r="FG12" s="152">
        <f t="shared" si="184"/>
        <v>0</v>
      </c>
      <c r="FH12" s="152">
        <f t="shared" si="185"/>
        <v>0</v>
      </c>
      <c r="FI12" s="152">
        <f t="shared" si="186"/>
        <v>0</v>
      </c>
      <c r="FJ12" s="152">
        <f t="shared" si="187"/>
        <v>0</v>
      </c>
      <c r="FK12" s="198"/>
      <c r="FL12" s="303" t="str">
        <f t="shared" si="188"/>
        <v/>
      </c>
      <c r="FM12" s="303" t="str">
        <f t="shared" si="189"/>
        <v/>
      </c>
      <c r="FN12" s="303" t="str">
        <f t="shared" si="190"/>
        <v/>
      </c>
      <c r="FO12" s="303" t="str">
        <f t="shared" si="97"/>
        <v/>
      </c>
      <c r="FP12" s="303" t="str">
        <f t="shared" si="98"/>
        <v/>
      </c>
      <c r="FQ12" s="303" t="str">
        <f t="shared" si="99"/>
        <v/>
      </c>
      <c r="FR12" s="303" t="str">
        <f t="shared" si="100"/>
        <v/>
      </c>
      <c r="FS12" s="303" t="str">
        <f t="shared" si="101"/>
        <v/>
      </c>
      <c r="FT12" s="303" t="str">
        <f t="shared" si="191"/>
        <v/>
      </c>
      <c r="FU12" s="303" t="str">
        <f t="shared" si="192"/>
        <v/>
      </c>
      <c r="FV12" s="303" t="str">
        <f t="shared" si="193"/>
        <v/>
      </c>
      <c r="FW12" s="303" t="str">
        <f t="shared" si="194"/>
        <v/>
      </c>
      <c r="FX12" s="303" t="str">
        <f t="shared" si="106"/>
        <v/>
      </c>
      <c r="FY12" s="303" t="str">
        <f t="shared" si="195"/>
        <v/>
      </c>
      <c r="FZ12" s="303" t="str">
        <f t="shared" si="196"/>
        <v/>
      </c>
      <c r="GA12" s="303" t="str">
        <f t="shared" si="197"/>
        <v/>
      </c>
      <c r="GB12" s="303" t="str">
        <f t="shared" si="110"/>
        <v/>
      </c>
      <c r="GC12" s="286">
        <f t="shared" si="37"/>
        <v>0</v>
      </c>
      <c r="GD12" s="244">
        <f t="shared" si="198"/>
        <v>0</v>
      </c>
      <c r="GE12" s="152" t="str">
        <f t="shared" si="199"/>
        <v/>
      </c>
      <c r="GF12" s="421" t="str">
        <f t="shared" si="200"/>
        <v/>
      </c>
      <c r="GG12" s="333" t="str">
        <f t="shared" si="201"/>
        <v/>
      </c>
      <c r="GH12" s="333" t="str">
        <f t="shared" si="202"/>
        <v xml:space="preserve">      </v>
      </c>
      <c r="GI12" s="191"/>
      <c r="GJ12" s="191" t="str">
        <f t="shared" si="203"/>
        <v/>
      </c>
      <c r="GK12" s="191" t="str">
        <f t="shared" si="204"/>
        <v/>
      </c>
      <c r="GL12" s="191" t="str">
        <f t="shared" si="205"/>
        <v/>
      </c>
      <c r="GM12" s="55" t="str">
        <f>IF(details!DG12="","",details!DG12)</f>
        <v/>
      </c>
      <c r="GN12" s="57" t="str">
        <f>IF(details!DH12="","",details!DH12)</f>
        <v/>
      </c>
      <c r="GO12" s="55" t="str">
        <f>IF(details!DK12="","",details!DK12)</f>
        <v/>
      </c>
      <c r="GP12" s="57" t="str">
        <f>IF(details!DL12="","",details!DL12)</f>
        <v/>
      </c>
      <c r="GQ12" s="55" t="str">
        <f>IF(details!DO12="","",details!DO12)</f>
        <v/>
      </c>
      <c r="GR12" s="57" t="str">
        <f>IF(details!DP12="","",details!DP12)</f>
        <v/>
      </c>
      <c r="GS12" s="55" t="str">
        <f>IF(details!DS12="","",details!DS12)</f>
        <v/>
      </c>
      <c r="GT12" s="57" t="str">
        <f>IF(details!DT12="","",details!DT12)</f>
        <v/>
      </c>
      <c r="GU12" s="337" t="str">
        <f t="shared" si="206"/>
        <v/>
      </c>
      <c r="GV12" s="427" t="str">
        <f t="shared" si="207"/>
        <v/>
      </c>
      <c r="GW12" s="199"/>
      <c r="GZ12" s="235" t="str">
        <f>IF(BE109=0,"",BE109)</f>
        <v>KRISHNA</v>
      </c>
      <c r="HA12" s="59" t="str">
        <f>BE108</f>
        <v>PUNJABI</v>
      </c>
      <c r="HB12" s="172">
        <f>BE110</f>
        <v>0</v>
      </c>
      <c r="HC12" s="63">
        <f>BE112</f>
        <v>0</v>
      </c>
      <c r="HD12" s="44" t="str">
        <f>BE113</f>
        <v/>
      </c>
      <c r="HE12" s="56">
        <f>COUNTIF('statement of marks'!FR7:FR106,"D")</f>
        <v>0</v>
      </c>
      <c r="HF12" s="56">
        <f>COUNTIF('statement of marks'!FR7:FR106,"I")</f>
        <v>0</v>
      </c>
      <c r="HG12" s="56">
        <f>COUNTIF('statement of marks'!FR7:FR106,"II")</f>
        <v>0</v>
      </c>
      <c r="HH12" s="56">
        <f>COUNTIF('statement of marks'!FR7:FR106,"III")</f>
        <v>0</v>
      </c>
      <c r="HI12" s="64">
        <f>COUNTIF('statement of marks'!FR7:FR106,"S")</f>
        <v>0</v>
      </c>
      <c r="HJ12" s="55">
        <f>COUNTIF('statement of marks'!FR7:FR106,"F")</f>
        <v>0</v>
      </c>
      <c r="HK12" s="167">
        <f>COUNTIF('statement of marks'!FR7:FR106,"AB")</f>
        <v>0</v>
      </c>
      <c r="HL12" s="167">
        <f>COUNTIF('statement of marks'!FR7:FR106,"RE")</f>
        <v>0</v>
      </c>
      <c r="HM12" s="935"/>
      <c r="HN12" s="237">
        <f>HC11+HI11+HJ11+HK11+HL11</f>
        <v>0</v>
      </c>
    </row>
    <row r="13" spans="1:222" ht="15" customHeight="1">
      <c r="A13" s="194">
        <f>details!A13</f>
        <v>7</v>
      </c>
      <c r="B13" s="280" t="str">
        <f>IF(details!B13="","",details!B13)</f>
        <v/>
      </c>
      <c r="C13" s="280" t="str">
        <f>IF(details!C13="","",details!C13)</f>
        <v/>
      </c>
      <c r="D13" s="282">
        <f>IF(details!D13="","",details!D13)</f>
        <v>1007</v>
      </c>
      <c r="E13" s="282"/>
      <c r="F13" s="280" t="str">
        <f>IF(details!F13="","",details!F13)</f>
        <v/>
      </c>
      <c r="G13" s="570" t="str">
        <f>IF(details!G13="","",details!G13)</f>
        <v/>
      </c>
      <c r="H13" s="287" t="str">
        <f>IF(details!H13="","",details!H13)</f>
        <v>A 007</v>
      </c>
      <c r="I13" s="287" t="str">
        <f>IF(details!I13="","",details!I13)</f>
        <v>B 007</v>
      </c>
      <c r="J13" s="287" t="str">
        <f>IF(details!J13="","",details!J13)</f>
        <v>C 007</v>
      </c>
      <c r="K13" s="280" t="str">
        <f>IF(details!K13="","",details!K13)</f>
        <v/>
      </c>
      <c r="L13" s="280" t="str">
        <f>IF(details!L13="","",details!L13)</f>
        <v/>
      </c>
      <c r="M13" s="280" t="str">
        <f>IF(details!M13="","",details!M13)</f>
        <v/>
      </c>
      <c r="N13" s="281" t="str">
        <f t="shared" si="113"/>
        <v/>
      </c>
      <c r="O13" s="280" t="str">
        <f>IF(details!N13="","",details!N13)</f>
        <v/>
      </c>
      <c r="P13" s="281" t="str">
        <f t="shared" si="114"/>
        <v/>
      </c>
      <c r="Q13" s="152">
        <f t="shared" si="115"/>
        <v>0</v>
      </c>
      <c r="R13" s="138" t="e">
        <f t="shared" si="116"/>
        <v>#VALUE!</v>
      </c>
      <c r="S13" s="280" t="str">
        <f>IF(details!O13="","",details!O13)</f>
        <v/>
      </c>
      <c r="T13" s="280" t="str">
        <f>IF(details!P13="","",details!P13)</f>
        <v/>
      </c>
      <c r="U13" s="280" t="str">
        <f>IF(details!Q13="","",details!Q13)</f>
        <v/>
      </c>
      <c r="V13" s="139" t="str">
        <f t="shared" si="117"/>
        <v/>
      </c>
      <c r="W13" s="280" t="str">
        <f>IF(details!R13="","",details!R13)</f>
        <v/>
      </c>
      <c r="X13" s="140" t="str">
        <f t="shared" si="118"/>
        <v/>
      </c>
      <c r="Y13" s="365" t="str">
        <f t="shared" si="42"/>
        <v/>
      </c>
      <c r="Z13" s="191" t="str">
        <f t="shared" si="119"/>
        <v/>
      </c>
      <c r="AA13" s="280" t="str">
        <f>IF(details!S13="","",details!S13)</f>
        <v/>
      </c>
      <c r="AB13" s="280" t="str">
        <f>IF(details!T13="","",details!T13)</f>
        <v/>
      </c>
      <c r="AC13" s="280" t="str">
        <f>IF(details!U13="","",details!U13)</f>
        <v/>
      </c>
      <c r="AD13" s="281" t="str">
        <f t="shared" si="120"/>
        <v/>
      </c>
      <c r="AE13" s="280" t="str">
        <f>IF(details!V13="","",details!V13)</f>
        <v/>
      </c>
      <c r="AF13" s="281" t="str">
        <f t="shared" si="121"/>
        <v/>
      </c>
      <c r="AG13" s="152">
        <f t="shared" si="122"/>
        <v>0</v>
      </c>
      <c r="AH13" s="138" t="e">
        <f t="shared" si="123"/>
        <v>#VALUE!</v>
      </c>
      <c r="AI13" s="280" t="str">
        <f>IF(details!W13="","",details!W13)</f>
        <v/>
      </c>
      <c r="AJ13" s="280" t="str">
        <f>IF(details!X13="","",details!X13)</f>
        <v/>
      </c>
      <c r="AK13" s="280" t="str">
        <f>IF(details!Y13="","",details!Y13)</f>
        <v/>
      </c>
      <c r="AL13" s="139" t="str">
        <f t="shared" si="124"/>
        <v/>
      </c>
      <c r="AM13" s="280" t="str">
        <f>IF(details!Z13="","",details!Z13)</f>
        <v/>
      </c>
      <c r="AN13" s="140" t="str">
        <f t="shared" si="125"/>
        <v/>
      </c>
      <c r="AO13" s="365" t="str">
        <f t="shared" si="47"/>
        <v/>
      </c>
      <c r="AP13" s="191" t="str">
        <f t="shared" si="208"/>
        <v/>
      </c>
      <c r="AQ13" s="282" t="str">
        <f>IF(details!AA13="","",details!AA13)</f>
        <v/>
      </c>
      <c r="AR13" s="288" t="str">
        <f>CONCATENATE(IF(details!AA13="s"," SANSKRIT",IF(details!AA13="u"," URDU",IF(details!AA13="g"," GUJRATI",IF(details!AA13="p"," PUNJABI",IF(details!AA13="sd"," SINDHI",))))),"")</f>
        <v/>
      </c>
      <c r="AS13" s="280" t="str">
        <f>IF(details!AB13="","",details!AB13)</f>
        <v/>
      </c>
      <c r="AT13" s="280" t="str">
        <f>IF(details!AC13="","",details!AC13)</f>
        <v/>
      </c>
      <c r="AU13" s="280" t="str">
        <f>IF(details!AD13="","",details!AD13)</f>
        <v/>
      </c>
      <c r="AV13" s="281" t="str">
        <f t="shared" si="127"/>
        <v/>
      </c>
      <c r="AW13" s="280" t="str">
        <f>IF(details!AE13="","",details!AE13)</f>
        <v/>
      </c>
      <c r="AX13" s="281" t="str">
        <f t="shared" si="128"/>
        <v/>
      </c>
      <c r="AY13" s="152">
        <f t="shared" si="129"/>
        <v>0</v>
      </c>
      <c r="AZ13" s="138" t="e">
        <f t="shared" si="130"/>
        <v>#VALUE!</v>
      </c>
      <c r="BA13" s="280" t="str">
        <f>IF(details!AF13="","",details!AF13)</f>
        <v/>
      </c>
      <c r="BB13" s="280" t="str">
        <f>IF(details!AG13="","",details!AG13)</f>
        <v/>
      </c>
      <c r="BC13" s="280" t="str">
        <f>IF(details!AH13="","",details!AH13)</f>
        <v/>
      </c>
      <c r="BD13" s="139" t="str">
        <f t="shared" si="131"/>
        <v/>
      </c>
      <c r="BE13" s="280" t="str">
        <f>IF(details!AI13="","",details!AI13)</f>
        <v/>
      </c>
      <c r="BF13" s="140" t="str">
        <f t="shared" si="132"/>
        <v/>
      </c>
      <c r="BG13" s="365" t="str">
        <f t="shared" si="51"/>
        <v/>
      </c>
      <c r="BH13" s="191" t="str">
        <f t="shared" si="133"/>
        <v/>
      </c>
      <c r="BI13" s="280" t="str">
        <f>IF(details!AJ13="","",details!AJ13)</f>
        <v/>
      </c>
      <c r="BJ13" s="280" t="str">
        <f>IF(details!AK13="","",details!AK13)</f>
        <v/>
      </c>
      <c r="BK13" s="280" t="str">
        <f>IF(details!AL13="","",details!AL13)</f>
        <v/>
      </c>
      <c r="BL13" s="281" t="str">
        <f t="shared" si="134"/>
        <v/>
      </c>
      <c r="BM13" s="280" t="str">
        <f>IF(details!AM13="","",details!AM13)</f>
        <v/>
      </c>
      <c r="BN13" s="281" t="str">
        <f t="shared" si="135"/>
        <v/>
      </c>
      <c r="BO13" s="152">
        <f t="shared" si="136"/>
        <v>0</v>
      </c>
      <c r="BP13" s="138" t="e">
        <f t="shared" si="137"/>
        <v>#VALUE!</v>
      </c>
      <c r="BQ13" s="280" t="str">
        <f>IF(details!AN13="","",details!AN13)</f>
        <v/>
      </c>
      <c r="BR13" s="280" t="str">
        <f>IF(details!AO13="","",details!AO13)</f>
        <v/>
      </c>
      <c r="BS13" s="280" t="str">
        <f>IF(details!AP13="","",details!AP13)</f>
        <v/>
      </c>
      <c r="BT13" s="139" t="str">
        <f t="shared" si="138"/>
        <v/>
      </c>
      <c r="BU13" s="280" t="str">
        <f>IF(details!AQ13="","",details!AQ13)</f>
        <v/>
      </c>
      <c r="BV13" s="140" t="str">
        <f t="shared" si="139"/>
        <v/>
      </c>
      <c r="BW13" s="365" t="str">
        <f t="shared" si="55"/>
        <v/>
      </c>
      <c r="BX13" s="191" t="str">
        <f t="shared" si="140"/>
        <v/>
      </c>
      <c r="BY13" s="280" t="str">
        <f>IF(details!AR13="","",details!AR13)</f>
        <v/>
      </c>
      <c r="BZ13" s="280" t="str">
        <f>IF(details!AS13="","",details!AS13)</f>
        <v/>
      </c>
      <c r="CA13" s="280" t="str">
        <f>IF(details!AT13="","",details!AT13)</f>
        <v/>
      </c>
      <c r="CB13" s="281" t="str">
        <f t="shared" si="141"/>
        <v/>
      </c>
      <c r="CC13" s="280" t="str">
        <f>IF(details!AU13="","",details!AU13)</f>
        <v/>
      </c>
      <c r="CD13" s="281" t="str">
        <f t="shared" si="142"/>
        <v/>
      </c>
      <c r="CE13" s="152">
        <f t="shared" si="143"/>
        <v>0</v>
      </c>
      <c r="CF13" s="138" t="e">
        <f t="shared" si="144"/>
        <v>#VALUE!</v>
      </c>
      <c r="CG13" s="280" t="str">
        <f>IF(details!AV13="","",details!AV13)</f>
        <v/>
      </c>
      <c r="CH13" s="280" t="str">
        <f>IF(details!AW13="","",details!AW13)</f>
        <v/>
      </c>
      <c r="CI13" s="280" t="str">
        <f>IF(details!AX13="","",details!AX13)</f>
        <v/>
      </c>
      <c r="CJ13" s="139" t="str">
        <f t="shared" si="145"/>
        <v/>
      </c>
      <c r="CK13" s="280" t="str">
        <f>IF(details!AY13="","",details!AY13)</f>
        <v/>
      </c>
      <c r="CL13" s="140" t="str">
        <f t="shared" si="146"/>
        <v/>
      </c>
      <c r="CM13" s="365" t="str">
        <f t="shared" si="59"/>
        <v/>
      </c>
      <c r="CN13" s="191" t="str">
        <f t="shared" si="60"/>
        <v/>
      </c>
      <c r="CO13" s="280" t="str">
        <f>IF(details!AZ13="","",details!AZ13)</f>
        <v/>
      </c>
      <c r="CP13" s="280" t="str">
        <f>IF(details!BA13="","",details!BA13)</f>
        <v/>
      </c>
      <c r="CQ13" s="280" t="str">
        <f>IF(details!BB13="","",details!BB13)</f>
        <v/>
      </c>
      <c r="CR13" s="281" t="str">
        <f t="shared" si="147"/>
        <v/>
      </c>
      <c r="CS13" s="280" t="str">
        <f>IF(details!BC13="","",details!BC13)</f>
        <v/>
      </c>
      <c r="CT13" s="281" t="str">
        <f t="shared" si="148"/>
        <v/>
      </c>
      <c r="CU13" s="152">
        <f t="shared" si="149"/>
        <v>0</v>
      </c>
      <c r="CV13" s="138" t="e">
        <f t="shared" si="150"/>
        <v>#VALUE!</v>
      </c>
      <c r="CW13" s="280" t="str">
        <f>IF(details!BD13="","",details!BD13)</f>
        <v/>
      </c>
      <c r="CX13" s="280" t="str">
        <f>IF(details!BE13="","",details!BE13)</f>
        <v/>
      </c>
      <c r="CY13" s="280" t="str">
        <f>IF(details!BF13="","",details!BF13)</f>
        <v/>
      </c>
      <c r="CZ13" s="139" t="str">
        <f t="shared" si="151"/>
        <v/>
      </c>
      <c r="DA13" s="280" t="str">
        <f>IF(details!BG13="","",details!BG13)</f>
        <v/>
      </c>
      <c r="DB13" s="140" t="str">
        <f t="shared" si="152"/>
        <v/>
      </c>
      <c r="DC13" s="365" t="str">
        <f t="shared" si="64"/>
        <v/>
      </c>
      <c r="DD13" s="191" t="str">
        <f t="shared" si="23"/>
        <v/>
      </c>
      <c r="DE13" s="280" t="str">
        <f>IF(details!BH13="","",details!BH13)</f>
        <v/>
      </c>
      <c r="DF13" s="280" t="str">
        <f>IF(details!BI13="","",details!BI13)</f>
        <v/>
      </c>
      <c r="DG13" s="280" t="str">
        <f>IF(details!BJ13="","",details!BJ13)</f>
        <v/>
      </c>
      <c r="DH13" s="281" t="str">
        <f t="shared" si="153"/>
        <v/>
      </c>
      <c r="DI13" s="280" t="str">
        <f>IF(details!BK13="","",details!BK13)</f>
        <v/>
      </c>
      <c r="DJ13" s="281" t="str">
        <f t="shared" si="154"/>
        <v/>
      </c>
      <c r="DK13" s="152">
        <f t="shared" si="155"/>
        <v>0</v>
      </c>
      <c r="DL13" s="281" t="str">
        <f t="shared" si="156"/>
        <v/>
      </c>
      <c r="DM13" s="280" t="str">
        <f>IF(details!BL13="","",details!BL13)</f>
        <v/>
      </c>
      <c r="DN13" s="52" t="str">
        <f t="shared" si="157"/>
        <v/>
      </c>
      <c r="DO13" s="280" t="str">
        <f t="shared" si="158"/>
        <v/>
      </c>
      <c r="DP13" s="280" t="str">
        <f>IF(details!BM13="","",details!BM13)</f>
        <v/>
      </c>
      <c r="DQ13" s="280" t="str">
        <f>IF(details!BN13="","",details!BN13)</f>
        <v/>
      </c>
      <c r="DR13" s="280" t="str">
        <f>IF(details!BO13="","",details!BO13)</f>
        <v/>
      </c>
      <c r="DS13" s="281" t="str">
        <f t="shared" si="159"/>
        <v/>
      </c>
      <c r="DT13" s="280" t="str">
        <f>IF(details!BP13="","",details!BP13)</f>
        <v/>
      </c>
      <c r="DU13" s="280" t="str">
        <f>IF(details!BQ13="","",details!BQ13)</f>
        <v/>
      </c>
      <c r="DV13" s="281" t="str">
        <f t="shared" si="160"/>
        <v/>
      </c>
      <c r="DW13" s="281" t="str">
        <f t="shared" si="161"/>
        <v/>
      </c>
      <c r="DX13" s="281" t="str">
        <f t="shared" si="162"/>
        <v/>
      </c>
      <c r="DY13" s="282" t="str">
        <f t="shared" si="163"/>
        <v/>
      </c>
      <c r="DZ13" s="152">
        <f t="shared" si="164"/>
        <v>0</v>
      </c>
      <c r="EA13" s="280" t="str">
        <f t="shared" si="165"/>
        <v/>
      </c>
      <c r="EB13" s="280" t="str">
        <f>IF(details!BR13="","",details!BR13)</f>
        <v/>
      </c>
      <c r="EC13" s="280" t="str">
        <f>IF(details!BS13="","",details!BS13)</f>
        <v/>
      </c>
      <c r="ED13" s="280" t="str">
        <f>IF(details!BT13="","",details!BT13)</f>
        <v/>
      </c>
      <c r="EE13" s="281" t="str">
        <f t="shared" si="166"/>
        <v/>
      </c>
      <c r="EF13" s="280" t="str">
        <f>IF(details!BU13="","",details!BU13)</f>
        <v/>
      </c>
      <c r="EG13" s="280" t="str">
        <f>IF(details!BV13="","",details!BV13)</f>
        <v/>
      </c>
      <c r="EH13" s="56" t="str">
        <f t="shared" si="167"/>
        <v/>
      </c>
      <c r="EI13" s="281" t="str">
        <f t="shared" si="168"/>
        <v/>
      </c>
      <c r="EJ13" s="281" t="str">
        <f t="shared" si="169"/>
        <v/>
      </c>
      <c r="EK13" s="302" t="str">
        <f t="shared" si="170"/>
        <v/>
      </c>
      <c r="EL13" s="152">
        <f t="shared" si="171"/>
        <v>0</v>
      </c>
      <c r="EM13" s="280" t="str">
        <f t="shared" si="172"/>
        <v/>
      </c>
      <c r="EN13" s="280" t="str">
        <f>IF(details!BW13="","",details!BW13)</f>
        <v/>
      </c>
      <c r="EO13" s="280" t="str">
        <f>IF(details!BX13="","",details!BX13)</f>
        <v/>
      </c>
      <c r="EP13" s="280" t="str">
        <f>IF(details!BY13="","",details!BY13)</f>
        <v/>
      </c>
      <c r="EQ13" s="282" t="str">
        <f t="shared" si="173"/>
        <v/>
      </c>
      <c r="ER13" s="280" t="str">
        <f t="shared" si="174"/>
        <v/>
      </c>
      <c r="ES13" s="280" t="str">
        <f>IF(details!BZ13="","",details!BZ13)</f>
        <v/>
      </c>
      <c r="ET13" s="280" t="str">
        <f>IF(details!CA13="","",details!CA13)</f>
        <v/>
      </c>
      <c r="EU13" s="280" t="str">
        <f>IF(details!CB13="","",details!CB13)</f>
        <v/>
      </c>
      <c r="EV13" s="280" t="str">
        <f>IF(details!CC13="","",details!CC13)</f>
        <v/>
      </c>
      <c r="EW13" s="282" t="str">
        <f t="shared" si="175"/>
        <v/>
      </c>
      <c r="EX13" s="280" t="str">
        <f t="shared" si="176"/>
        <v/>
      </c>
      <c r="EY13" s="152" t="str">
        <f t="shared" si="177"/>
        <v/>
      </c>
      <c r="EZ13" s="152" t="str">
        <f t="shared" si="178"/>
        <v/>
      </c>
      <c r="FA13" s="152" t="str">
        <f t="shared" si="179"/>
        <v/>
      </c>
      <c r="FB13" s="152" t="str">
        <f t="shared" si="180"/>
        <v/>
      </c>
      <c r="FC13" s="152" t="str">
        <f t="shared" si="181"/>
        <v/>
      </c>
      <c r="FD13" s="152" t="str">
        <f t="shared" si="182"/>
        <v/>
      </c>
      <c r="FE13" s="152" t="str">
        <f t="shared" si="88"/>
        <v/>
      </c>
      <c r="FF13" s="152">
        <f t="shared" si="183"/>
        <v>0</v>
      </c>
      <c r="FG13" s="152">
        <f t="shared" si="184"/>
        <v>0</v>
      </c>
      <c r="FH13" s="152">
        <f t="shared" si="185"/>
        <v>0</v>
      </c>
      <c r="FI13" s="152">
        <f t="shared" si="186"/>
        <v>0</v>
      </c>
      <c r="FJ13" s="152">
        <f t="shared" si="187"/>
        <v>0</v>
      </c>
      <c r="FK13" s="198"/>
      <c r="FL13" s="303" t="str">
        <f t="shared" si="188"/>
        <v/>
      </c>
      <c r="FM13" s="303" t="str">
        <f t="shared" si="189"/>
        <v/>
      </c>
      <c r="FN13" s="303" t="str">
        <f t="shared" si="190"/>
        <v/>
      </c>
      <c r="FO13" s="303" t="str">
        <f t="shared" si="97"/>
        <v/>
      </c>
      <c r="FP13" s="303" t="str">
        <f t="shared" si="98"/>
        <v/>
      </c>
      <c r="FQ13" s="303" t="str">
        <f t="shared" si="99"/>
        <v/>
      </c>
      <c r="FR13" s="303" t="str">
        <f t="shared" si="100"/>
        <v/>
      </c>
      <c r="FS13" s="303" t="str">
        <f t="shared" si="101"/>
        <v/>
      </c>
      <c r="FT13" s="303" t="str">
        <f t="shared" si="191"/>
        <v/>
      </c>
      <c r="FU13" s="303" t="str">
        <f t="shared" si="192"/>
        <v/>
      </c>
      <c r="FV13" s="303" t="str">
        <f t="shared" si="193"/>
        <v/>
      </c>
      <c r="FW13" s="303" t="str">
        <f t="shared" si="194"/>
        <v/>
      </c>
      <c r="FX13" s="303" t="str">
        <f t="shared" si="106"/>
        <v/>
      </c>
      <c r="FY13" s="303" t="str">
        <f t="shared" si="195"/>
        <v/>
      </c>
      <c r="FZ13" s="303" t="str">
        <f t="shared" si="196"/>
        <v/>
      </c>
      <c r="GA13" s="303" t="str">
        <f t="shared" si="197"/>
        <v/>
      </c>
      <c r="GB13" s="303" t="str">
        <f t="shared" si="110"/>
        <v/>
      </c>
      <c r="GC13" s="286">
        <f t="shared" si="37"/>
        <v>0</v>
      </c>
      <c r="GD13" s="244">
        <f t="shared" si="198"/>
        <v>0</v>
      </c>
      <c r="GE13" s="152" t="str">
        <f t="shared" si="199"/>
        <v/>
      </c>
      <c r="GF13" s="421" t="str">
        <f t="shared" si="200"/>
        <v/>
      </c>
      <c r="GG13" s="333" t="str">
        <f t="shared" si="201"/>
        <v/>
      </c>
      <c r="GH13" s="333" t="str">
        <f t="shared" si="202"/>
        <v xml:space="preserve">      </v>
      </c>
      <c r="GI13" s="191"/>
      <c r="GJ13" s="191" t="str">
        <f t="shared" si="203"/>
        <v/>
      </c>
      <c r="GK13" s="191" t="str">
        <f t="shared" si="204"/>
        <v/>
      </c>
      <c r="GL13" s="191" t="str">
        <f t="shared" si="205"/>
        <v/>
      </c>
      <c r="GM13" s="55" t="str">
        <f>IF(details!DG13="","",details!DG13)</f>
        <v/>
      </c>
      <c r="GN13" s="57" t="str">
        <f>IF(details!DH13="","",details!DH13)</f>
        <v/>
      </c>
      <c r="GO13" s="55" t="str">
        <f>IF(details!DK13="","",details!DK13)</f>
        <v/>
      </c>
      <c r="GP13" s="57" t="str">
        <f>IF(details!DL13="","",details!DL13)</f>
        <v/>
      </c>
      <c r="GQ13" s="55" t="str">
        <f>IF(details!DO13="","",details!DO13)</f>
        <v/>
      </c>
      <c r="GR13" s="57" t="str">
        <f>IF(details!DP13="","",details!DP13)</f>
        <v/>
      </c>
      <c r="GS13" s="55" t="str">
        <f>IF(details!DS13="","",details!DS13)</f>
        <v/>
      </c>
      <c r="GT13" s="57" t="str">
        <f>IF(details!DT13="","",details!DT13)</f>
        <v/>
      </c>
      <c r="GU13" s="337" t="str">
        <f t="shared" si="206"/>
        <v/>
      </c>
      <c r="GV13" s="427" t="str">
        <f t="shared" si="207"/>
        <v/>
      </c>
      <c r="GW13" s="199"/>
      <c r="GZ13" s="235" t="str">
        <f>IF(BG109=0,"",BG109)</f>
        <v>KRIPA</v>
      </c>
      <c r="HA13" s="59" t="str">
        <f>BG108</f>
        <v>SINDHI</v>
      </c>
      <c r="HB13" s="172">
        <f>BG110</f>
        <v>0</v>
      </c>
      <c r="HC13" s="63">
        <f>BG112</f>
        <v>0</v>
      </c>
      <c r="HD13" s="44" t="str">
        <f>BG113</f>
        <v/>
      </c>
      <c r="HE13" s="56">
        <f>COUNTIF('statement of marks'!FS7:FS106,"D")</f>
        <v>0</v>
      </c>
      <c r="HF13" s="56">
        <f>COUNTIF('statement of marks'!FS7:FS106,"I")</f>
        <v>0</v>
      </c>
      <c r="HG13" s="56">
        <f>COUNTIF('statement of marks'!FS7:FS106,"II")</f>
        <v>0</v>
      </c>
      <c r="HH13" s="56">
        <f>COUNTIF('statement of marks'!FS7:FS106,"III")</f>
        <v>0</v>
      </c>
      <c r="HI13" s="64">
        <f>COUNTIF('statement of marks'!FS7:FS106,"S")</f>
        <v>0</v>
      </c>
      <c r="HJ13" s="55">
        <f>COUNTIF('statement of marks'!FS7:FS106,"F")</f>
        <v>0</v>
      </c>
      <c r="HK13" s="167">
        <f>COUNTIF('statement of marks'!FS7:FS106,"AB")</f>
        <v>0</v>
      </c>
      <c r="HL13" s="167">
        <f>COUNTIF('statement of marks'!FS7:FS106,"RE")</f>
        <v>0</v>
      </c>
      <c r="HM13" s="935"/>
      <c r="HN13" s="237">
        <f>HC11+HI11+HJ11+HK11+HL11</f>
        <v>0</v>
      </c>
    </row>
    <row r="14" spans="1:222" ht="15" customHeight="1">
      <c r="A14" s="194">
        <f>details!A14</f>
        <v>8</v>
      </c>
      <c r="B14" s="280" t="str">
        <f>IF(details!B14="","",details!B14)</f>
        <v/>
      </c>
      <c r="C14" s="280" t="str">
        <f>IF(details!C14="","",details!C14)</f>
        <v/>
      </c>
      <c r="D14" s="282">
        <f>IF(details!D14="","",details!D14)</f>
        <v>1008</v>
      </c>
      <c r="E14" s="282"/>
      <c r="F14" s="280" t="str">
        <f>IF(details!F14="","",details!F14)</f>
        <v/>
      </c>
      <c r="G14" s="570" t="str">
        <f>IF(details!G14="","",details!G14)</f>
        <v/>
      </c>
      <c r="H14" s="287" t="str">
        <f>IF(details!H14="","",details!H14)</f>
        <v>A 008</v>
      </c>
      <c r="I14" s="287" t="str">
        <f>IF(details!I14="","",details!I14)</f>
        <v>B 008</v>
      </c>
      <c r="J14" s="287" t="str">
        <f>IF(details!J14="","",details!J14)</f>
        <v>C 008</v>
      </c>
      <c r="K14" s="280" t="str">
        <f>IF(details!K14="","",details!K14)</f>
        <v/>
      </c>
      <c r="L14" s="280" t="str">
        <f>IF(details!L14="","",details!L14)</f>
        <v/>
      </c>
      <c r="M14" s="280" t="str">
        <f>IF(details!M14="","",details!M14)</f>
        <v/>
      </c>
      <c r="N14" s="281" t="str">
        <f t="shared" si="113"/>
        <v/>
      </c>
      <c r="O14" s="280" t="str">
        <f>IF(details!N14="","",details!N14)</f>
        <v/>
      </c>
      <c r="P14" s="281" t="str">
        <f t="shared" si="114"/>
        <v/>
      </c>
      <c r="Q14" s="152">
        <f t="shared" si="115"/>
        <v>0</v>
      </c>
      <c r="R14" s="138" t="e">
        <f t="shared" si="116"/>
        <v>#VALUE!</v>
      </c>
      <c r="S14" s="280" t="str">
        <f>IF(details!O14="","",details!O14)</f>
        <v/>
      </c>
      <c r="T14" s="280" t="str">
        <f>IF(details!P14="","",details!P14)</f>
        <v/>
      </c>
      <c r="U14" s="280" t="str">
        <f>IF(details!Q14="","",details!Q14)</f>
        <v/>
      </c>
      <c r="V14" s="139" t="str">
        <f t="shared" si="117"/>
        <v/>
      </c>
      <c r="W14" s="280" t="str">
        <f>IF(details!R14="","",details!R14)</f>
        <v/>
      </c>
      <c r="X14" s="140" t="str">
        <f t="shared" si="118"/>
        <v/>
      </c>
      <c r="Y14" s="365" t="str">
        <f t="shared" si="42"/>
        <v/>
      </c>
      <c r="Z14" s="191" t="str">
        <f t="shared" si="119"/>
        <v/>
      </c>
      <c r="AA14" s="280" t="str">
        <f>IF(details!S14="","",details!S14)</f>
        <v/>
      </c>
      <c r="AB14" s="280" t="str">
        <f>IF(details!T14="","",details!T14)</f>
        <v/>
      </c>
      <c r="AC14" s="280" t="str">
        <f>IF(details!U14="","",details!U14)</f>
        <v/>
      </c>
      <c r="AD14" s="281" t="str">
        <f t="shared" si="120"/>
        <v/>
      </c>
      <c r="AE14" s="280" t="str">
        <f>IF(details!V14="","",details!V14)</f>
        <v/>
      </c>
      <c r="AF14" s="281" t="str">
        <f t="shared" si="121"/>
        <v/>
      </c>
      <c r="AG14" s="152">
        <f t="shared" si="122"/>
        <v>0</v>
      </c>
      <c r="AH14" s="138" t="e">
        <f t="shared" si="123"/>
        <v>#VALUE!</v>
      </c>
      <c r="AI14" s="280" t="str">
        <f>IF(details!W14="","",details!W14)</f>
        <v/>
      </c>
      <c r="AJ14" s="280" t="str">
        <f>IF(details!X14="","",details!X14)</f>
        <v/>
      </c>
      <c r="AK14" s="280" t="str">
        <f>IF(details!Y14="","",details!Y14)</f>
        <v/>
      </c>
      <c r="AL14" s="139" t="str">
        <f t="shared" si="124"/>
        <v/>
      </c>
      <c r="AM14" s="280" t="str">
        <f>IF(details!Z14="","",details!Z14)</f>
        <v/>
      </c>
      <c r="AN14" s="140" t="str">
        <f t="shared" si="125"/>
        <v/>
      </c>
      <c r="AO14" s="365" t="str">
        <f t="shared" si="47"/>
        <v/>
      </c>
      <c r="AP14" s="191" t="str">
        <f t="shared" si="208"/>
        <v/>
      </c>
      <c r="AQ14" s="282" t="str">
        <f>IF(details!AA14="","",details!AA14)</f>
        <v/>
      </c>
      <c r="AR14" s="288" t="str">
        <f>CONCATENATE(IF(details!AA14="s"," SANSKRIT",IF(details!AA14="u"," URDU",IF(details!AA14="g"," GUJRATI",IF(details!AA14="p"," PUNJABI",IF(details!AA14="sd"," SINDHI",))))),"")</f>
        <v/>
      </c>
      <c r="AS14" s="280" t="str">
        <f>IF(details!AB14="","",details!AB14)</f>
        <v/>
      </c>
      <c r="AT14" s="280" t="str">
        <f>IF(details!AC14="","",details!AC14)</f>
        <v/>
      </c>
      <c r="AU14" s="280" t="str">
        <f>IF(details!AD14="","",details!AD14)</f>
        <v/>
      </c>
      <c r="AV14" s="281" t="str">
        <f t="shared" si="127"/>
        <v/>
      </c>
      <c r="AW14" s="280" t="str">
        <f>IF(details!AE14="","",details!AE14)</f>
        <v/>
      </c>
      <c r="AX14" s="281" t="str">
        <f t="shared" si="128"/>
        <v/>
      </c>
      <c r="AY14" s="152">
        <f t="shared" si="129"/>
        <v>0</v>
      </c>
      <c r="AZ14" s="138" t="e">
        <f t="shared" si="130"/>
        <v>#VALUE!</v>
      </c>
      <c r="BA14" s="280" t="str">
        <f>IF(details!AF14="","",details!AF14)</f>
        <v/>
      </c>
      <c r="BB14" s="280" t="str">
        <f>IF(details!AG14="","",details!AG14)</f>
        <v/>
      </c>
      <c r="BC14" s="280" t="str">
        <f>IF(details!AH14="","",details!AH14)</f>
        <v/>
      </c>
      <c r="BD14" s="139" t="str">
        <f t="shared" si="131"/>
        <v/>
      </c>
      <c r="BE14" s="280" t="str">
        <f>IF(details!AI14="","",details!AI14)</f>
        <v/>
      </c>
      <c r="BF14" s="140" t="str">
        <f t="shared" si="132"/>
        <v/>
      </c>
      <c r="BG14" s="365" t="str">
        <f t="shared" si="51"/>
        <v/>
      </c>
      <c r="BH14" s="191" t="str">
        <f t="shared" si="133"/>
        <v/>
      </c>
      <c r="BI14" s="280" t="str">
        <f>IF(details!AJ14="","",details!AJ14)</f>
        <v/>
      </c>
      <c r="BJ14" s="280" t="str">
        <f>IF(details!AK14="","",details!AK14)</f>
        <v/>
      </c>
      <c r="BK14" s="280" t="str">
        <f>IF(details!AL14="","",details!AL14)</f>
        <v/>
      </c>
      <c r="BL14" s="281" t="str">
        <f t="shared" si="134"/>
        <v/>
      </c>
      <c r="BM14" s="280" t="str">
        <f>IF(details!AM14="","",details!AM14)</f>
        <v/>
      </c>
      <c r="BN14" s="281" t="str">
        <f t="shared" si="135"/>
        <v/>
      </c>
      <c r="BO14" s="152">
        <f t="shared" si="136"/>
        <v>0</v>
      </c>
      <c r="BP14" s="138" t="e">
        <f t="shared" si="137"/>
        <v>#VALUE!</v>
      </c>
      <c r="BQ14" s="280" t="str">
        <f>IF(details!AN14="","",details!AN14)</f>
        <v/>
      </c>
      <c r="BR14" s="280" t="str">
        <f>IF(details!AO14="","",details!AO14)</f>
        <v/>
      </c>
      <c r="BS14" s="280" t="str">
        <f>IF(details!AP14="","",details!AP14)</f>
        <v/>
      </c>
      <c r="BT14" s="139" t="str">
        <f t="shared" si="138"/>
        <v/>
      </c>
      <c r="BU14" s="280" t="str">
        <f>IF(details!AQ14="","",details!AQ14)</f>
        <v/>
      </c>
      <c r="BV14" s="140" t="str">
        <f t="shared" si="139"/>
        <v/>
      </c>
      <c r="BW14" s="365" t="str">
        <f t="shared" si="55"/>
        <v/>
      </c>
      <c r="BX14" s="191" t="str">
        <f t="shared" si="140"/>
        <v/>
      </c>
      <c r="BY14" s="280" t="str">
        <f>IF(details!AR14="","",details!AR14)</f>
        <v/>
      </c>
      <c r="BZ14" s="280" t="str">
        <f>IF(details!AS14="","",details!AS14)</f>
        <v/>
      </c>
      <c r="CA14" s="280" t="str">
        <f>IF(details!AT14="","",details!AT14)</f>
        <v/>
      </c>
      <c r="CB14" s="281" t="str">
        <f t="shared" si="141"/>
        <v/>
      </c>
      <c r="CC14" s="280" t="str">
        <f>IF(details!AU14="","",details!AU14)</f>
        <v/>
      </c>
      <c r="CD14" s="281" t="str">
        <f t="shared" si="142"/>
        <v/>
      </c>
      <c r="CE14" s="152">
        <f t="shared" si="143"/>
        <v>0</v>
      </c>
      <c r="CF14" s="138" t="e">
        <f t="shared" si="144"/>
        <v>#VALUE!</v>
      </c>
      <c r="CG14" s="280" t="str">
        <f>IF(details!AV14="","",details!AV14)</f>
        <v/>
      </c>
      <c r="CH14" s="280" t="str">
        <f>IF(details!AW14="","",details!AW14)</f>
        <v/>
      </c>
      <c r="CI14" s="280" t="str">
        <f>IF(details!AX14="","",details!AX14)</f>
        <v/>
      </c>
      <c r="CJ14" s="139" t="str">
        <f t="shared" si="145"/>
        <v/>
      </c>
      <c r="CK14" s="280" t="str">
        <f>IF(details!AY14="","",details!AY14)</f>
        <v/>
      </c>
      <c r="CL14" s="140" t="str">
        <f t="shared" si="146"/>
        <v/>
      </c>
      <c r="CM14" s="365" t="str">
        <f t="shared" si="59"/>
        <v/>
      </c>
      <c r="CN14" s="191" t="str">
        <f t="shared" si="60"/>
        <v/>
      </c>
      <c r="CO14" s="280" t="str">
        <f>IF(details!AZ14="","",details!AZ14)</f>
        <v/>
      </c>
      <c r="CP14" s="280" t="str">
        <f>IF(details!BA14="","",details!BA14)</f>
        <v/>
      </c>
      <c r="CQ14" s="280" t="str">
        <f>IF(details!BB14="","",details!BB14)</f>
        <v/>
      </c>
      <c r="CR14" s="281" t="str">
        <f t="shared" si="147"/>
        <v/>
      </c>
      <c r="CS14" s="280" t="str">
        <f>IF(details!BC14="","",details!BC14)</f>
        <v/>
      </c>
      <c r="CT14" s="281" t="str">
        <f t="shared" si="148"/>
        <v/>
      </c>
      <c r="CU14" s="152">
        <f t="shared" si="149"/>
        <v>0</v>
      </c>
      <c r="CV14" s="138" t="e">
        <f t="shared" si="150"/>
        <v>#VALUE!</v>
      </c>
      <c r="CW14" s="280" t="str">
        <f>IF(details!BD14="","",details!BD14)</f>
        <v/>
      </c>
      <c r="CX14" s="280" t="str">
        <f>IF(details!BE14="","",details!BE14)</f>
        <v/>
      </c>
      <c r="CY14" s="280" t="str">
        <f>IF(details!BF14="","",details!BF14)</f>
        <v/>
      </c>
      <c r="CZ14" s="139" t="str">
        <f t="shared" si="151"/>
        <v/>
      </c>
      <c r="DA14" s="280" t="str">
        <f>IF(details!BG14="","",details!BG14)</f>
        <v/>
      </c>
      <c r="DB14" s="140" t="str">
        <f t="shared" si="152"/>
        <v/>
      </c>
      <c r="DC14" s="365" t="str">
        <f t="shared" si="64"/>
        <v/>
      </c>
      <c r="DD14" s="191" t="str">
        <f t="shared" si="23"/>
        <v/>
      </c>
      <c r="DE14" s="280" t="str">
        <f>IF(details!BH14="","",details!BH14)</f>
        <v/>
      </c>
      <c r="DF14" s="280" t="str">
        <f>IF(details!BI14="","",details!BI14)</f>
        <v/>
      </c>
      <c r="DG14" s="280" t="str">
        <f>IF(details!BJ14="","",details!BJ14)</f>
        <v/>
      </c>
      <c r="DH14" s="281" t="str">
        <f t="shared" si="153"/>
        <v/>
      </c>
      <c r="DI14" s="280" t="str">
        <f>IF(details!BK14="","",details!BK14)</f>
        <v/>
      </c>
      <c r="DJ14" s="281" t="str">
        <f t="shared" si="154"/>
        <v/>
      </c>
      <c r="DK14" s="152">
        <f t="shared" si="155"/>
        <v>0</v>
      </c>
      <c r="DL14" s="281" t="str">
        <f t="shared" si="156"/>
        <v/>
      </c>
      <c r="DM14" s="280" t="str">
        <f>IF(details!BL14="","",details!BL14)</f>
        <v/>
      </c>
      <c r="DN14" s="52" t="str">
        <f t="shared" si="157"/>
        <v/>
      </c>
      <c r="DO14" s="280" t="str">
        <f t="shared" si="158"/>
        <v/>
      </c>
      <c r="DP14" s="280" t="str">
        <f>IF(details!BM14="","",details!BM14)</f>
        <v/>
      </c>
      <c r="DQ14" s="280" t="str">
        <f>IF(details!BN14="","",details!BN14)</f>
        <v/>
      </c>
      <c r="DR14" s="280" t="str">
        <f>IF(details!BO14="","",details!BO14)</f>
        <v/>
      </c>
      <c r="DS14" s="281" t="str">
        <f t="shared" si="159"/>
        <v/>
      </c>
      <c r="DT14" s="280" t="str">
        <f>IF(details!BP14="","",details!BP14)</f>
        <v/>
      </c>
      <c r="DU14" s="280" t="str">
        <f>IF(details!BQ14="","",details!BQ14)</f>
        <v/>
      </c>
      <c r="DV14" s="281" t="str">
        <f t="shared" si="160"/>
        <v/>
      </c>
      <c r="DW14" s="281" t="str">
        <f t="shared" si="161"/>
        <v/>
      </c>
      <c r="DX14" s="281" t="str">
        <f t="shared" si="162"/>
        <v/>
      </c>
      <c r="DY14" s="282" t="str">
        <f t="shared" si="163"/>
        <v/>
      </c>
      <c r="DZ14" s="152">
        <f t="shared" si="164"/>
        <v>0</v>
      </c>
      <c r="EA14" s="280" t="str">
        <f t="shared" si="165"/>
        <v/>
      </c>
      <c r="EB14" s="280" t="str">
        <f>IF(details!BR14="","",details!BR14)</f>
        <v/>
      </c>
      <c r="EC14" s="280" t="str">
        <f>IF(details!BS14="","",details!BS14)</f>
        <v/>
      </c>
      <c r="ED14" s="280" t="str">
        <f>IF(details!BT14="","",details!BT14)</f>
        <v/>
      </c>
      <c r="EE14" s="281" t="str">
        <f t="shared" si="166"/>
        <v/>
      </c>
      <c r="EF14" s="280" t="str">
        <f>IF(details!BU14="","",details!BU14)</f>
        <v/>
      </c>
      <c r="EG14" s="280" t="str">
        <f>IF(details!BV14="","",details!BV14)</f>
        <v/>
      </c>
      <c r="EH14" s="56" t="str">
        <f t="shared" si="167"/>
        <v/>
      </c>
      <c r="EI14" s="281" t="str">
        <f t="shared" si="168"/>
        <v/>
      </c>
      <c r="EJ14" s="281" t="str">
        <f t="shared" si="169"/>
        <v/>
      </c>
      <c r="EK14" s="302" t="str">
        <f t="shared" si="170"/>
        <v/>
      </c>
      <c r="EL14" s="152">
        <f t="shared" si="171"/>
        <v>0</v>
      </c>
      <c r="EM14" s="280" t="str">
        <f t="shared" si="172"/>
        <v/>
      </c>
      <c r="EN14" s="280" t="str">
        <f>IF(details!BW14="","",details!BW14)</f>
        <v/>
      </c>
      <c r="EO14" s="280" t="str">
        <f>IF(details!BX14="","",details!BX14)</f>
        <v/>
      </c>
      <c r="EP14" s="280" t="str">
        <f>IF(details!BY14="","",details!BY14)</f>
        <v/>
      </c>
      <c r="EQ14" s="282" t="str">
        <f t="shared" si="173"/>
        <v/>
      </c>
      <c r="ER14" s="280" t="str">
        <f t="shared" si="174"/>
        <v/>
      </c>
      <c r="ES14" s="280" t="str">
        <f>IF(details!BZ14="","",details!BZ14)</f>
        <v/>
      </c>
      <c r="ET14" s="280" t="str">
        <f>IF(details!CA14="","",details!CA14)</f>
        <v/>
      </c>
      <c r="EU14" s="280" t="str">
        <f>IF(details!CB14="","",details!CB14)</f>
        <v/>
      </c>
      <c r="EV14" s="280" t="str">
        <f>IF(details!CC14="","",details!CC14)</f>
        <v/>
      </c>
      <c r="EW14" s="282" t="str">
        <f t="shared" si="175"/>
        <v/>
      </c>
      <c r="EX14" s="280" t="str">
        <f t="shared" si="176"/>
        <v/>
      </c>
      <c r="EY14" s="152" t="str">
        <f t="shared" si="177"/>
        <v/>
      </c>
      <c r="EZ14" s="152" t="str">
        <f t="shared" si="178"/>
        <v/>
      </c>
      <c r="FA14" s="152" t="str">
        <f t="shared" si="179"/>
        <v/>
      </c>
      <c r="FB14" s="152" t="str">
        <f t="shared" si="180"/>
        <v/>
      </c>
      <c r="FC14" s="152" t="str">
        <f t="shared" si="181"/>
        <v/>
      </c>
      <c r="FD14" s="152" t="str">
        <f t="shared" si="182"/>
        <v/>
      </c>
      <c r="FE14" s="152" t="str">
        <f t="shared" si="88"/>
        <v/>
      </c>
      <c r="FF14" s="152">
        <f t="shared" si="183"/>
        <v>0</v>
      </c>
      <c r="FG14" s="152">
        <f t="shared" si="184"/>
        <v>0</v>
      </c>
      <c r="FH14" s="152">
        <f t="shared" si="185"/>
        <v>0</v>
      </c>
      <c r="FI14" s="152">
        <f t="shared" si="186"/>
        <v>0</v>
      </c>
      <c r="FJ14" s="152">
        <f t="shared" si="187"/>
        <v>0</v>
      </c>
      <c r="FK14" s="198"/>
      <c r="FL14" s="303" t="str">
        <f t="shared" si="188"/>
        <v/>
      </c>
      <c r="FM14" s="303" t="str">
        <f t="shared" si="189"/>
        <v/>
      </c>
      <c r="FN14" s="303" t="str">
        <f t="shared" si="190"/>
        <v/>
      </c>
      <c r="FO14" s="303" t="str">
        <f t="shared" si="97"/>
        <v/>
      </c>
      <c r="FP14" s="303" t="str">
        <f t="shared" si="98"/>
        <v/>
      </c>
      <c r="FQ14" s="303" t="str">
        <f t="shared" si="99"/>
        <v/>
      </c>
      <c r="FR14" s="303" t="str">
        <f t="shared" si="100"/>
        <v/>
      </c>
      <c r="FS14" s="303" t="str">
        <f t="shared" si="101"/>
        <v/>
      </c>
      <c r="FT14" s="303" t="str">
        <f t="shared" si="191"/>
        <v/>
      </c>
      <c r="FU14" s="303" t="str">
        <f t="shared" si="192"/>
        <v/>
      </c>
      <c r="FV14" s="303" t="str">
        <f t="shared" si="193"/>
        <v/>
      </c>
      <c r="FW14" s="303" t="str">
        <f t="shared" si="194"/>
        <v/>
      </c>
      <c r="FX14" s="303" t="str">
        <f t="shared" si="106"/>
        <v/>
      </c>
      <c r="FY14" s="303" t="str">
        <f t="shared" si="195"/>
        <v/>
      </c>
      <c r="FZ14" s="303" t="str">
        <f t="shared" si="196"/>
        <v/>
      </c>
      <c r="GA14" s="303" t="str">
        <f t="shared" si="197"/>
        <v/>
      </c>
      <c r="GB14" s="303" t="str">
        <f t="shared" si="110"/>
        <v/>
      </c>
      <c r="GC14" s="286">
        <f t="shared" si="37"/>
        <v>0</v>
      </c>
      <c r="GD14" s="244">
        <f t="shared" si="198"/>
        <v>0</v>
      </c>
      <c r="GE14" s="152" t="str">
        <f t="shared" si="199"/>
        <v/>
      </c>
      <c r="GF14" s="421" t="str">
        <f t="shared" si="200"/>
        <v/>
      </c>
      <c r="GG14" s="333" t="str">
        <f t="shared" si="201"/>
        <v/>
      </c>
      <c r="GH14" s="333" t="str">
        <f t="shared" si="202"/>
        <v xml:space="preserve">      </v>
      </c>
      <c r="GI14" s="191"/>
      <c r="GJ14" s="191" t="str">
        <f t="shared" si="203"/>
        <v/>
      </c>
      <c r="GK14" s="191" t="str">
        <f t="shared" si="204"/>
        <v/>
      </c>
      <c r="GL14" s="191" t="str">
        <f t="shared" si="205"/>
        <v/>
      </c>
      <c r="GM14" s="55" t="str">
        <f>IF(details!DG14="","",details!DG14)</f>
        <v/>
      </c>
      <c r="GN14" s="57" t="str">
        <f>IF(details!DH14="","",details!DH14)</f>
        <v/>
      </c>
      <c r="GO14" s="55" t="str">
        <f>IF(details!DK14="","",details!DK14)</f>
        <v/>
      </c>
      <c r="GP14" s="57" t="str">
        <f>IF(details!DL14="","",details!DL14)</f>
        <v/>
      </c>
      <c r="GQ14" s="55" t="str">
        <f>IF(details!DO14="","",details!DO14)</f>
        <v/>
      </c>
      <c r="GR14" s="57" t="str">
        <f>IF(details!DP14="","",details!DP14)</f>
        <v/>
      </c>
      <c r="GS14" s="55" t="str">
        <f>IF(details!DS14="","",details!DS14)</f>
        <v/>
      </c>
      <c r="GT14" s="57" t="str">
        <f>IF(details!DT14="","",details!DT14)</f>
        <v/>
      </c>
      <c r="GU14" s="337" t="str">
        <f t="shared" si="206"/>
        <v/>
      </c>
      <c r="GV14" s="427" t="str">
        <f t="shared" si="207"/>
        <v/>
      </c>
      <c r="GW14" s="199"/>
      <c r="GZ14" s="235" t="str">
        <f>BI109</f>
        <v>SAMTA</v>
      </c>
      <c r="HA14" s="59" t="str">
        <f>BI108</f>
        <v>SCIENCE</v>
      </c>
      <c r="HB14" s="60">
        <f>BI110</f>
        <v>1</v>
      </c>
      <c r="HC14" s="63">
        <f>BR112</f>
        <v>1</v>
      </c>
      <c r="HD14" s="44">
        <f>BI113</f>
        <v>100</v>
      </c>
      <c r="HE14" s="56">
        <f>BI112</f>
        <v>0</v>
      </c>
      <c r="HF14" s="61">
        <f>BK112</f>
        <v>1</v>
      </c>
      <c r="HG14" s="56">
        <f>BM112</f>
        <v>0</v>
      </c>
      <c r="HH14" s="61">
        <f>BP112</f>
        <v>0</v>
      </c>
      <c r="HI14" s="167">
        <f>BI114</f>
        <v>0</v>
      </c>
      <c r="HJ14" s="52">
        <f>BI115</f>
        <v>0</v>
      </c>
      <c r="HK14" s="167">
        <f>BI117</f>
        <v>0</v>
      </c>
      <c r="HL14" s="167">
        <f>BI118</f>
        <v>0</v>
      </c>
      <c r="HM14" s="935"/>
      <c r="HN14" s="237">
        <f>HC14+HI14+HJ14+HK14+HL14+HM7</f>
        <v>1</v>
      </c>
    </row>
    <row r="15" spans="1:222" ht="15" customHeight="1">
      <c r="A15" s="194">
        <f>details!A15</f>
        <v>9</v>
      </c>
      <c r="B15" s="280" t="str">
        <f>IF(details!B15="","",details!B15)</f>
        <v/>
      </c>
      <c r="C15" s="280" t="str">
        <f>IF(details!C15="","",details!C15)</f>
        <v/>
      </c>
      <c r="D15" s="282">
        <f>IF(details!D15="","",details!D15)</f>
        <v>1009</v>
      </c>
      <c r="E15" s="282"/>
      <c r="F15" s="280" t="str">
        <f>IF(details!F15="","",details!F15)</f>
        <v/>
      </c>
      <c r="G15" s="570" t="str">
        <f>IF(details!G15="","",details!G15)</f>
        <v/>
      </c>
      <c r="H15" s="287" t="str">
        <f>IF(details!H15="","",details!H15)</f>
        <v>A 009</v>
      </c>
      <c r="I15" s="287" t="str">
        <f>IF(details!I15="","",details!I15)</f>
        <v>B 009</v>
      </c>
      <c r="J15" s="287" t="str">
        <f>IF(details!J15="","",details!J15)</f>
        <v>C 009</v>
      </c>
      <c r="K15" s="280" t="str">
        <f>IF(details!K15="","",details!K15)</f>
        <v/>
      </c>
      <c r="L15" s="280" t="str">
        <f>IF(details!L15="","",details!L15)</f>
        <v/>
      </c>
      <c r="M15" s="280" t="str">
        <f>IF(details!M15="","",details!M15)</f>
        <v/>
      </c>
      <c r="N15" s="281" t="str">
        <f t="shared" si="113"/>
        <v/>
      </c>
      <c r="O15" s="280" t="str">
        <f>IF(details!N15="","",details!N15)</f>
        <v/>
      </c>
      <c r="P15" s="281" t="str">
        <f t="shared" si="114"/>
        <v/>
      </c>
      <c r="Q15" s="152">
        <f t="shared" si="115"/>
        <v>0</v>
      </c>
      <c r="R15" s="138" t="e">
        <f t="shared" si="116"/>
        <v>#VALUE!</v>
      </c>
      <c r="S15" s="280" t="str">
        <f>IF(details!O15="","",details!O15)</f>
        <v/>
      </c>
      <c r="T15" s="280" t="str">
        <f>IF(details!P15="","",details!P15)</f>
        <v/>
      </c>
      <c r="U15" s="280" t="str">
        <f>IF(details!Q15="","",details!Q15)</f>
        <v/>
      </c>
      <c r="V15" s="139" t="str">
        <f t="shared" si="117"/>
        <v/>
      </c>
      <c r="W15" s="280" t="str">
        <f>IF(details!R15="","",details!R15)</f>
        <v/>
      </c>
      <c r="X15" s="140" t="str">
        <f t="shared" si="118"/>
        <v/>
      </c>
      <c r="Y15" s="365" t="str">
        <f t="shared" si="42"/>
        <v/>
      </c>
      <c r="Z15" s="191" t="str">
        <f t="shared" si="119"/>
        <v/>
      </c>
      <c r="AA15" s="280" t="str">
        <f>IF(details!S15="","",details!S15)</f>
        <v/>
      </c>
      <c r="AB15" s="280" t="str">
        <f>IF(details!T15="","",details!T15)</f>
        <v/>
      </c>
      <c r="AC15" s="280" t="str">
        <f>IF(details!U15="","",details!U15)</f>
        <v/>
      </c>
      <c r="AD15" s="281" t="str">
        <f t="shared" si="120"/>
        <v/>
      </c>
      <c r="AE15" s="280" t="str">
        <f>IF(details!V15="","",details!V15)</f>
        <v/>
      </c>
      <c r="AF15" s="281" t="str">
        <f t="shared" si="121"/>
        <v/>
      </c>
      <c r="AG15" s="152">
        <f t="shared" si="122"/>
        <v>0</v>
      </c>
      <c r="AH15" s="138" t="e">
        <f t="shared" si="123"/>
        <v>#VALUE!</v>
      </c>
      <c r="AI15" s="280" t="str">
        <f>IF(details!W15="","",details!W15)</f>
        <v/>
      </c>
      <c r="AJ15" s="280" t="str">
        <f>IF(details!X15="","",details!X15)</f>
        <v/>
      </c>
      <c r="AK15" s="280" t="str">
        <f>IF(details!Y15="","",details!Y15)</f>
        <v/>
      </c>
      <c r="AL15" s="139" t="str">
        <f t="shared" si="124"/>
        <v/>
      </c>
      <c r="AM15" s="280" t="str">
        <f>IF(details!Z15="","",details!Z15)</f>
        <v/>
      </c>
      <c r="AN15" s="140" t="str">
        <f t="shared" si="125"/>
        <v/>
      </c>
      <c r="AO15" s="365" t="str">
        <f t="shared" si="47"/>
        <v/>
      </c>
      <c r="AP15" s="191" t="str">
        <f t="shared" si="208"/>
        <v/>
      </c>
      <c r="AQ15" s="282" t="str">
        <f>IF(details!AA15="","",details!AA15)</f>
        <v/>
      </c>
      <c r="AR15" s="288" t="str">
        <f>CONCATENATE(IF(details!AA15="s"," SANSKRIT",IF(details!AA15="u"," URDU",IF(details!AA15="g"," GUJRATI",IF(details!AA15="p"," PUNJABI",IF(details!AA15="sd"," SINDHI",))))),"")</f>
        <v/>
      </c>
      <c r="AS15" s="280" t="str">
        <f>IF(details!AB15="","",details!AB15)</f>
        <v/>
      </c>
      <c r="AT15" s="280" t="str">
        <f>IF(details!AC15="","",details!AC15)</f>
        <v/>
      </c>
      <c r="AU15" s="280" t="str">
        <f>IF(details!AD15="","",details!AD15)</f>
        <v/>
      </c>
      <c r="AV15" s="281" t="str">
        <f t="shared" si="127"/>
        <v/>
      </c>
      <c r="AW15" s="280" t="str">
        <f>IF(details!AE15="","",details!AE15)</f>
        <v/>
      </c>
      <c r="AX15" s="281" t="str">
        <f t="shared" si="128"/>
        <v/>
      </c>
      <c r="AY15" s="152">
        <f t="shared" si="129"/>
        <v>0</v>
      </c>
      <c r="AZ15" s="138" t="e">
        <f t="shared" si="130"/>
        <v>#VALUE!</v>
      </c>
      <c r="BA15" s="280" t="str">
        <f>IF(details!AF15="","",details!AF15)</f>
        <v/>
      </c>
      <c r="BB15" s="280" t="str">
        <f>IF(details!AG15="","",details!AG15)</f>
        <v/>
      </c>
      <c r="BC15" s="280" t="str">
        <f>IF(details!AH15="","",details!AH15)</f>
        <v/>
      </c>
      <c r="BD15" s="139" t="str">
        <f t="shared" si="131"/>
        <v/>
      </c>
      <c r="BE15" s="280" t="str">
        <f>IF(details!AI15="","",details!AI15)</f>
        <v/>
      </c>
      <c r="BF15" s="140" t="str">
        <f t="shared" si="132"/>
        <v/>
      </c>
      <c r="BG15" s="365" t="str">
        <f t="shared" si="51"/>
        <v/>
      </c>
      <c r="BH15" s="191" t="str">
        <f t="shared" si="133"/>
        <v/>
      </c>
      <c r="BI15" s="280" t="str">
        <f>IF(details!AJ15="","",details!AJ15)</f>
        <v/>
      </c>
      <c r="BJ15" s="280" t="str">
        <f>IF(details!AK15="","",details!AK15)</f>
        <v/>
      </c>
      <c r="BK15" s="280" t="str">
        <f>IF(details!AL15="","",details!AL15)</f>
        <v/>
      </c>
      <c r="BL15" s="281" t="str">
        <f t="shared" si="134"/>
        <v/>
      </c>
      <c r="BM15" s="280" t="str">
        <f>IF(details!AM15="","",details!AM15)</f>
        <v/>
      </c>
      <c r="BN15" s="281" t="str">
        <f t="shared" si="135"/>
        <v/>
      </c>
      <c r="BO15" s="152">
        <f t="shared" si="136"/>
        <v>0</v>
      </c>
      <c r="BP15" s="138" t="e">
        <f t="shared" si="137"/>
        <v>#VALUE!</v>
      </c>
      <c r="BQ15" s="280" t="str">
        <f>IF(details!AN15="","",details!AN15)</f>
        <v/>
      </c>
      <c r="BR15" s="280" t="str">
        <f>IF(details!AO15="","",details!AO15)</f>
        <v/>
      </c>
      <c r="BS15" s="280" t="str">
        <f>IF(details!AP15="","",details!AP15)</f>
        <v/>
      </c>
      <c r="BT15" s="139" t="str">
        <f t="shared" si="138"/>
        <v/>
      </c>
      <c r="BU15" s="280" t="str">
        <f>IF(details!AQ15="","",details!AQ15)</f>
        <v/>
      </c>
      <c r="BV15" s="140" t="str">
        <f t="shared" si="139"/>
        <v/>
      </c>
      <c r="BW15" s="365" t="str">
        <f t="shared" si="55"/>
        <v/>
      </c>
      <c r="BX15" s="191" t="str">
        <f t="shared" si="140"/>
        <v/>
      </c>
      <c r="BY15" s="280" t="str">
        <f>IF(details!AR15="","",details!AR15)</f>
        <v/>
      </c>
      <c r="BZ15" s="280" t="str">
        <f>IF(details!AS15="","",details!AS15)</f>
        <v/>
      </c>
      <c r="CA15" s="280" t="str">
        <f>IF(details!AT15="","",details!AT15)</f>
        <v/>
      </c>
      <c r="CB15" s="281" t="str">
        <f t="shared" si="141"/>
        <v/>
      </c>
      <c r="CC15" s="280" t="str">
        <f>IF(details!AU15="","",details!AU15)</f>
        <v/>
      </c>
      <c r="CD15" s="281" t="str">
        <f t="shared" si="142"/>
        <v/>
      </c>
      <c r="CE15" s="152">
        <f t="shared" si="143"/>
        <v>0</v>
      </c>
      <c r="CF15" s="138" t="e">
        <f t="shared" si="144"/>
        <v>#VALUE!</v>
      </c>
      <c r="CG15" s="280" t="str">
        <f>IF(details!AV15="","",details!AV15)</f>
        <v/>
      </c>
      <c r="CH15" s="280" t="str">
        <f>IF(details!AW15="","",details!AW15)</f>
        <v/>
      </c>
      <c r="CI15" s="280" t="str">
        <f>IF(details!AX15="","",details!AX15)</f>
        <v/>
      </c>
      <c r="CJ15" s="139" t="str">
        <f t="shared" si="145"/>
        <v/>
      </c>
      <c r="CK15" s="280" t="str">
        <f>IF(details!AY15="","",details!AY15)</f>
        <v/>
      </c>
      <c r="CL15" s="140" t="str">
        <f t="shared" si="146"/>
        <v/>
      </c>
      <c r="CM15" s="365" t="str">
        <f t="shared" si="59"/>
        <v/>
      </c>
      <c r="CN15" s="191" t="str">
        <f t="shared" si="60"/>
        <v/>
      </c>
      <c r="CO15" s="280" t="str">
        <f>IF(details!AZ15="","",details!AZ15)</f>
        <v/>
      </c>
      <c r="CP15" s="280" t="str">
        <f>IF(details!BA15="","",details!BA15)</f>
        <v/>
      </c>
      <c r="CQ15" s="280" t="str">
        <f>IF(details!BB15="","",details!BB15)</f>
        <v/>
      </c>
      <c r="CR15" s="281" t="str">
        <f t="shared" si="147"/>
        <v/>
      </c>
      <c r="CS15" s="280" t="str">
        <f>IF(details!BC15="","",details!BC15)</f>
        <v/>
      </c>
      <c r="CT15" s="281" t="str">
        <f t="shared" si="148"/>
        <v/>
      </c>
      <c r="CU15" s="152">
        <f t="shared" si="149"/>
        <v>0</v>
      </c>
      <c r="CV15" s="138" t="e">
        <f t="shared" si="150"/>
        <v>#VALUE!</v>
      </c>
      <c r="CW15" s="280" t="str">
        <f>IF(details!BD15="","",details!BD15)</f>
        <v/>
      </c>
      <c r="CX15" s="280" t="str">
        <f>IF(details!BE15="","",details!BE15)</f>
        <v/>
      </c>
      <c r="CY15" s="280" t="str">
        <f>IF(details!BF15="","",details!BF15)</f>
        <v/>
      </c>
      <c r="CZ15" s="139" t="str">
        <f t="shared" si="151"/>
        <v/>
      </c>
      <c r="DA15" s="280" t="str">
        <f>IF(details!BG15="","",details!BG15)</f>
        <v/>
      </c>
      <c r="DB15" s="140" t="str">
        <f t="shared" si="152"/>
        <v/>
      </c>
      <c r="DC15" s="365" t="str">
        <f t="shared" si="64"/>
        <v/>
      </c>
      <c r="DD15" s="191" t="str">
        <f t="shared" si="23"/>
        <v/>
      </c>
      <c r="DE15" s="280" t="str">
        <f>IF(details!BH15="","",details!BH15)</f>
        <v/>
      </c>
      <c r="DF15" s="280" t="str">
        <f>IF(details!BI15="","",details!BI15)</f>
        <v/>
      </c>
      <c r="DG15" s="280" t="str">
        <f>IF(details!BJ15="","",details!BJ15)</f>
        <v/>
      </c>
      <c r="DH15" s="281" t="str">
        <f t="shared" si="153"/>
        <v/>
      </c>
      <c r="DI15" s="280" t="str">
        <f>IF(details!BK15="","",details!BK15)</f>
        <v/>
      </c>
      <c r="DJ15" s="281" t="str">
        <f t="shared" si="154"/>
        <v/>
      </c>
      <c r="DK15" s="152">
        <f t="shared" si="155"/>
        <v>0</v>
      </c>
      <c r="DL15" s="281" t="str">
        <f t="shared" si="156"/>
        <v/>
      </c>
      <c r="DM15" s="280" t="str">
        <f>IF(details!BL15="","",details!BL15)</f>
        <v/>
      </c>
      <c r="DN15" s="52" t="str">
        <f t="shared" si="157"/>
        <v/>
      </c>
      <c r="DO15" s="280" t="str">
        <f t="shared" si="158"/>
        <v/>
      </c>
      <c r="DP15" s="280" t="str">
        <f>IF(details!BM15="","",details!BM15)</f>
        <v/>
      </c>
      <c r="DQ15" s="280" t="str">
        <f>IF(details!BN15="","",details!BN15)</f>
        <v/>
      </c>
      <c r="DR15" s="280" t="str">
        <f>IF(details!BO15="","",details!BO15)</f>
        <v/>
      </c>
      <c r="DS15" s="281" t="str">
        <f t="shared" si="159"/>
        <v/>
      </c>
      <c r="DT15" s="280" t="str">
        <f>IF(details!BP15="","",details!BP15)</f>
        <v/>
      </c>
      <c r="DU15" s="280" t="str">
        <f>IF(details!BQ15="","",details!BQ15)</f>
        <v/>
      </c>
      <c r="DV15" s="281" t="str">
        <f t="shared" si="160"/>
        <v/>
      </c>
      <c r="DW15" s="281" t="str">
        <f t="shared" si="161"/>
        <v/>
      </c>
      <c r="DX15" s="281" t="str">
        <f t="shared" si="162"/>
        <v/>
      </c>
      <c r="DY15" s="282" t="str">
        <f t="shared" si="163"/>
        <v/>
      </c>
      <c r="DZ15" s="152">
        <f t="shared" si="164"/>
        <v>0</v>
      </c>
      <c r="EA15" s="280" t="str">
        <f t="shared" si="165"/>
        <v/>
      </c>
      <c r="EB15" s="280" t="str">
        <f>IF(details!BR15="","",details!BR15)</f>
        <v/>
      </c>
      <c r="EC15" s="280" t="str">
        <f>IF(details!BS15="","",details!BS15)</f>
        <v/>
      </c>
      <c r="ED15" s="280" t="str">
        <f>IF(details!BT15="","",details!BT15)</f>
        <v/>
      </c>
      <c r="EE15" s="281" t="str">
        <f t="shared" si="166"/>
        <v/>
      </c>
      <c r="EF15" s="280" t="str">
        <f>IF(details!BU15="","",details!BU15)</f>
        <v/>
      </c>
      <c r="EG15" s="280" t="str">
        <f>IF(details!BV15="","",details!BV15)</f>
        <v/>
      </c>
      <c r="EH15" s="56" t="str">
        <f t="shared" si="167"/>
        <v/>
      </c>
      <c r="EI15" s="281" t="str">
        <f t="shared" si="168"/>
        <v/>
      </c>
      <c r="EJ15" s="281" t="str">
        <f t="shared" si="169"/>
        <v/>
      </c>
      <c r="EK15" s="302" t="str">
        <f t="shared" si="170"/>
        <v/>
      </c>
      <c r="EL15" s="152">
        <f t="shared" si="171"/>
        <v>0</v>
      </c>
      <c r="EM15" s="280" t="str">
        <f t="shared" si="172"/>
        <v/>
      </c>
      <c r="EN15" s="280" t="str">
        <f>IF(details!BW15="","",details!BW15)</f>
        <v/>
      </c>
      <c r="EO15" s="280" t="str">
        <f>IF(details!BX15="","",details!BX15)</f>
        <v/>
      </c>
      <c r="EP15" s="280" t="str">
        <f>IF(details!BY15="","",details!BY15)</f>
        <v/>
      </c>
      <c r="EQ15" s="282" t="str">
        <f t="shared" si="173"/>
        <v/>
      </c>
      <c r="ER15" s="280" t="str">
        <f t="shared" si="174"/>
        <v/>
      </c>
      <c r="ES15" s="280" t="str">
        <f>IF(details!BZ15="","",details!BZ15)</f>
        <v/>
      </c>
      <c r="ET15" s="280" t="str">
        <f>IF(details!CA15="","",details!CA15)</f>
        <v/>
      </c>
      <c r="EU15" s="280" t="str">
        <f>IF(details!CB15="","",details!CB15)</f>
        <v/>
      </c>
      <c r="EV15" s="280" t="str">
        <f>IF(details!CC15="","",details!CC15)</f>
        <v/>
      </c>
      <c r="EW15" s="282" t="str">
        <f t="shared" si="175"/>
        <v/>
      </c>
      <c r="EX15" s="280" t="str">
        <f t="shared" si="176"/>
        <v/>
      </c>
      <c r="EY15" s="152" t="str">
        <f t="shared" si="177"/>
        <v/>
      </c>
      <c r="EZ15" s="152" t="str">
        <f t="shared" si="178"/>
        <v/>
      </c>
      <c r="FA15" s="152" t="str">
        <f t="shared" si="179"/>
        <v/>
      </c>
      <c r="FB15" s="152" t="str">
        <f t="shared" si="180"/>
        <v/>
      </c>
      <c r="FC15" s="152" t="str">
        <f t="shared" si="181"/>
        <v/>
      </c>
      <c r="FD15" s="152" t="str">
        <f t="shared" si="182"/>
        <v/>
      </c>
      <c r="FE15" s="152" t="str">
        <f t="shared" si="88"/>
        <v/>
      </c>
      <c r="FF15" s="152">
        <f t="shared" si="183"/>
        <v>0</v>
      </c>
      <c r="FG15" s="152">
        <f t="shared" si="184"/>
        <v>0</v>
      </c>
      <c r="FH15" s="152">
        <f t="shared" si="185"/>
        <v>0</v>
      </c>
      <c r="FI15" s="152">
        <f t="shared" si="186"/>
        <v>0</v>
      </c>
      <c r="FJ15" s="152">
        <f t="shared" si="187"/>
        <v>0</v>
      </c>
      <c r="FK15" s="198"/>
      <c r="FL15" s="303" t="str">
        <f t="shared" si="188"/>
        <v/>
      </c>
      <c r="FM15" s="303" t="str">
        <f t="shared" si="189"/>
        <v/>
      </c>
      <c r="FN15" s="303" t="str">
        <f t="shared" si="190"/>
        <v/>
      </c>
      <c r="FO15" s="303" t="str">
        <f t="shared" si="97"/>
        <v/>
      </c>
      <c r="FP15" s="303" t="str">
        <f t="shared" si="98"/>
        <v/>
      </c>
      <c r="FQ15" s="303" t="str">
        <f t="shared" si="99"/>
        <v/>
      </c>
      <c r="FR15" s="303" t="str">
        <f t="shared" si="100"/>
        <v/>
      </c>
      <c r="FS15" s="303" t="str">
        <f t="shared" si="101"/>
        <v/>
      </c>
      <c r="FT15" s="303" t="str">
        <f t="shared" si="191"/>
        <v/>
      </c>
      <c r="FU15" s="303" t="str">
        <f t="shared" si="192"/>
        <v/>
      </c>
      <c r="FV15" s="303" t="str">
        <f t="shared" si="193"/>
        <v/>
      </c>
      <c r="FW15" s="303" t="str">
        <f t="shared" si="194"/>
        <v/>
      </c>
      <c r="FX15" s="303" t="str">
        <f t="shared" si="106"/>
        <v/>
      </c>
      <c r="FY15" s="303" t="str">
        <f t="shared" si="195"/>
        <v/>
      </c>
      <c r="FZ15" s="303" t="str">
        <f t="shared" si="196"/>
        <v/>
      </c>
      <c r="GA15" s="303" t="str">
        <f t="shared" si="197"/>
        <v/>
      </c>
      <c r="GB15" s="303" t="str">
        <f t="shared" si="110"/>
        <v/>
      </c>
      <c r="GC15" s="286">
        <f t="shared" si="37"/>
        <v>0</v>
      </c>
      <c r="GD15" s="244">
        <f t="shared" si="198"/>
        <v>0</v>
      </c>
      <c r="GE15" s="152" t="str">
        <f t="shared" si="199"/>
        <v/>
      </c>
      <c r="GF15" s="421" t="str">
        <f t="shared" si="200"/>
        <v/>
      </c>
      <c r="GG15" s="333" t="str">
        <f t="shared" si="201"/>
        <v/>
      </c>
      <c r="GH15" s="333" t="str">
        <f t="shared" si="202"/>
        <v xml:space="preserve">      </v>
      </c>
      <c r="GI15" s="191"/>
      <c r="GJ15" s="191" t="str">
        <f t="shared" si="203"/>
        <v/>
      </c>
      <c r="GK15" s="191" t="str">
        <f t="shared" si="204"/>
        <v/>
      </c>
      <c r="GL15" s="191" t="str">
        <f t="shared" si="205"/>
        <v/>
      </c>
      <c r="GM15" s="55" t="str">
        <f>IF(details!DG15="","",details!DG15)</f>
        <v/>
      </c>
      <c r="GN15" s="57" t="str">
        <f>IF(details!DH15="","",details!DH15)</f>
        <v/>
      </c>
      <c r="GO15" s="55" t="str">
        <f>IF(details!DK15="","",details!DK15)</f>
        <v/>
      </c>
      <c r="GP15" s="57" t="str">
        <f>IF(details!DL15="","",details!DL15)</f>
        <v/>
      </c>
      <c r="GQ15" s="55" t="str">
        <f>IF(details!DO15="","",details!DO15)</f>
        <v/>
      </c>
      <c r="GR15" s="57" t="str">
        <f>IF(details!DP15="","",details!DP15)</f>
        <v/>
      </c>
      <c r="GS15" s="55" t="str">
        <f>IF(details!DS15="","",details!DS15)</f>
        <v/>
      </c>
      <c r="GT15" s="57" t="str">
        <f>IF(details!DT15="","",details!DT15)</f>
        <v/>
      </c>
      <c r="GU15" s="337" t="str">
        <f t="shared" si="206"/>
        <v/>
      </c>
      <c r="GV15" s="427" t="str">
        <f t="shared" si="207"/>
        <v/>
      </c>
      <c r="GW15" s="199"/>
      <c r="GZ15" s="235" t="str">
        <f>BY109</f>
        <v>KISHORE</v>
      </c>
      <c r="HA15" s="59" t="str">
        <f>BY108</f>
        <v>SOCIAL SCIENCE</v>
      </c>
      <c r="HB15" s="60">
        <f>BY110</f>
        <v>1</v>
      </c>
      <c r="HC15" s="61">
        <f>CH112</f>
        <v>1</v>
      </c>
      <c r="HD15" s="44">
        <f>BY113</f>
        <v>100</v>
      </c>
      <c r="HE15" s="56">
        <f>BY112</f>
        <v>0</v>
      </c>
      <c r="HF15" s="61">
        <f>CA112</f>
        <v>1</v>
      </c>
      <c r="HG15" s="56">
        <f>CC112</f>
        <v>0</v>
      </c>
      <c r="HH15" s="61">
        <f>CF112</f>
        <v>0</v>
      </c>
      <c r="HI15" s="167">
        <f>BY114</f>
        <v>0</v>
      </c>
      <c r="HJ15" s="52">
        <f>BY115</f>
        <v>0</v>
      </c>
      <c r="HK15" s="167">
        <f>BY117</f>
        <v>0</v>
      </c>
      <c r="HL15" s="167">
        <f>BY118</f>
        <v>0</v>
      </c>
      <c r="HM15" s="935"/>
      <c r="HN15" s="236">
        <f>HC15+HI15+HJ15+HK15+HL15+HM7</f>
        <v>1</v>
      </c>
    </row>
    <row r="16" spans="1:222" ht="15" customHeight="1">
      <c r="A16" s="194">
        <f>details!A16</f>
        <v>10</v>
      </c>
      <c r="B16" s="280" t="str">
        <f>IF(details!B16="","",details!B16)</f>
        <v/>
      </c>
      <c r="C16" s="280" t="str">
        <f>IF(details!C16="","",details!C16)</f>
        <v/>
      </c>
      <c r="D16" s="282">
        <f>IF(details!D16="","",details!D16)</f>
        <v>1010</v>
      </c>
      <c r="E16" s="282"/>
      <c r="F16" s="280" t="str">
        <f>IF(details!F16="","",details!F16)</f>
        <v/>
      </c>
      <c r="G16" s="570" t="str">
        <f>IF(details!G16="","",details!G16)</f>
        <v/>
      </c>
      <c r="H16" s="287" t="str">
        <f>IF(details!H16="","",details!H16)</f>
        <v>A 010</v>
      </c>
      <c r="I16" s="287" t="str">
        <f>IF(details!I16="","",details!I16)</f>
        <v>B 010</v>
      </c>
      <c r="J16" s="287" t="str">
        <f>IF(details!J16="","",details!J16)</f>
        <v>C 010</v>
      </c>
      <c r="K16" s="280" t="str">
        <f>IF(details!K16="","",details!K16)</f>
        <v/>
      </c>
      <c r="L16" s="280" t="str">
        <f>IF(details!L16="","",details!L16)</f>
        <v/>
      </c>
      <c r="M16" s="280" t="str">
        <f>IF(details!M16="","",details!M16)</f>
        <v/>
      </c>
      <c r="N16" s="281" t="str">
        <f t="shared" si="113"/>
        <v/>
      </c>
      <c r="O16" s="280" t="str">
        <f>IF(details!N16="","",details!N16)</f>
        <v/>
      </c>
      <c r="P16" s="281" t="str">
        <f t="shared" si="114"/>
        <v/>
      </c>
      <c r="Q16" s="152">
        <f t="shared" si="115"/>
        <v>0</v>
      </c>
      <c r="R16" s="138" t="e">
        <f t="shared" si="116"/>
        <v>#VALUE!</v>
      </c>
      <c r="S16" s="280" t="str">
        <f>IF(details!O16="","",details!O16)</f>
        <v/>
      </c>
      <c r="T16" s="280" t="str">
        <f>IF(details!P16="","",details!P16)</f>
        <v/>
      </c>
      <c r="U16" s="280" t="str">
        <f>IF(details!Q16="","",details!Q16)</f>
        <v/>
      </c>
      <c r="V16" s="139" t="str">
        <f t="shared" si="117"/>
        <v/>
      </c>
      <c r="W16" s="280" t="str">
        <f>IF(details!R16="","",details!R16)</f>
        <v/>
      </c>
      <c r="X16" s="140" t="str">
        <f t="shared" si="118"/>
        <v/>
      </c>
      <c r="Y16" s="365" t="str">
        <f t="shared" si="42"/>
        <v/>
      </c>
      <c r="Z16" s="191" t="str">
        <f t="shared" si="119"/>
        <v/>
      </c>
      <c r="AA16" s="280" t="str">
        <f>IF(details!S16="","",details!S16)</f>
        <v/>
      </c>
      <c r="AB16" s="280" t="str">
        <f>IF(details!T16="","",details!T16)</f>
        <v/>
      </c>
      <c r="AC16" s="280" t="str">
        <f>IF(details!U16="","",details!U16)</f>
        <v/>
      </c>
      <c r="AD16" s="281" t="str">
        <f t="shared" si="120"/>
        <v/>
      </c>
      <c r="AE16" s="280" t="str">
        <f>IF(details!V16="","",details!V16)</f>
        <v/>
      </c>
      <c r="AF16" s="281" t="str">
        <f t="shared" si="121"/>
        <v/>
      </c>
      <c r="AG16" s="152">
        <f t="shared" si="122"/>
        <v>0</v>
      </c>
      <c r="AH16" s="138" t="e">
        <f t="shared" si="123"/>
        <v>#VALUE!</v>
      </c>
      <c r="AI16" s="280" t="str">
        <f>IF(details!W16="","",details!W16)</f>
        <v/>
      </c>
      <c r="AJ16" s="280" t="str">
        <f>IF(details!X16="","",details!X16)</f>
        <v/>
      </c>
      <c r="AK16" s="280" t="str">
        <f>IF(details!Y16="","",details!Y16)</f>
        <v/>
      </c>
      <c r="AL16" s="139" t="str">
        <f t="shared" si="124"/>
        <v/>
      </c>
      <c r="AM16" s="280" t="str">
        <f>IF(details!Z16="","",details!Z16)</f>
        <v/>
      </c>
      <c r="AN16" s="140" t="str">
        <f t="shared" si="125"/>
        <v/>
      </c>
      <c r="AO16" s="365" t="str">
        <f t="shared" si="47"/>
        <v/>
      </c>
      <c r="AP16" s="191" t="str">
        <f t="shared" si="208"/>
        <v/>
      </c>
      <c r="AQ16" s="282" t="str">
        <f>IF(details!AA16="","",details!AA16)</f>
        <v/>
      </c>
      <c r="AR16" s="288" t="str">
        <f>CONCATENATE(IF(details!AA16="s"," SANSKRIT",IF(details!AA16="u"," URDU",IF(details!AA16="g"," GUJRATI",IF(details!AA16="p"," PUNJABI",IF(details!AA16="sd"," SINDHI",))))),"")</f>
        <v/>
      </c>
      <c r="AS16" s="280" t="str">
        <f>IF(details!AB16="","",details!AB16)</f>
        <v/>
      </c>
      <c r="AT16" s="280" t="str">
        <f>IF(details!AC16="","",details!AC16)</f>
        <v/>
      </c>
      <c r="AU16" s="280" t="str">
        <f>IF(details!AD16="","",details!AD16)</f>
        <v/>
      </c>
      <c r="AV16" s="281" t="str">
        <f t="shared" si="127"/>
        <v/>
      </c>
      <c r="AW16" s="280" t="str">
        <f>IF(details!AE16="","",details!AE16)</f>
        <v/>
      </c>
      <c r="AX16" s="281" t="str">
        <f t="shared" si="128"/>
        <v/>
      </c>
      <c r="AY16" s="152">
        <f t="shared" si="129"/>
        <v>0</v>
      </c>
      <c r="AZ16" s="138" t="e">
        <f t="shared" si="130"/>
        <v>#VALUE!</v>
      </c>
      <c r="BA16" s="280" t="str">
        <f>IF(details!AF16="","",details!AF16)</f>
        <v/>
      </c>
      <c r="BB16" s="280" t="str">
        <f>IF(details!AG16="","",details!AG16)</f>
        <v/>
      </c>
      <c r="BC16" s="280" t="str">
        <f>IF(details!AH16="","",details!AH16)</f>
        <v/>
      </c>
      <c r="BD16" s="139" t="str">
        <f t="shared" si="131"/>
        <v/>
      </c>
      <c r="BE16" s="280" t="str">
        <f>IF(details!AI16="","",details!AI16)</f>
        <v/>
      </c>
      <c r="BF16" s="140" t="str">
        <f t="shared" si="132"/>
        <v/>
      </c>
      <c r="BG16" s="365" t="str">
        <f t="shared" si="51"/>
        <v/>
      </c>
      <c r="BH16" s="191" t="str">
        <f t="shared" si="133"/>
        <v/>
      </c>
      <c r="BI16" s="280" t="str">
        <f>IF(details!AJ16="","",details!AJ16)</f>
        <v/>
      </c>
      <c r="BJ16" s="280" t="str">
        <f>IF(details!AK16="","",details!AK16)</f>
        <v/>
      </c>
      <c r="BK16" s="280" t="str">
        <f>IF(details!AL16="","",details!AL16)</f>
        <v/>
      </c>
      <c r="BL16" s="281" t="str">
        <f t="shared" si="134"/>
        <v/>
      </c>
      <c r="BM16" s="280" t="str">
        <f>IF(details!AM16="","",details!AM16)</f>
        <v/>
      </c>
      <c r="BN16" s="281" t="str">
        <f t="shared" si="135"/>
        <v/>
      </c>
      <c r="BO16" s="152">
        <f t="shared" si="136"/>
        <v>0</v>
      </c>
      <c r="BP16" s="138" t="e">
        <f t="shared" si="137"/>
        <v>#VALUE!</v>
      </c>
      <c r="BQ16" s="280" t="str">
        <f>IF(details!AN16="","",details!AN16)</f>
        <v/>
      </c>
      <c r="BR16" s="280" t="str">
        <f>IF(details!AO16="","",details!AO16)</f>
        <v/>
      </c>
      <c r="BS16" s="280" t="str">
        <f>IF(details!AP16="","",details!AP16)</f>
        <v/>
      </c>
      <c r="BT16" s="139" t="str">
        <f t="shared" si="138"/>
        <v/>
      </c>
      <c r="BU16" s="280" t="str">
        <f>IF(details!AQ16="","",details!AQ16)</f>
        <v/>
      </c>
      <c r="BV16" s="140" t="str">
        <f t="shared" si="139"/>
        <v/>
      </c>
      <c r="BW16" s="365" t="str">
        <f t="shared" si="55"/>
        <v/>
      </c>
      <c r="BX16" s="191" t="str">
        <f t="shared" si="140"/>
        <v/>
      </c>
      <c r="BY16" s="280" t="str">
        <f>IF(details!AR16="","",details!AR16)</f>
        <v/>
      </c>
      <c r="BZ16" s="280" t="str">
        <f>IF(details!AS16="","",details!AS16)</f>
        <v/>
      </c>
      <c r="CA16" s="280" t="str">
        <f>IF(details!AT16="","",details!AT16)</f>
        <v/>
      </c>
      <c r="CB16" s="281" t="str">
        <f t="shared" si="141"/>
        <v/>
      </c>
      <c r="CC16" s="280" t="str">
        <f>IF(details!AU16="","",details!AU16)</f>
        <v/>
      </c>
      <c r="CD16" s="281" t="str">
        <f t="shared" si="142"/>
        <v/>
      </c>
      <c r="CE16" s="152">
        <f t="shared" si="143"/>
        <v>0</v>
      </c>
      <c r="CF16" s="138" t="e">
        <f t="shared" si="144"/>
        <v>#VALUE!</v>
      </c>
      <c r="CG16" s="280" t="str">
        <f>IF(details!AV16="","",details!AV16)</f>
        <v/>
      </c>
      <c r="CH16" s="280" t="str">
        <f>IF(details!AW16="","",details!AW16)</f>
        <v/>
      </c>
      <c r="CI16" s="280" t="str">
        <f>IF(details!AX16="","",details!AX16)</f>
        <v/>
      </c>
      <c r="CJ16" s="139" t="str">
        <f t="shared" si="145"/>
        <v/>
      </c>
      <c r="CK16" s="280" t="str">
        <f>IF(details!AY16="","",details!AY16)</f>
        <v/>
      </c>
      <c r="CL16" s="140" t="str">
        <f t="shared" si="146"/>
        <v/>
      </c>
      <c r="CM16" s="365" t="str">
        <f t="shared" si="59"/>
        <v/>
      </c>
      <c r="CN16" s="191" t="str">
        <f t="shared" si="60"/>
        <v/>
      </c>
      <c r="CO16" s="280" t="str">
        <f>IF(details!AZ16="","",details!AZ16)</f>
        <v/>
      </c>
      <c r="CP16" s="280" t="str">
        <f>IF(details!BA16="","",details!BA16)</f>
        <v/>
      </c>
      <c r="CQ16" s="280" t="str">
        <f>IF(details!BB16="","",details!BB16)</f>
        <v/>
      </c>
      <c r="CR16" s="281" t="str">
        <f t="shared" si="147"/>
        <v/>
      </c>
      <c r="CS16" s="280" t="str">
        <f>IF(details!BC16="","",details!BC16)</f>
        <v/>
      </c>
      <c r="CT16" s="281" t="str">
        <f t="shared" si="148"/>
        <v/>
      </c>
      <c r="CU16" s="152">
        <f t="shared" si="149"/>
        <v>0</v>
      </c>
      <c r="CV16" s="138" t="e">
        <f t="shared" si="150"/>
        <v>#VALUE!</v>
      </c>
      <c r="CW16" s="280" t="str">
        <f>IF(details!BD16="","",details!BD16)</f>
        <v/>
      </c>
      <c r="CX16" s="280" t="str">
        <f>IF(details!BE16="","",details!BE16)</f>
        <v/>
      </c>
      <c r="CY16" s="280" t="str">
        <f>IF(details!BF16="","",details!BF16)</f>
        <v/>
      </c>
      <c r="CZ16" s="139" t="str">
        <f t="shared" si="151"/>
        <v/>
      </c>
      <c r="DA16" s="280" t="str">
        <f>IF(details!BG16="","",details!BG16)</f>
        <v/>
      </c>
      <c r="DB16" s="140" t="str">
        <f t="shared" si="152"/>
        <v/>
      </c>
      <c r="DC16" s="365" t="str">
        <f t="shared" si="64"/>
        <v/>
      </c>
      <c r="DD16" s="191" t="str">
        <f t="shared" si="23"/>
        <v/>
      </c>
      <c r="DE16" s="280" t="str">
        <f>IF(details!BH16="","",details!BH16)</f>
        <v/>
      </c>
      <c r="DF16" s="280" t="str">
        <f>IF(details!BI16="","",details!BI16)</f>
        <v/>
      </c>
      <c r="DG16" s="280" t="str">
        <f>IF(details!BJ16="","",details!BJ16)</f>
        <v/>
      </c>
      <c r="DH16" s="281" t="str">
        <f t="shared" si="153"/>
        <v/>
      </c>
      <c r="DI16" s="280" t="str">
        <f>IF(details!BK16="","",details!BK16)</f>
        <v/>
      </c>
      <c r="DJ16" s="281" t="str">
        <f t="shared" si="154"/>
        <v/>
      </c>
      <c r="DK16" s="152">
        <f t="shared" si="155"/>
        <v>0</v>
      </c>
      <c r="DL16" s="281" t="str">
        <f t="shared" si="156"/>
        <v/>
      </c>
      <c r="DM16" s="280" t="str">
        <f>IF(details!BL16="","",details!BL16)</f>
        <v/>
      </c>
      <c r="DN16" s="52" t="str">
        <f t="shared" si="157"/>
        <v/>
      </c>
      <c r="DO16" s="280" t="str">
        <f t="shared" si="158"/>
        <v/>
      </c>
      <c r="DP16" s="280" t="str">
        <f>IF(details!BM16="","",details!BM16)</f>
        <v/>
      </c>
      <c r="DQ16" s="280" t="str">
        <f>IF(details!BN16="","",details!BN16)</f>
        <v/>
      </c>
      <c r="DR16" s="280" t="str">
        <f>IF(details!BO16="","",details!BO16)</f>
        <v/>
      </c>
      <c r="DS16" s="281" t="str">
        <f t="shared" si="159"/>
        <v/>
      </c>
      <c r="DT16" s="280" t="str">
        <f>IF(details!BP16="","",details!BP16)</f>
        <v/>
      </c>
      <c r="DU16" s="280" t="str">
        <f>IF(details!BQ16="","",details!BQ16)</f>
        <v/>
      </c>
      <c r="DV16" s="281" t="str">
        <f t="shared" si="160"/>
        <v/>
      </c>
      <c r="DW16" s="281" t="str">
        <f t="shared" si="161"/>
        <v/>
      </c>
      <c r="DX16" s="281" t="str">
        <f t="shared" si="162"/>
        <v/>
      </c>
      <c r="DY16" s="282" t="str">
        <f t="shared" si="163"/>
        <v/>
      </c>
      <c r="DZ16" s="152">
        <f t="shared" si="164"/>
        <v>0</v>
      </c>
      <c r="EA16" s="280" t="str">
        <f t="shared" si="165"/>
        <v/>
      </c>
      <c r="EB16" s="280" t="str">
        <f>IF(details!BR16="","",details!BR16)</f>
        <v/>
      </c>
      <c r="EC16" s="280" t="str">
        <f>IF(details!BS16="","",details!BS16)</f>
        <v/>
      </c>
      <c r="ED16" s="280" t="str">
        <f>IF(details!BT16="","",details!BT16)</f>
        <v/>
      </c>
      <c r="EE16" s="281" t="str">
        <f t="shared" si="166"/>
        <v/>
      </c>
      <c r="EF16" s="280" t="str">
        <f>IF(details!BU16="","",details!BU16)</f>
        <v/>
      </c>
      <c r="EG16" s="280" t="str">
        <f>IF(details!BV16="","",details!BV16)</f>
        <v/>
      </c>
      <c r="EH16" s="56" t="str">
        <f t="shared" si="167"/>
        <v/>
      </c>
      <c r="EI16" s="281" t="str">
        <f t="shared" si="168"/>
        <v/>
      </c>
      <c r="EJ16" s="281" t="str">
        <f t="shared" si="169"/>
        <v/>
      </c>
      <c r="EK16" s="302" t="str">
        <f t="shared" si="170"/>
        <v/>
      </c>
      <c r="EL16" s="152">
        <f t="shared" si="171"/>
        <v>0</v>
      </c>
      <c r="EM16" s="280" t="str">
        <f t="shared" si="172"/>
        <v/>
      </c>
      <c r="EN16" s="280" t="str">
        <f>IF(details!BW16="","",details!BW16)</f>
        <v/>
      </c>
      <c r="EO16" s="280" t="str">
        <f>IF(details!BX16="","",details!BX16)</f>
        <v/>
      </c>
      <c r="EP16" s="280" t="str">
        <f>IF(details!BY16="","",details!BY16)</f>
        <v/>
      </c>
      <c r="EQ16" s="282" t="str">
        <f t="shared" si="173"/>
        <v/>
      </c>
      <c r="ER16" s="280" t="str">
        <f t="shared" si="174"/>
        <v/>
      </c>
      <c r="ES16" s="280" t="str">
        <f>IF(details!BZ16="","",details!BZ16)</f>
        <v/>
      </c>
      <c r="ET16" s="280" t="str">
        <f>IF(details!CA16="","",details!CA16)</f>
        <v/>
      </c>
      <c r="EU16" s="280" t="str">
        <f>IF(details!CB16="","",details!CB16)</f>
        <v/>
      </c>
      <c r="EV16" s="280" t="str">
        <f>IF(details!CC16="","",details!CC16)</f>
        <v/>
      </c>
      <c r="EW16" s="282" t="str">
        <f t="shared" si="175"/>
        <v/>
      </c>
      <c r="EX16" s="280" t="str">
        <f t="shared" si="176"/>
        <v/>
      </c>
      <c r="EY16" s="152" t="str">
        <f t="shared" si="177"/>
        <v/>
      </c>
      <c r="EZ16" s="152" t="str">
        <f t="shared" si="178"/>
        <v/>
      </c>
      <c r="FA16" s="152" t="str">
        <f t="shared" si="179"/>
        <v/>
      </c>
      <c r="FB16" s="152" t="str">
        <f t="shared" si="180"/>
        <v/>
      </c>
      <c r="FC16" s="152" t="str">
        <f t="shared" si="181"/>
        <v/>
      </c>
      <c r="FD16" s="152" t="str">
        <f t="shared" si="182"/>
        <v/>
      </c>
      <c r="FE16" s="152" t="str">
        <f t="shared" si="88"/>
        <v/>
      </c>
      <c r="FF16" s="152">
        <f t="shared" si="183"/>
        <v>0</v>
      </c>
      <c r="FG16" s="152">
        <f t="shared" si="184"/>
        <v>0</v>
      </c>
      <c r="FH16" s="152">
        <f t="shared" si="185"/>
        <v>0</v>
      </c>
      <c r="FI16" s="152">
        <f t="shared" si="186"/>
        <v>0</v>
      </c>
      <c r="FJ16" s="152">
        <f t="shared" si="187"/>
        <v>0</v>
      </c>
      <c r="FK16" s="198"/>
      <c r="FL16" s="303" t="str">
        <f t="shared" si="188"/>
        <v/>
      </c>
      <c r="FM16" s="303" t="str">
        <f t="shared" si="189"/>
        <v/>
      </c>
      <c r="FN16" s="303" t="str">
        <f t="shared" si="190"/>
        <v/>
      </c>
      <c r="FO16" s="303" t="str">
        <f t="shared" si="97"/>
        <v/>
      </c>
      <c r="FP16" s="303" t="str">
        <f t="shared" si="98"/>
        <v/>
      </c>
      <c r="FQ16" s="303" t="str">
        <f t="shared" si="99"/>
        <v/>
      </c>
      <c r="FR16" s="303" t="str">
        <f t="shared" si="100"/>
        <v/>
      </c>
      <c r="FS16" s="303" t="str">
        <f t="shared" si="101"/>
        <v/>
      </c>
      <c r="FT16" s="303" t="str">
        <f t="shared" si="191"/>
        <v/>
      </c>
      <c r="FU16" s="303" t="str">
        <f t="shared" si="192"/>
        <v/>
      </c>
      <c r="FV16" s="303" t="str">
        <f t="shared" si="193"/>
        <v/>
      </c>
      <c r="FW16" s="303" t="str">
        <f t="shared" si="194"/>
        <v/>
      </c>
      <c r="FX16" s="303" t="str">
        <f t="shared" si="106"/>
        <v/>
      </c>
      <c r="FY16" s="303" t="str">
        <f t="shared" si="195"/>
        <v/>
      </c>
      <c r="FZ16" s="303" t="str">
        <f t="shared" si="196"/>
        <v/>
      </c>
      <c r="GA16" s="303" t="str">
        <f t="shared" si="197"/>
        <v/>
      </c>
      <c r="GB16" s="303" t="str">
        <f t="shared" si="110"/>
        <v/>
      </c>
      <c r="GC16" s="286">
        <f t="shared" si="37"/>
        <v>0</v>
      </c>
      <c r="GD16" s="244">
        <f t="shared" si="198"/>
        <v>0</v>
      </c>
      <c r="GE16" s="152" t="str">
        <f t="shared" si="199"/>
        <v/>
      </c>
      <c r="GF16" s="421" t="str">
        <f t="shared" si="200"/>
        <v/>
      </c>
      <c r="GG16" s="333" t="str">
        <f t="shared" si="201"/>
        <v/>
      </c>
      <c r="GH16" s="333" t="str">
        <f t="shared" si="202"/>
        <v xml:space="preserve">      </v>
      </c>
      <c r="GI16" s="191"/>
      <c r="GJ16" s="191" t="str">
        <f t="shared" si="203"/>
        <v/>
      </c>
      <c r="GK16" s="191" t="str">
        <f t="shared" si="204"/>
        <v/>
      </c>
      <c r="GL16" s="191" t="str">
        <f t="shared" si="205"/>
        <v/>
      </c>
      <c r="GM16" s="55" t="str">
        <f>IF(details!DG16="","",details!DG16)</f>
        <v/>
      </c>
      <c r="GN16" s="57" t="str">
        <f>IF(details!DH16="","",details!DH16)</f>
        <v/>
      </c>
      <c r="GO16" s="55" t="str">
        <f>IF(details!DK16="","",details!DK16)</f>
        <v/>
      </c>
      <c r="GP16" s="57" t="str">
        <f>IF(details!DL16="","",details!DL16)</f>
        <v/>
      </c>
      <c r="GQ16" s="55" t="str">
        <f>IF(details!DO16="","",details!DO16)</f>
        <v/>
      </c>
      <c r="GR16" s="57" t="str">
        <f>IF(details!DP16="","",details!DP16)</f>
        <v/>
      </c>
      <c r="GS16" s="55" t="str">
        <f>IF(details!DS16="","",details!DS16)</f>
        <v/>
      </c>
      <c r="GT16" s="57" t="str">
        <f>IF(details!DT16="","",details!DT16)</f>
        <v/>
      </c>
      <c r="GU16" s="337" t="str">
        <f t="shared" si="206"/>
        <v/>
      </c>
      <c r="GV16" s="427" t="str">
        <f t="shared" si="207"/>
        <v/>
      </c>
      <c r="GW16" s="199"/>
      <c r="GZ16" s="235" t="str">
        <f>CO109</f>
        <v>SUMA</v>
      </c>
      <c r="HA16" s="59" t="str">
        <f>CO108</f>
        <v>MATHEMATICS</v>
      </c>
      <c r="HB16" s="60">
        <f>CO110</f>
        <v>1</v>
      </c>
      <c r="HC16" s="61">
        <f>CX112</f>
        <v>1</v>
      </c>
      <c r="HD16" s="44">
        <f>CO113</f>
        <v>100</v>
      </c>
      <c r="HE16" s="56">
        <f>CO112</f>
        <v>0</v>
      </c>
      <c r="HF16" s="61">
        <f>CQ112</f>
        <v>1</v>
      </c>
      <c r="HG16" s="56">
        <f>CS112</f>
        <v>0</v>
      </c>
      <c r="HH16" s="61">
        <f>CV112</f>
        <v>0</v>
      </c>
      <c r="HI16" s="167">
        <f>CO114</f>
        <v>0</v>
      </c>
      <c r="HJ16" s="52">
        <f>CO115</f>
        <v>0</v>
      </c>
      <c r="HK16" s="167">
        <f>CO117</f>
        <v>0</v>
      </c>
      <c r="HL16" s="167">
        <f>CO118</f>
        <v>0</v>
      </c>
      <c r="HM16" s="935"/>
      <c r="HN16" s="236">
        <f>HC16+HI16+HJ16+HK16+HL16+HM7</f>
        <v>1</v>
      </c>
    </row>
    <row r="17" spans="1:227" ht="15" customHeight="1">
      <c r="A17" s="194">
        <f>details!A17</f>
        <v>11</v>
      </c>
      <c r="B17" s="280" t="str">
        <f>IF(details!B17="","",details!B17)</f>
        <v/>
      </c>
      <c r="C17" s="280" t="str">
        <f>IF(details!C17="","",details!C17)</f>
        <v/>
      </c>
      <c r="D17" s="282">
        <f>IF(details!D17="","",details!D17)</f>
        <v>1011</v>
      </c>
      <c r="E17" s="282"/>
      <c r="F17" s="280" t="str">
        <f>IF(details!F17="","",details!F17)</f>
        <v/>
      </c>
      <c r="G17" s="570" t="str">
        <f>IF(details!G17="","",details!G17)</f>
        <v/>
      </c>
      <c r="H17" s="287" t="str">
        <f>IF(details!H17="","",details!H17)</f>
        <v>A 011</v>
      </c>
      <c r="I17" s="287" t="str">
        <f>IF(details!I17="","",details!I17)</f>
        <v>B 011</v>
      </c>
      <c r="J17" s="287" t="str">
        <f>IF(details!J17="","",details!J17)</f>
        <v>C 011</v>
      </c>
      <c r="K17" s="280" t="str">
        <f>IF(details!K17="","",details!K17)</f>
        <v/>
      </c>
      <c r="L17" s="280" t="str">
        <f>IF(details!L17="","",details!L17)</f>
        <v/>
      </c>
      <c r="M17" s="280" t="str">
        <f>IF(details!M17="","",details!M17)</f>
        <v/>
      </c>
      <c r="N17" s="281" t="str">
        <f t="shared" si="113"/>
        <v/>
      </c>
      <c r="O17" s="280" t="str">
        <f>IF(details!N17="","",details!N17)</f>
        <v/>
      </c>
      <c r="P17" s="281" t="str">
        <f t="shared" si="114"/>
        <v/>
      </c>
      <c r="Q17" s="152">
        <f t="shared" si="115"/>
        <v>0</v>
      </c>
      <c r="R17" s="138" t="e">
        <f t="shared" si="116"/>
        <v>#VALUE!</v>
      </c>
      <c r="S17" s="280" t="str">
        <f>IF(details!O17="","",details!O17)</f>
        <v/>
      </c>
      <c r="T17" s="280" t="str">
        <f>IF(details!P17="","",details!P17)</f>
        <v/>
      </c>
      <c r="U17" s="280" t="str">
        <f>IF(details!Q17="","",details!Q17)</f>
        <v/>
      </c>
      <c r="V17" s="139" t="str">
        <f t="shared" si="117"/>
        <v/>
      </c>
      <c r="W17" s="280" t="str">
        <f>IF(details!R17="","",details!R17)</f>
        <v/>
      </c>
      <c r="X17" s="140" t="str">
        <f t="shared" si="118"/>
        <v/>
      </c>
      <c r="Y17" s="365" t="str">
        <f t="shared" si="42"/>
        <v/>
      </c>
      <c r="Z17" s="191" t="str">
        <f t="shared" si="119"/>
        <v/>
      </c>
      <c r="AA17" s="280" t="str">
        <f>IF(details!S17="","",details!S17)</f>
        <v/>
      </c>
      <c r="AB17" s="280" t="str">
        <f>IF(details!T17="","",details!T17)</f>
        <v/>
      </c>
      <c r="AC17" s="280" t="str">
        <f>IF(details!U17="","",details!U17)</f>
        <v/>
      </c>
      <c r="AD17" s="281" t="str">
        <f t="shared" si="120"/>
        <v/>
      </c>
      <c r="AE17" s="280" t="str">
        <f>IF(details!V17="","",details!V17)</f>
        <v/>
      </c>
      <c r="AF17" s="281" t="str">
        <f t="shared" si="121"/>
        <v/>
      </c>
      <c r="AG17" s="152">
        <f t="shared" si="122"/>
        <v>0</v>
      </c>
      <c r="AH17" s="138" t="e">
        <f t="shared" si="123"/>
        <v>#VALUE!</v>
      </c>
      <c r="AI17" s="280" t="str">
        <f>IF(details!W17="","",details!W17)</f>
        <v/>
      </c>
      <c r="AJ17" s="280" t="str">
        <f>IF(details!X17="","",details!X17)</f>
        <v/>
      </c>
      <c r="AK17" s="280" t="str">
        <f>IF(details!Y17="","",details!Y17)</f>
        <v/>
      </c>
      <c r="AL17" s="139" t="str">
        <f t="shared" si="124"/>
        <v/>
      </c>
      <c r="AM17" s="280" t="str">
        <f>IF(details!Z17="","",details!Z17)</f>
        <v/>
      </c>
      <c r="AN17" s="140" t="str">
        <f t="shared" si="125"/>
        <v/>
      </c>
      <c r="AO17" s="365" t="str">
        <f t="shared" si="47"/>
        <v/>
      </c>
      <c r="AP17" s="191" t="str">
        <f t="shared" si="208"/>
        <v/>
      </c>
      <c r="AQ17" s="282" t="str">
        <f>IF(details!AA17="","",details!AA17)</f>
        <v/>
      </c>
      <c r="AR17" s="288" t="str">
        <f>CONCATENATE(IF(details!AA17="s"," SANSKRIT",IF(details!AA17="u"," URDU",IF(details!AA17="g"," GUJRATI",IF(details!AA17="p"," PUNJABI",IF(details!AA17="sd"," SINDHI",))))),"")</f>
        <v/>
      </c>
      <c r="AS17" s="280" t="str">
        <f>IF(details!AB17="","",details!AB17)</f>
        <v/>
      </c>
      <c r="AT17" s="280" t="str">
        <f>IF(details!AC17="","",details!AC17)</f>
        <v/>
      </c>
      <c r="AU17" s="280" t="str">
        <f>IF(details!AD17="","",details!AD17)</f>
        <v/>
      </c>
      <c r="AV17" s="281" t="str">
        <f t="shared" si="127"/>
        <v/>
      </c>
      <c r="AW17" s="280" t="str">
        <f>IF(details!AE17="","",details!AE17)</f>
        <v/>
      </c>
      <c r="AX17" s="281" t="str">
        <f t="shared" si="128"/>
        <v/>
      </c>
      <c r="AY17" s="152">
        <f t="shared" si="129"/>
        <v>0</v>
      </c>
      <c r="AZ17" s="138" t="e">
        <f t="shared" si="130"/>
        <v>#VALUE!</v>
      </c>
      <c r="BA17" s="280" t="str">
        <f>IF(details!AF17="","",details!AF17)</f>
        <v/>
      </c>
      <c r="BB17" s="280" t="str">
        <f>IF(details!AG17="","",details!AG17)</f>
        <v/>
      </c>
      <c r="BC17" s="280" t="str">
        <f>IF(details!AH17="","",details!AH17)</f>
        <v/>
      </c>
      <c r="BD17" s="139" t="str">
        <f t="shared" si="131"/>
        <v/>
      </c>
      <c r="BE17" s="280" t="str">
        <f>IF(details!AI17="","",details!AI17)</f>
        <v/>
      </c>
      <c r="BF17" s="140" t="str">
        <f t="shared" si="132"/>
        <v/>
      </c>
      <c r="BG17" s="365" t="str">
        <f t="shared" si="51"/>
        <v/>
      </c>
      <c r="BH17" s="191" t="str">
        <f t="shared" si="133"/>
        <v/>
      </c>
      <c r="BI17" s="280" t="str">
        <f>IF(details!AJ17="","",details!AJ17)</f>
        <v/>
      </c>
      <c r="BJ17" s="280" t="str">
        <f>IF(details!AK17="","",details!AK17)</f>
        <v/>
      </c>
      <c r="BK17" s="280" t="str">
        <f>IF(details!AL17="","",details!AL17)</f>
        <v/>
      </c>
      <c r="BL17" s="281" t="str">
        <f t="shared" si="134"/>
        <v/>
      </c>
      <c r="BM17" s="280" t="str">
        <f>IF(details!AM17="","",details!AM17)</f>
        <v/>
      </c>
      <c r="BN17" s="281" t="str">
        <f t="shared" si="135"/>
        <v/>
      </c>
      <c r="BO17" s="152">
        <f t="shared" si="136"/>
        <v>0</v>
      </c>
      <c r="BP17" s="138" t="e">
        <f t="shared" si="137"/>
        <v>#VALUE!</v>
      </c>
      <c r="BQ17" s="280" t="str">
        <f>IF(details!AN17="","",details!AN17)</f>
        <v/>
      </c>
      <c r="BR17" s="280" t="str">
        <f>IF(details!AO17="","",details!AO17)</f>
        <v/>
      </c>
      <c r="BS17" s="280" t="str">
        <f>IF(details!AP17="","",details!AP17)</f>
        <v/>
      </c>
      <c r="BT17" s="139" t="str">
        <f t="shared" si="138"/>
        <v/>
      </c>
      <c r="BU17" s="280" t="str">
        <f>IF(details!AQ17="","",details!AQ17)</f>
        <v/>
      </c>
      <c r="BV17" s="140" t="str">
        <f t="shared" si="139"/>
        <v/>
      </c>
      <c r="BW17" s="365" t="str">
        <f t="shared" si="55"/>
        <v/>
      </c>
      <c r="BX17" s="191" t="str">
        <f t="shared" ref="BX17:BX80" si="209">IF(AND(BW17="P",BV17&gt;=75),"D",IF(AND(BW17="P",BV17&gt;=60),"I",IF(AND(BW17="P",BV17&gt;=45),"II",IF(AND(BW17="P",BV17&gt;=33),"III",IF(BW17="G","III",IF(BW17="?","",BW17))))))</f>
        <v/>
      </c>
      <c r="BY17" s="280" t="str">
        <f>IF(details!AR17="","",details!AR17)</f>
        <v/>
      </c>
      <c r="BZ17" s="280" t="str">
        <f>IF(details!AS17="","",details!AS17)</f>
        <v/>
      </c>
      <c r="CA17" s="280" t="str">
        <f>IF(details!AT17="","",details!AT17)</f>
        <v/>
      </c>
      <c r="CB17" s="281" t="str">
        <f t="shared" si="141"/>
        <v/>
      </c>
      <c r="CC17" s="280" t="str">
        <f>IF(details!AU17="","",details!AU17)</f>
        <v/>
      </c>
      <c r="CD17" s="281" t="str">
        <f t="shared" si="142"/>
        <v/>
      </c>
      <c r="CE17" s="152">
        <f t="shared" si="143"/>
        <v>0</v>
      </c>
      <c r="CF17" s="138" t="e">
        <f t="shared" si="144"/>
        <v>#VALUE!</v>
      </c>
      <c r="CG17" s="280" t="str">
        <f>IF(details!AV17="","",details!AV17)</f>
        <v/>
      </c>
      <c r="CH17" s="280" t="str">
        <f>IF(details!AW17="","",details!AW17)</f>
        <v/>
      </c>
      <c r="CI17" s="280" t="str">
        <f>IF(details!AX17="","",details!AX17)</f>
        <v/>
      </c>
      <c r="CJ17" s="139" t="str">
        <f t="shared" si="145"/>
        <v/>
      </c>
      <c r="CK17" s="280" t="str">
        <f>IF(details!AY17="","",details!AY17)</f>
        <v/>
      </c>
      <c r="CL17" s="140" t="str">
        <f t="shared" si="146"/>
        <v/>
      </c>
      <c r="CM17" s="365" t="str">
        <f t="shared" si="59"/>
        <v/>
      </c>
      <c r="CN17" s="191" t="str">
        <f t="shared" si="60"/>
        <v/>
      </c>
      <c r="CO17" s="280" t="str">
        <f>IF(details!AZ17="","",details!AZ17)</f>
        <v/>
      </c>
      <c r="CP17" s="280" t="str">
        <f>IF(details!BA17="","",details!BA17)</f>
        <v/>
      </c>
      <c r="CQ17" s="280" t="str">
        <f>IF(details!BB17="","",details!BB17)</f>
        <v/>
      </c>
      <c r="CR17" s="281" t="str">
        <f t="shared" si="147"/>
        <v/>
      </c>
      <c r="CS17" s="280" t="str">
        <f>IF(details!BC17="","",details!BC17)</f>
        <v/>
      </c>
      <c r="CT17" s="281" t="str">
        <f t="shared" si="148"/>
        <v/>
      </c>
      <c r="CU17" s="152">
        <f t="shared" si="149"/>
        <v>0</v>
      </c>
      <c r="CV17" s="138" t="e">
        <f t="shared" si="150"/>
        <v>#VALUE!</v>
      </c>
      <c r="CW17" s="280" t="str">
        <f>IF(details!BD17="","",details!BD17)</f>
        <v/>
      </c>
      <c r="CX17" s="280" t="str">
        <f>IF(details!BE17="","",details!BE17)</f>
        <v/>
      </c>
      <c r="CY17" s="280" t="str">
        <f>IF(details!BF17="","",details!BF17)</f>
        <v/>
      </c>
      <c r="CZ17" s="139" t="str">
        <f t="shared" si="151"/>
        <v/>
      </c>
      <c r="DA17" s="280" t="str">
        <f>IF(details!BG17="","",details!BG17)</f>
        <v/>
      </c>
      <c r="DB17" s="140" t="str">
        <f t="shared" si="152"/>
        <v/>
      </c>
      <c r="DC17" s="365" t="str">
        <f t="shared" si="64"/>
        <v/>
      </c>
      <c r="DD17" s="191" t="str">
        <f t="shared" si="23"/>
        <v/>
      </c>
      <c r="DE17" s="280" t="str">
        <f>IF(details!BH17="","",details!BH17)</f>
        <v/>
      </c>
      <c r="DF17" s="280" t="str">
        <f>IF(details!BI17="","",details!BI17)</f>
        <v/>
      </c>
      <c r="DG17" s="280" t="str">
        <f>IF(details!BJ17="","",details!BJ17)</f>
        <v/>
      </c>
      <c r="DH17" s="281" t="str">
        <f t="shared" si="153"/>
        <v/>
      </c>
      <c r="DI17" s="280" t="str">
        <f>IF(details!BK17="","",details!BK17)</f>
        <v/>
      </c>
      <c r="DJ17" s="281" t="str">
        <f t="shared" si="154"/>
        <v/>
      </c>
      <c r="DK17" s="152">
        <f t="shared" si="155"/>
        <v>0</v>
      </c>
      <c r="DL17" s="281" t="str">
        <f t="shared" si="156"/>
        <v/>
      </c>
      <c r="DM17" s="280" t="str">
        <f>IF(details!BL17="","",details!BL17)</f>
        <v/>
      </c>
      <c r="DN17" s="52" t="str">
        <f t="shared" si="157"/>
        <v/>
      </c>
      <c r="DO17" s="280" t="str">
        <f t="shared" si="158"/>
        <v/>
      </c>
      <c r="DP17" s="280" t="str">
        <f>IF(details!BM17="","",details!BM17)</f>
        <v/>
      </c>
      <c r="DQ17" s="280" t="str">
        <f>IF(details!BN17="","",details!BN17)</f>
        <v/>
      </c>
      <c r="DR17" s="280" t="str">
        <f>IF(details!BO17="","",details!BO17)</f>
        <v/>
      </c>
      <c r="DS17" s="281" t="str">
        <f t="shared" si="159"/>
        <v/>
      </c>
      <c r="DT17" s="280" t="str">
        <f>IF(details!BP17="","",details!BP17)</f>
        <v/>
      </c>
      <c r="DU17" s="280" t="str">
        <f>IF(details!BQ17="","",details!BQ17)</f>
        <v/>
      </c>
      <c r="DV17" s="281" t="str">
        <f t="shared" si="160"/>
        <v/>
      </c>
      <c r="DW17" s="281" t="str">
        <f t="shared" si="161"/>
        <v/>
      </c>
      <c r="DX17" s="281" t="str">
        <f t="shared" si="162"/>
        <v/>
      </c>
      <c r="DY17" s="282" t="str">
        <f t="shared" si="163"/>
        <v/>
      </c>
      <c r="DZ17" s="152">
        <f t="shared" si="164"/>
        <v>0</v>
      </c>
      <c r="EA17" s="280" t="str">
        <f t="shared" si="165"/>
        <v/>
      </c>
      <c r="EB17" s="280" t="str">
        <f>IF(details!BR17="","",details!BR17)</f>
        <v/>
      </c>
      <c r="EC17" s="280" t="str">
        <f>IF(details!BS17="","",details!BS17)</f>
        <v/>
      </c>
      <c r="ED17" s="280" t="str">
        <f>IF(details!BT17="","",details!BT17)</f>
        <v/>
      </c>
      <c r="EE17" s="281" t="str">
        <f t="shared" si="166"/>
        <v/>
      </c>
      <c r="EF17" s="280" t="str">
        <f>IF(details!BU17="","",details!BU17)</f>
        <v/>
      </c>
      <c r="EG17" s="280" t="str">
        <f>IF(details!BV17="","",details!BV17)</f>
        <v/>
      </c>
      <c r="EH17" s="56" t="str">
        <f t="shared" si="167"/>
        <v/>
      </c>
      <c r="EI17" s="281" t="str">
        <f t="shared" si="168"/>
        <v/>
      </c>
      <c r="EJ17" s="281" t="str">
        <f t="shared" si="169"/>
        <v/>
      </c>
      <c r="EK17" s="302" t="str">
        <f t="shared" si="170"/>
        <v/>
      </c>
      <c r="EL17" s="152">
        <f t="shared" si="171"/>
        <v>0</v>
      </c>
      <c r="EM17" s="280" t="str">
        <f t="shared" si="172"/>
        <v/>
      </c>
      <c r="EN17" s="280" t="str">
        <f>IF(details!BW17="","",details!BW17)</f>
        <v/>
      </c>
      <c r="EO17" s="280" t="str">
        <f>IF(details!BX17="","",details!BX17)</f>
        <v/>
      </c>
      <c r="EP17" s="280" t="str">
        <f>IF(details!BY17="","",details!BY17)</f>
        <v/>
      </c>
      <c r="EQ17" s="282" t="str">
        <f t="shared" si="173"/>
        <v/>
      </c>
      <c r="ER17" s="280" t="str">
        <f t="shared" si="174"/>
        <v/>
      </c>
      <c r="ES17" s="280" t="str">
        <f>IF(details!BZ17="","",details!BZ17)</f>
        <v/>
      </c>
      <c r="ET17" s="280" t="str">
        <f>IF(details!CA17="","",details!CA17)</f>
        <v/>
      </c>
      <c r="EU17" s="280" t="str">
        <f>IF(details!CB17="","",details!CB17)</f>
        <v/>
      </c>
      <c r="EV17" s="280" t="str">
        <f>IF(details!CC17="","",details!CC17)</f>
        <v/>
      </c>
      <c r="EW17" s="282" t="str">
        <f t="shared" si="175"/>
        <v/>
      </c>
      <c r="EX17" s="280" t="str">
        <f t="shared" si="176"/>
        <v/>
      </c>
      <c r="EY17" s="152" t="str">
        <f t="shared" si="177"/>
        <v/>
      </c>
      <c r="EZ17" s="152" t="str">
        <f t="shared" si="178"/>
        <v/>
      </c>
      <c r="FA17" s="152" t="str">
        <f t="shared" si="179"/>
        <v/>
      </c>
      <c r="FB17" s="152" t="str">
        <f t="shared" si="180"/>
        <v/>
      </c>
      <c r="FC17" s="152" t="str">
        <f t="shared" si="181"/>
        <v/>
      </c>
      <c r="FD17" s="152" t="str">
        <f t="shared" si="182"/>
        <v/>
      </c>
      <c r="FE17" s="152" t="str">
        <f t="shared" si="88"/>
        <v/>
      </c>
      <c r="FF17" s="152">
        <f t="shared" si="183"/>
        <v>0</v>
      </c>
      <c r="FG17" s="152">
        <f t="shared" si="184"/>
        <v>0</v>
      </c>
      <c r="FH17" s="152">
        <f t="shared" si="185"/>
        <v>0</v>
      </c>
      <c r="FI17" s="152">
        <f t="shared" si="186"/>
        <v>0</v>
      </c>
      <c r="FJ17" s="152">
        <f t="shared" si="187"/>
        <v>0</v>
      </c>
      <c r="FK17" s="198"/>
      <c r="FL17" s="303" t="str">
        <f t="shared" si="188"/>
        <v/>
      </c>
      <c r="FM17" s="303" t="str">
        <f t="shared" si="189"/>
        <v/>
      </c>
      <c r="FN17" s="303" t="str">
        <f t="shared" si="190"/>
        <v/>
      </c>
      <c r="FO17" s="303" t="str">
        <f t="shared" si="97"/>
        <v/>
      </c>
      <c r="FP17" s="303" t="str">
        <f t="shared" si="98"/>
        <v/>
      </c>
      <c r="FQ17" s="303" t="str">
        <f t="shared" si="99"/>
        <v/>
      </c>
      <c r="FR17" s="303" t="str">
        <f t="shared" si="100"/>
        <v/>
      </c>
      <c r="FS17" s="303" t="str">
        <f t="shared" si="101"/>
        <v/>
      </c>
      <c r="FT17" s="303" t="str">
        <f t="shared" si="191"/>
        <v/>
      </c>
      <c r="FU17" s="303" t="str">
        <f t="shared" si="192"/>
        <v/>
      </c>
      <c r="FV17" s="303" t="str">
        <f t="shared" si="193"/>
        <v/>
      </c>
      <c r="FW17" s="303" t="str">
        <f t="shared" si="194"/>
        <v/>
      </c>
      <c r="FX17" s="303" t="str">
        <f t="shared" si="106"/>
        <v/>
      </c>
      <c r="FY17" s="303" t="str">
        <f t="shared" si="195"/>
        <v/>
      </c>
      <c r="FZ17" s="303" t="str">
        <f t="shared" si="196"/>
        <v/>
      </c>
      <c r="GA17" s="303" t="str">
        <f t="shared" si="197"/>
        <v/>
      </c>
      <c r="GB17" s="303" t="str">
        <f t="shared" si="110"/>
        <v/>
      </c>
      <c r="GC17" s="286">
        <f t="shared" si="37"/>
        <v>0</v>
      </c>
      <c r="GD17" s="244">
        <f t="shared" si="198"/>
        <v>0</v>
      </c>
      <c r="GE17" s="152" t="str">
        <f t="shared" si="199"/>
        <v/>
      </c>
      <c r="GF17" s="421" t="str">
        <f t="shared" si="200"/>
        <v/>
      </c>
      <c r="GG17" s="333" t="str">
        <f t="shared" si="201"/>
        <v/>
      </c>
      <c r="GH17" s="333" t="str">
        <f t="shared" si="202"/>
        <v xml:space="preserve">      </v>
      </c>
      <c r="GI17" s="191"/>
      <c r="GJ17" s="191" t="str">
        <f t="shared" si="203"/>
        <v/>
      </c>
      <c r="GK17" s="191" t="str">
        <f t="shared" si="204"/>
        <v/>
      </c>
      <c r="GL17" s="191" t="str">
        <f t="shared" si="205"/>
        <v/>
      </c>
      <c r="GM17" s="55" t="str">
        <f>IF(details!DG17="","",details!DG17)</f>
        <v/>
      </c>
      <c r="GN17" s="57" t="str">
        <f>IF(details!DH17="","",details!DH17)</f>
        <v/>
      </c>
      <c r="GO17" s="55" t="str">
        <f>IF(details!DK17="","",details!DK17)</f>
        <v/>
      </c>
      <c r="GP17" s="57" t="str">
        <f>IF(details!DL17="","",details!DL17)</f>
        <v/>
      </c>
      <c r="GQ17" s="55" t="str">
        <f>IF(details!DO17="","",details!DO17)</f>
        <v/>
      </c>
      <c r="GR17" s="57" t="str">
        <f>IF(details!DP17="","",details!DP17)</f>
        <v/>
      </c>
      <c r="GS17" s="55" t="str">
        <f>IF(details!DS17="","",details!DS17)</f>
        <v/>
      </c>
      <c r="GT17" s="57" t="str">
        <f>IF(details!DT17="","",details!DT17)</f>
        <v/>
      </c>
      <c r="GU17" s="337" t="str">
        <f t="shared" si="206"/>
        <v/>
      </c>
      <c r="GV17" s="427" t="str">
        <f t="shared" si="207"/>
        <v/>
      </c>
      <c r="GW17" s="199"/>
      <c r="GZ17" s="235" t="str">
        <f>DP109</f>
        <v>SURESH</v>
      </c>
      <c r="HA17" s="59" t="str">
        <f>DP108</f>
        <v>PH. AND HEALTH EDU.</v>
      </c>
      <c r="HB17" s="60">
        <f>DP110</f>
        <v>1</v>
      </c>
      <c r="HC17" s="61">
        <f>DY112</f>
        <v>1</v>
      </c>
      <c r="HD17" s="44">
        <f>DP113</f>
        <v>100</v>
      </c>
      <c r="HE17" s="56">
        <f>DP112</f>
        <v>1</v>
      </c>
      <c r="HF17" s="61">
        <f>DR112</f>
        <v>0</v>
      </c>
      <c r="HG17" s="56">
        <f>DU112</f>
        <v>0</v>
      </c>
      <c r="HH17" s="61">
        <f>DU112</f>
        <v>0</v>
      </c>
      <c r="HI17" s="167">
        <f>DP114</f>
        <v>0</v>
      </c>
      <c r="HJ17" s="52">
        <f>DP115</f>
        <v>0</v>
      </c>
      <c r="HK17" s="167">
        <f>DP117</f>
        <v>0</v>
      </c>
      <c r="HL17" s="167">
        <f>DP118</f>
        <v>0</v>
      </c>
      <c r="HM17" s="935"/>
      <c r="HN17" s="236">
        <f>HC17+HI17+HJ17+HK17+HL17+HM7</f>
        <v>1</v>
      </c>
    </row>
    <row r="18" spans="1:227" ht="15" customHeight="1">
      <c r="A18" s="194">
        <f>details!A18</f>
        <v>12</v>
      </c>
      <c r="B18" s="280" t="str">
        <f>IF(details!B18="","",details!B18)</f>
        <v/>
      </c>
      <c r="C18" s="280" t="str">
        <f>IF(details!C18="","",details!C18)</f>
        <v/>
      </c>
      <c r="D18" s="282">
        <f>IF(details!D18="","",details!D18)</f>
        <v>1012</v>
      </c>
      <c r="E18" s="282"/>
      <c r="F18" s="280" t="str">
        <f>IF(details!F18="","",details!F18)</f>
        <v/>
      </c>
      <c r="G18" s="570" t="str">
        <f>IF(details!G18="","",details!G18)</f>
        <v/>
      </c>
      <c r="H18" s="287" t="str">
        <f>IF(details!H18="","",details!H18)</f>
        <v>A 012</v>
      </c>
      <c r="I18" s="287" t="str">
        <f>IF(details!I18="","",details!I18)</f>
        <v>B 012</v>
      </c>
      <c r="J18" s="287" t="str">
        <f>IF(details!J18="","",details!J18)</f>
        <v>C 012</v>
      </c>
      <c r="K18" s="280" t="str">
        <f>IF(details!K18="","",details!K18)</f>
        <v/>
      </c>
      <c r="L18" s="280" t="str">
        <f>IF(details!L18="","",details!L18)</f>
        <v/>
      </c>
      <c r="M18" s="280" t="str">
        <f>IF(details!M18="","",details!M18)</f>
        <v/>
      </c>
      <c r="N18" s="281" t="str">
        <f t="shared" si="113"/>
        <v/>
      </c>
      <c r="O18" s="280" t="str">
        <f>IF(details!N18="","",details!N18)</f>
        <v/>
      </c>
      <c r="P18" s="281" t="str">
        <f t="shared" si="114"/>
        <v/>
      </c>
      <c r="Q18" s="152">
        <f t="shared" si="115"/>
        <v>0</v>
      </c>
      <c r="R18" s="138" t="e">
        <f t="shared" si="116"/>
        <v>#VALUE!</v>
      </c>
      <c r="S18" s="280" t="str">
        <f>IF(details!O18="","",details!O18)</f>
        <v/>
      </c>
      <c r="T18" s="280" t="str">
        <f>IF(details!P18="","",details!P18)</f>
        <v/>
      </c>
      <c r="U18" s="280" t="str">
        <f>IF(details!Q18="","",details!Q18)</f>
        <v/>
      </c>
      <c r="V18" s="139" t="str">
        <f t="shared" si="117"/>
        <v/>
      </c>
      <c r="W18" s="280" t="str">
        <f>IF(details!R18="","",details!R18)</f>
        <v/>
      </c>
      <c r="X18" s="140" t="str">
        <f t="shared" si="118"/>
        <v/>
      </c>
      <c r="Y18" s="365" t="str">
        <f t="shared" si="42"/>
        <v/>
      </c>
      <c r="Z18" s="191" t="str">
        <f t="shared" si="119"/>
        <v/>
      </c>
      <c r="AA18" s="280" t="str">
        <f>IF(details!S18="","",details!S18)</f>
        <v/>
      </c>
      <c r="AB18" s="280" t="str">
        <f>IF(details!T18="","",details!T18)</f>
        <v/>
      </c>
      <c r="AC18" s="280" t="str">
        <f>IF(details!U18="","",details!U18)</f>
        <v/>
      </c>
      <c r="AD18" s="281" t="str">
        <f t="shared" si="120"/>
        <v/>
      </c>
      <c r="AE18" s="280" t="str">
        <f>IF(details!V18="","",details!V18)</f>
        <v/>
      </c>
      <c r="AF18" s="281" t="str">
        <f t="shared" si="121"/>
        <v/>
      </c>
      <c r="AG18" s="152">
        <f t="shared" si="122"/>
        <v>0</v>
      </c>
      <c r="AH18" s="138" t="e">
        <f t="shared" si="123"/>
        <v>#VALUE!</v>
      </c>
      <c r="AI18" s="280" t="str">
        <f>IF(details!W18="","",details!W18)</f>
        <v/>
      </c>
      <c r="AJ18" s="280" t="str">
        <f>IF(details!X18="","",details!X18)</f>
        <v/>
      </c>
      <c r="AK18" s="280" t="str">
        <f>IF(details!Y18="","",details!Y18)</f>
        <v/>
      </c>
      <c r="AL18" s="139" t="str">
        <f t="shared" si="124"/>
        <v/>
      </c>
      <c r="AM18" s="280" t="str">
        <f>IF(details!Z18="","",details!Z18)</f>
        <v/>
      </c>
      <c r="AN18" s="140" t="str">
        <f t="shared" si="125"/>
        <v/>
      </c>
      <c r="AO18" s="365" t="str">
        <f t="shared" si="47"/>
        <v/>
      </c>
      <c r="AP18" s="191" t="str">
        <f t="shared" si="208"/>
        <v/>
      </c>
      <c r="AQ18" s="282" t="str">
        <f>IF(details!AA18="","",details!AA18)</f>
        <v/>
      </c>
      <c r="AR18" s="288" t="str">
        <f>CONCATENATE(IF(details!AA18="s"," SANSKRIT",IF(details!AA18="u"," URDU",IF(details!AA18="g"," GUJRATI",IF(details!AA18="p"," PUNJABI",IF(details!AA18="sd"," SINDHI",))))),"")</f>
        <v/>
      </c>
      <c r="AS18" s="280" t="str">
        <f>IF(details!AB18="","",details!AB18)</f>
        <v/>
      </c>
      <c r="AT18" s="280" t="str">
        <f>IF(details!AC18="","",details!AC18)</f>
        <v/>
      </c>
      <c r="AU18" s="280" t="str">
        <f>IF(details!AD18="","",details!AD18)</f>
        <v/>
      </c>
      <c r="AV18" s="281" t="str">
        <f t="shared" si="127"/>
        <v/>
      </c>
      <c r="AW18" s="280" t="str">
        <f>IF(details!AE18="","",details!AE18)</f>
        <v/>
      </c>
      <c r="AX18" s="281" t="str">
        <f t="shared" si="128"/>
        <v/>
      </c>
      <c r="AY18" s="152">
        <f t="shared" si="129"/>
        <v>0</v>
      </c>
      <c r="AZ18" s="138" t="e">
        <f t="shared" si="130"/>
        <v>#VALUE!</v>
      </c>
      <c r="BA18" s="280" t="str">
        <f>IF(details!AF18="","",details!AF18)</f>
        <v/>
      </c>
      <c r="BB18" s="280" t="str">
        <f>IF(details!AG18="","",details!AG18)</f>
        <v/>
      </c>
      <c r="BC18" s="280" t="str">
        <f>IF(details!AH18="","",details!AH18)</f>
        <v/>
      </c>
      <c r="BD18" s="139" t="str">
        <f t="shared" si="131"/>
        <v/>
      </c>
      <c r="BE18" s="280" t="str">
        <f>IF(details!AI18="","",details!AI18)</f>
        <v/>
      </c>
      <c r="BF18" s="140" t="str">
        <f t="shared" si="132"/>
        <v/>
      </c>
      <c r="BG18" s="365" t="str">
        <f t="shared" si="51"/>
        <v/>
      </c>
      <c r="BH18" s="191" t="str">
        <f t="shared" si="133"/>
        <v/>
      </c>
      <c r="BI18" s="280" t="str">
        <f>IF(details!AJ18="","",details!AJ18)</f>
        <v/>
      </c>
      <c r="BJ18" s="280" t="str">
        <f>IF(details!AK18="","",details!AK18)</f>
        <v/>
      </c>
      <c r="BK18" s="280" t="str">
        <f>IF(details!AL18="","",details!AL18)</f>
        <v/>
      </c>
      <c r="BL18" s="281" t="str">
        <f t="shared" si="134"/>
        <v/>
      </c>
      <c r="BM18" s="280" t="str">
        <f>IF(details!AM18="","",details!AM18)</f>
        <v/>
      </c>
      <c r="BN18" s="281" t="str">
        <f t="shared" si="135"/>
        <v/>
      </c>
      <c r="BO18" s="152">
        <f t="shared" si="136"/>
        <v>0</v>
      </c>
      <c r="BP18" s="138" t="e">
        <f t="shared" si="137"/>
        <v>#VALUE!</v>
      </c>
      <c r="BQ18" s="280" t="str">
        <f>IF(details!AN18="","",details!AN18)</f>
        <v/>
      </c>
      <c r="BR18" s="280" t="str">
        <f>IF(details!AO18="","",details!AO18)</f>
        <v/>
      </c>
      <c r="BS18" s="280" t="str">
        <f>IF(details!AP18="","",details!AP18)</f>
        <v/>
      </c>
      <c r="BT18" s="139" t="str">
        <f t="shared" si="138"/>
        <v/>
      </c>
      <c r="BU18" s="280" t="str">
        <f>IF(details!AQ18="","",details!AQ18)</f>
        <v/>
      </c>
      <c r="BV18" s="140" t="str">
        <f t="shared" si="139"/>
        <v/>
      </c>
      <c r="BW18" s="365" t="str">
        <f t="shared" si="55"/>
        <v/>
      </c>
      <c r="BX18" s="191" t="str">
        <f t="shared" si="209"/>
        <v/>
      </c>
      <c r="BY18" s="280" t="str">
        <f>IF(details!AR18="","",details!AR18)</f>
        <v/>
      </c>
      <c r="BZ18" s="280" t="str">
        <f>IF(details!AS18="","",details!AS18)</f>
        <v/>
      </c>
      <c r="CA18" s="280" t="str">
        <f>IF(details!AT18="","",details!AT18)</f>
        <v/>
      </c>
      <c r="CB18" s="281" t="str">
        <f t="shared" si="141"/>
        <v/>
      </c>
      <c r="CC18" s="280" t="str">
        <f>IF(details!AU18="","",details!AU18)</f>
        <v/>
      </c>
      <c r="CD18" s="281" t="str">
        <f t="shared" si="142"/>
        <v/>
      </c>
      <c r="CE18" s="152">
        <f t="shared" si="143"/>
        <v>0</v>
      </c>
      <c r="CF18" s="138" t="e">
        <f t="shared" si="144"/>
        <v>#VALUE!</v>
      </c>
      <c r="CG18" s="280" t="str">
        <f>IF(details!AV18="","",details!AV18)</f>
        <v/>
      </c>
      <c r="CH18" s="280" t="str">
        <f>IF(details!AW18="","",details!AW18)</f>
        <v/>
      </c>
      <c r="CI18" s="280" t="str">
        <f>IF(details!AX18="","",details!AX18)</f>
        <v/>
      </c>
      <c r="CJ18" s="139" t="str">
        <f t="shared" si="145"/>
        <v/>
      </c>
      <c r="CK18" s="280" t="str">
        <f>IF(details!AY18="","",details!AY18)</f>
        <v/>
      </c>
      <c r="CL18" s="140" t="str">
        <f t="shared" si="146"/>
        <v/>
      </c>
      <c r="CM18" s="365" t="str">
        <f t="shared" si="59"/>
        <v/>
      </c>
      <c r="CN18" s="191" t="str">
        <f t="shared" si="60"/>
        <v/>
      </c>
      <c r="CO18" s="280" t="str">
        <f>IF(details!AZ18="","",details!AZ18)</f>
        <v/>
      </c>
      <c r="CP18" s="280" t="str">
        <f>IF(details!BA18="","",details!BA18)</f>
        <v/>
      </c>
      <c r="CQ18" s="280" t="str">
        <f>IF(details!BB18="","",details!BB18)</f>
        <v/>
      </c>
      <c r="CR18" s="281" t="str">
        <f t="shared" si="147"/>
        <v/>
      </c>
      <c r="CS18" s="280" t="str">
        <f>IF(details!BC18="","",details!BC18)</f>
        <v/>
      </c>
      <c r="CT18" s="281" t="str">
        <f t="shared" si="148"/>
        <v/>
      </c>
      <c r="CU18" s="152">
        <f t="shared" si="149"/>
        <v>0</v>
      </c>
      <c r="CV18" s="138" t="e">
        <f t="shared" si="150"/>
        <v>#VALUE!</v>
      </c>
      <c r="CW18" s="280" t="str">
        <f>IF(details!BD18="","",details!BD18)</f>
        <v/>
      </c>
      <c r="CX18" s="280" t="str">
        <f>IF(details!BE18="","",details!BE18)</f>
        <v/>
      </c>
      <c r="CY18" s="280" t="str">
        <f>IF(details!BF18="","",details!BF18)</f>
        <v/>
      </c>
      <c r="CZ18" s="139" t="str">
        <f t="shared" si="151"/>
        <v/>
      </c>
      <c r="DA18" s="280" t="str">
        <f>IF(details!BG18="","",details!BG18)</f>
        <v/>
      </c>
      <c r="DB18" s="140" t="str">
        <f t="shared" si="152"/>
        <v/>
      </c>
      <c r="DC18" s="365" t="str">
        <f t="shared" si="64"/>
        <v/>
      </c>
      <c r="DD18" s="191" t="str">
        <f t="shared" si="23"/>
        <v/>
      </c>
      <c r="DE18" s="280" t="str">
        <f>IF(details!BH18="","",details!BH18)</f>
        <v/>
      </c>
      <c r="DF18" s="280" t="str">
        <f>IF(details!BI18="","",details!BI18)</f>
        <v/>
      </c>
      <c r="DG18" s="280" t="str">
        <f>IF(details!BJ18="","",details!BJ18)</f>
        <v/>
      </c>
      <c r="DH18" s="281" t="str">
        <f t="shared" si="153"/>
        <v/>
      </c>
      <c r="DI18" s="280" t="str">
        <f>IF(details!BK18="","",details!BK18)</f>
        <v/>
      </c>
      <c r="DJ18" s="281" t="str">
        <f t="shared" si="154"/>
        <v/>
      </c>
      <c r="DK18" s="152">
        <f t="shared" si="155"/>
        <v>0</v>
      </c>
      <c r="DL18" s="281" t="str">
        <f t="shared" si="156"/>
        <v/>
      </c>
      <c r="DM18" s="280" t="str">
        <f>IF(details!BL18="","",details!BL18)</f>
        <v/>
      </c>
      <c r="DN18" s="52" t="str">
        <f t="shared" si="157"/>
        <v/>
      </c>
      <c r="DO18" s="280" t="str">
        <f t="shared" si="158"/>
        <v/>
      </c>
      <c r="DP18" s="280" t="str">
        <f>IF(details!BM18="","",details!BM18)</f>
        <v/>
      </c>
      <c r="DQ18" s="280" t="str">
        <f>IF(details!BN18="","",details!BN18)</f>
        <v/>
      </c>
      <c r="DR18" s="280" t="str">
        <f>IF(details!BO18="","",details!BO18)</f>
        <v/>
      </c>
      <c r="DS18" s="281" t="str">
        <f t="shared" si="159"/>
        <v/>
      </c>
      <c r="DT18" s="280" t="str">
        <f>IF(details!BP18="","",details!BP18)</f>
        <v/>
      </c>
      <c r="DU18" s="280" t="str">
        <f>IF(details!BQ18="","",details!BQ18)</f>
        <v/>
      </c>
      <c r="DV18" s="281" t="str">
        <f t="shared" si="160"/>
        <v/>
      </c>
      <c r="DW18" s="281" t="str">
        <f t="shared" si="161"/>
        <v/>
      </c>
      <c r="DX18" s="281" t="str">
        <f t="shared" si="162"/>
        <v/>
      </c>
      <c r="DY18" s="282" t="str">
        <f t="shared" si="163"/>
        <v/>
      </c>
      <c r="DZ18" s="152">
        <f t="shared" si="164"/>
        <v>0</v>
      </c>
      <c r="EA18" s="280" t="str">
        <f t="shared" si="165"/>
        <v/>
      </c>
      <c r="EB18" s="280" t="str">
        <f>IF(details!BR18="","",details!BR18)</f>
        <v/>
      </c>
      <c r="EC18" s="280" t="str">
        <f>IF(details!BS18="","",details!BS18)</f>
        <v/>
      </c>
      <c r="ED18" s="280" t="str">
        <f>IF(details!BT18="","",details!BT18)</f>
        <v/>
      </c>
      <c r="EE18" s="281" t="str">
        <f t="shared" si="166"/>
        <v/>
      </c>
      <c r="EF18" s="280" t="str">
        <f>IF(details!BU18="","",details!BU18)</f>
        <v/>
      </c>
      <c r="EG18" s="280" t="str">
        <f>IF(details!BV18="","",details!BV18)</f>
        <v/>
      </c>
      <c r="EH18" s="56" t="str">
        <f t="shared" si="167"/>
        <v/>
      </c>
      <c r="EI18" s="281" t="str">
        <f t="shared" si="168"/>
        <v/>
      </c>
      <c r="EJ18" s="281" t="str">
        <f t="shared" si="169"/>
        <v/>
      </c>
      <c r="EK18" s="302" t="str">
        <f t="shared" si="170"/>
        <v/>
      </c>
      <c r="EL18" s="152">
        <f t="shared" si="171"/>
        <v>0</v>
      </c>
      <c r="EM18" s="280" t="str">
        <f t="shared" si="172"/>
        <v/>
      </c>
      <c r="EN18" s="280" t="str">
        <f>IF(details!BW18="","",details!BW18)</f>
        <v/>
      </c>
      <c r="EO18" s="280" t="str">
        <f>IF(details!BX18="","",details!BX18)</f>
        <v/>
      </c>
      <c r="EP18" s="280" t="str">
        <f>IF(details!BY18="","",details!BY18)</f>
        <v/>
      </c>
      <c r="EQ18" s="282" t="str">
        <f t="shared" si="173"/>
        <v/>
      </c>
      <c r="ER18" s="280" t="str">
        <f t="shared" si="174"/>
        <v/>
      </c>
      <c r="ES18" s="280" t="str">
        <f>IF(details!BZ18="","",details!BZ18)</f>
        <v/>
      </c>
      <c r="ET18" s="280" t="str">
        <f>IF(details!CA18="","",details!CA18)</f>
        <v/>
      </c>
      <c r="EU18" s="280" t="str">
        <f>IF(details!CB18="","",details!CB18)</f>
        <v/>
      </c>
      <c r="EV18" s="280" t="str">
        <f>IF(details!CC18="","",details!CC18)</f>
        <v/>
      </c>
      <c r="EW18" s="282" t="str">
        <f t="shared" si="175"/>
        <v/>
      </c>
      <c r="EX18" s="280" t="str">
        <f t="shared" si="176"/>
        <v/>
      </c>
      <c r="EY18" s="152" t="str">
        <f t="shared" si="177"/>
        <v/>
      </c>
      <c r="EZ18" s="152" t="str">
        <f t="shared" si="178"/>
        <v/>
      </c>
      <c r="FA18" s="152" t="str">
        <f t="shared" si="179"/>
        <v/>
      </c>
      <c r="FB18" s="152" t="str">
        <f t="shared" si="180"/>
        <v/>
      </c>
      <c r="FC18" s="152" t="str">
        <f t="shared" si="181"/>
        <v/>
      </c>
      <c r="FD18" s="152" t="str">
        <f t="shared" si="182"/>
        <v/>
      </c>
      <c r="FE18" s="152" t="str">
        <f t="shared" si="88"/>
        <v/>
      </c>
      <c r="FF18" s="152">
        <f t="shared" si="183"/>
        <v>0</v>
      </c>
      <c r="FG18" s="152">
        <f t="shared" si="184"/>
        <v>0</v>
      </c>
      <c r="FH18" s="152">
        <f t="shared" si="185"/>
        <v>0</v>
      </c>
      <c r="FI18" s="152">
        <f t="shared" si="186"/>
        <v>0</v>
      </c>
      <c r="FJ18" s="152">
        <f t="shared" si="187"/>
        <v>0</v>
      </c>
      <c r="FK18" s="198"/>
      <c r="FL18" s="303" t="str">
        <f t="shared" si="188"/>
        <v/>
      </c>
      <c r="FM18" s="303" t="str">
        <f t="shared" si="189"/>
        <v/>
      </c>
      <c r="FN18" s="303" t="str">
        <f t="shared" si="190"/>
        <v/>
      </c>
      <c r="FO18" s="303" t="str">
        <f t="shared" si="97"/>
        <v/>
      </c>
      <c r="FP18" s="303" t="str">
        <f t="shared" si="98"/>
        <v/>
      </c>
      <c r="FQ18" s="303" t="str">
        <f t="shared" si="99"/>
        <v/>
      </c>
      <c r="FR18" s="303" t="str">
        <f t="shared" si="100"/>
        <v/>
      </c>
      <c r="FS18" s="303" t="str">
        <f t="shared" si="101"/>
        <v/>
      </c>
      <c r="FT18" s="303" t="str">
        <f t="shared" si="191"/>
        <v/>
      </c>
      <c r="FU18" s="303" t="str">
        <f t="shared" si="192"/>
        <v/>
      </c>
      <c r="FV18" s="303" t="str">
        <f t="shared" si="193"/>
        <v/>
      </c>
      <c r="FW18" s="303" t="str">
        <f t="shared" si="194"/>
        <v/>
      </c>
      <c r="FX18" s="303" t="str">
        <f t="shared" si="106"/>
        <v/>
      </c>
      <c r="FY18" s="303" t="str">
        <f t="shared" si="195"/>
        <v/>
      </c>
      <c r="FZ18" s="303" t="str">
        <f t="shared" si="196"/>
        <v/>
      </c>
      <c r="GA18" s="303" t="str">
        <f t="shared" si="197"/>
        <v/>
      </c>
      <c r="GB18" s="303" t="str">
        <f t="shared" si="110"/>
        <v/>
      </c>
      <c r="GC18" s="286">
        <f t="shared" si="37"/>
        <v>0</v>
      </c>
      <c r="GD18" s="244">
        <f t="shared" si="198"/>
        <v>0</v>
      </c>
      <c r="GE18" s="152" t="str">
        <f t="shared" si="199"/>
        <v/>
      </c>
      <c r="GF18" s="421" t="str">
        <f t="shared" si="200"/>
        <v/>
      </c>
      <c r="GG18" s="333" t="str">
        <f t="shared" si="201"/>
        <v/>
      </c>
      <c r="GH18" s="333" t="str">
        <f t="shared" si="202"/>
        <v xml:space="preserve">      </v>
      </c>
      <c r="GI18" s="191"/>
      <c r="GJ18" s="191" t="str">
        <f t="shared" si="203"/>
        <v/>
      </c>
      <c r="GK18" s="191" t="str">
        <f t="shared" si="204"/>
        <v/>
      </c>
      <c r="GL18" s="191" t="str">
        <f t="shared" si="205"/>
        <v/>
      </c>
      <c r="GM18" s="55" t="str">
        <f>IF(details!DG18="","",details!DG18)</f>
        <v/>
      </c>
      <c r="GN18" s="57" t="str">
        <f>IF(details!DH18="","",details!DH18)</f>
        <v/>
      </c>
      <c r="GO18" s="55" t="str">
        <f>IF(details!DK18="","",details!DK18)</f>
        <v/>
      </c>
      <c r="GP18" s="57" t="str">
        <f>IF(details!DL18="","",details!DL18)</f>
        <v/>
      </c>
      <c r="GQ18" s="55" t="str">
        <f>IF(details!DO18="","",details!DO18)</f>
        <v/>
      </c>
      <c r="GR18" s="57" t="str">
        <f>IF(details!DP18="","",details!DP18)</f>
        <v/>
      </c>
      <c r="GS18" s="55" t="str">
        <f>IF(details!DS18="","",details!DS18)</f>
        <v/>
      </c>
      <c r="GT18" s="57" t="str">
        <f>IF(details!DT18="","",details!DT18)</f>
        <v/>
      </c>
      <c r="GU18" s="337" t="str">
        <f t="shared" si="206"/>
        <v/>
      </c>
      <c r="GV18" s="427" t="str">
        <f t="shared" si="207"/>
        <v/>
      </c>
      <c r="GW18" s="199"/>
      <c r="GZ18" s="235" t="str">
        <f>EB109</f>
        <v>RAMESH</v>
      </c>
      <c r="HA18" s="59" t="str">
        <f>EB108</f>
        <v>FOUNDATION OF IT</v>
      </c>
      <c r="HB18" s="66">
        <f>EB110</f>
        <v>1</v>
      </c>
      <c r="HC18" s="61">
        <f>EJ112</f>
        <v>1</v>
      </c>
      <c r="HD18" s="44">
        <f>EB113</f>
        <v>100</v>
      </c>
      <c r="HE18" s="56">
        <f>EB112</f>
        <v>0</v>
      </c>
      <c r="HF18" s="61">
        <f>ED112</f>
        <v>1</v>
      </c>
      <c r="HG18" s="56">
        <f>EF112</f>
        <v>0</v>
      </c>
      <c r="HH18" s="61">
        <f>EH112</f>
        <v>0</v>
      </c>
      <c r="HI18" s="167">
        <f>EH112</f>
        <v>0</v>
      </c>
      <c r="HJ18" s="52">
        <f>EB115</f>
        <v>0</v>
      </c>
      <c r="HK18" s="167">
        <f>EB117</f>
        <v>0</v>
      </c>
      <c r="HL18" s="167">
        <f>EB118</f>
        <v>0</v>
      </c>
      <c r="HM18" s="935"/>
      <c r="HN18" s="236">
        <f>HC18+HI18+HJ18+HK18+HL18+HM7</f>
        <v>1</v>
      </c>
    </row>
    <row r="19" spans="1:227" ht="15" customHeight="1">
      <c r="A19" s="194">
        <f>details!A19</f>
        <v>13</v>
      </c>
      <c r="B19" s="280" t="str">
        <f>IF(details!B19="","",details!B19)</f>
        <v/>
      </c>
      <c r="C19" s="280" t="str">
        <f>IF(details!C19="","",details!C19)</f>
        <v/>
      </c>
      <c r="D19" s="282">
        <f>IF(details!D19="","",details!D19)</f>
        <v>1013</v>
      </c>
      <c r="E19" s="282"/>
      <c r="F19" s="280" t="str">
        <f>IF(details!F19="","",details!F19)</f>
        <v/>
      </c>
      <c r="G19" s="570" t="str">
        <f>IF(details!G19="","",details!G19)</f>
        <v/>
      </c>
      <c r="H19" s="287" t="str">
        <f>IF(details!H19="","",details!H19)</f>
        <v>A 013</v>
      </c>
      <c r="I19" s="287" t="str">
        <f>IF(details!I19="","",details!I19)</f>
        <v>B 013</v>
      </c>
      <c r="J19" s="287" t="str">
        <f>IF(details!J19="","",details!J19)</f>
        <v>C 013</v>
      </c>
      <c r="K19" s="280" t="str">
        <f>IF(details!K19="","",details!K19)</f>
        <v/>
      </c>
      <c r="L19" s="280" t="str">
        <f>IF(details!L19="","",details!L19)</f>
        <v/>
      </c>
      <c r="M19" s="280" t="str">
        <f>IF(details!M19="","",details!M19)</f>
        <v/>
      </c>
      <c r="N19" s="281" t="str">
        <f t="shared" si="113"/>
        <v/>
      </c>
      <c r="O19" s="280" t="str">
        <f>IF(details!N19="","",details!N19)</f>
        <v/>
      </c>
      <c r="P19" s="281" t="str">
        <f t="shared" si="114"/>
        <v/>
      </c>
      <c r="Q19" s="152">
        <f t="shared" si="115"/>
        <v>0</v>
      </c>
      <c r="R19" s="138" t="e">
        <f t="shared" si="116"/>
        <v>#VALUE!</v>
      </c>
      <c r="S19" s="280" t="str">
        <f>IF(details!O19="","",details!O19)</f>
        <v/>
      </c>
      <c r="T19" s="280" t="str">
        <f>IF(details!P19="","",details!P19)</f>
        <v/>
      </c>
      <c r="U19" s="280" t="str">
        <f>IF(details!Q19="","",details!Q19)</f>
        <v/>
      </c>
      <c r="V19" s="139" t="str">
        <f t="shared" si="117"/>
        <v/>
      </c>
      <c r="W19" s="280" t="str">
        <f>IF(details!R19="","",details!R19)</f>
        <v/>
      </c>
      <c r="X19" s="140" t="str">
        <f t="shared" si="118"/>
        <v/>
      </c>
      <c r="Y19" s="365" t="str">
        <f t="shared" si="42"/>
        <v/>
      </c>
      <c r="Z19" s="191" t="str">
        <f t="shared" si="119"/>
        <v/>
      </c>
      <c r="AA19" s="280" t="str">
        <f>IF(details!S19="","",details!S19)</f>
        <v/>
      </c>
      <c r="AB19" s="280" t="str">
        <f>IF(details!T19="","",details!T19)</f>
        <v/>
      </c>
      <c r="AC19" s="280" t="str">
        <f>IF(details!U19="","",details!U19)</f>
        <v/>
      </c>
      <c r="AD19" s="281" t="str">
        <f t="shared" si="120"/>
        <v/>
      </c>
      <c r="AE19" s="280" t="str">
        <f>IF(details!V19="","",details!V19)</f>
        <v/>
      </c>
      <c r="AF19" s="281" t="str">
        <f t="shared" si="121"/>
        <v/>
      </c>
      <c r="AG19" s="152">
        <f t="shared" si="122"/>
        <v>0</v>
      </c>
      <c r="AH19" s="138" t="e">
        <f t="shared" si="123"/>
        <v>#VALUE!</v>
      </c>
      <c r="AI19" s="280" t="str">
        <f>IF(details!W19="","",details!W19)</f>
        <v/>
      </c>
      <c r="AJ19" s="280" t="str">
        <f>IF(details!X19="","",details!X19)</f>
        <v/>
      </c>
      <c r="AK19" s="280" t="str">
        <f>IF(details!Y19="","",details!Y19)</f>
        <v/>
      </c>
      <c r="AL19" s="139" t="str">
        <f t="shared" si="124"/>
        <v/>
      </c>
      <c r="AM19" s="280" t="str">
        <f>IF(details!Z19="","",details!Z19)</f>
        <v/>
      </c>
      <c r="AN19" s="140" t="str">
        <f t="shared" si="125"/>
        <v/>
      </c>
      <c r="AO19" s="365" t="str">
        <f t="shared" si="47"/>
        <v/>
      </c>
      <c r="AP19" s="191" t="str">
        <f t="shared" si="208"/>
        <v/>
      </c>
      <c r="AQ19" s="282" t="str">
        <f>IF(details!AA19="","",details!AA19)</f>
        <v/>
      </c>
      <c r="AR19" s="288" t="str">
        <f>CONCATENATE(IF(details!AA19="s"," SANSKRIT",IF(details!AA19="u"," URDU",IF(details!AA19="g"," GUJRATI",IF(details!AA19="p"," PUNJABI",IF(details!AA19="sd"," SINDHI",))))),"")</f>
        <v/>
      </c>
      <c r="AS19" s="280" t="str">
        <f>IF(details!AB19="","",details!AB19)</f>
        <v/>
      </c>
      <c r="AT19" s="280" t="str">
        <f>IF(details!AC19="","",details!AC19)</f>
        <v/>
      </c>
      <c r="AU19" s="280" t="str">
        <f>IF(details!AD19="","",details!AD19)</f>
        <v/>
      </c>
      <c r="AV19" s="281" t="str">
        <f t="shared" si="127"/>
        <v/>
      </c>
      <c r="AW19" s="280" t="str">
        <f>IF(details!AE19="","",details!AE19)</f>
        <v/>
      </c>
      <c r="AX19" s="281" t="str">
        <f t="shared" si="128"/>
        <v/>
      </c>
      <c r="AY19" s="152">
        <f t="shared" si="129"/>
        <v>0</v>
      </c>
      <c r="AZ19" s="138" t="e">
        <f t="shared" si="130"/>
        <v>#VALUE!</v>
      </c>
      <c r="BA19" s="280" t="str">
        <f>IF(details!AF19="","",details!AF19)</f>
        <v/>
      </c>
      <c r="BB19" s="280" t="str">
        <f>IF(details!AG19="","",details!AG19)</f>
        <v/>
      </c>
      <c r="BC19" s="280" t="str">
        <f>IF(details!AH19="","",details!AH19)</f>
        <v/>
      </c>
      <c r="BD19" s="139" t="str">
        <f t="shared" si="131"/>
        <v/>
      </c>
      <c r="BE19" s="280" t="str">
        <f>IF(details!AI19="","",details!AI19)</f>
        <v/>
      </c>
      <c r="BF19" s="140" t="str">
        <f t="shared" si="132"/>
        <v/>
      </c>
      <c r="BG19" s="365" t="str">
        <f t="shared" si="51"/>
        <v/>
      </c>
      <c r="BH19" s="191" t="str">
        <f t="shared" si="133"/>
        <v/>
      </c>
      <c r="BI19" s="280" t="str">
        <f>IF(details!AJ19="","",details!AJ19)</f>
        <v/>
      </c>
      <c r="BJ19" s="280" t="str">
        <f>IF(details!AK19="","",details!AK19)</f>
        <v/>
      </c>
      <c r="BK19" s="280" t="str">
        <f>IF(details!AL19="","",details!AL19)</f>
        <v/>
      </c>
      <c r="BL19" s="281" t="str">
        <f t="shared" si="134"/>
        <v/>
      </c>
      <c r="BM19" s="280" t="str">
        <f>IF(details!AM19="","",details!AM19)</f>
        <v/>
      </c>
      <c r="BN19" s="281" t="str">
        <f t="shared" si="135"/>
        <v/>
      </c>
      <c r="BO19" s="152">
        <f t="shared" si="136"/>
        <v>0</v>
      </c>
      <c r="BP19" s="138" t="e">
        <f t="shared" si="137"/>
        <v>#VALUE!</v>
      </c>
      <c r="BQ19" s="280" t="str">
        <f>IF(details!AN19="","",details!AN19)</f>
        <v/>
      </c>
      <c r="BR19" s="280" t="str">
        <f>IF(details!AO19="","",details!AO19)</f>
        <v/>
      </c>
      <c r="BS19" s="280" t="str">
        <f>IF(details!AP19="","",details!AP19)</f>
        <v/>
      </c>
      <c r="BT19" s="139" t="str">
        <f t="shared" si="138"/>
        <v/>
      </c>
      <c r="BU19" s="280" t="str">
        <f>IF(details!AQ19="","",details!AQ19)</f>
        <v/>
      </c>
      <c r="BV19" s="140" t="str">
        <f t="shared" si="139"/>
        <v/>
      </c>
      <c r="BW19" s="365" t="str">
        <f t="shared" si="55"/>
        <v/>
      </c>
      <c r="BX19" s="191" t="str">
        <f t="shared" si="209"/>
        <v/>
      </c>
      <c r="BY19" s="280" t="str">
        <f>IF(details!AR19="","",details!AR19)</f>
        <v/>
      </c>
      <c r="BZ19" s="280" t="str">
        <f>IF(details!AS19="","",details!AS19)</f>
        <v/>
      </c>
      <c r="CA19" s="280" t="str">
        <f>IF(details!AT19="","",details!AT19)</f>
        <v/>
      </c>
      <c r="CB19" s="281" t="str">
        <f t="shared" si="141"/>
        <v/>
      </c>
      <c r="CC19" s="280" t="str">
        <f>IF(details!AU19="","",details!AU19)</f>
        <v/>
      </c>
      <c r="CD19" s="281" t="str">
        <f t="shared" si="142"/>
        <v/>
      </c>
      <c r="CE19" s="152">
        <f t="shared" si="143"/>
        <v>0</v>
      </c>
      <c r="CF19" s="138" t="e">
        <f t="shared" si="144"/>
        <v>#VALUE!</v>
      </c>
      <c r="CG19" s="280" t="str">
        <f>IF(details!AV19="","",details!AV19)</f>
        <v/>
      </c>
      <c r="CH19" s="280" t="str">
        <f>IF(details!AW19="","",details!AW19)</f>
        <v/>
      </c>
      <c r="CI19" s="280" t="str">
        <f>IF(details!AX19="","",details!AX19)</f>
        <v/>
      </c>
      <c r="CJ19" s="139" t="str">
        <f t="shared" si="145"/>
        <v/>
      </c>
      <c r="CK19" s="280" t="str">
        <f>IF(details!AY19="","",details!AY19)</f>
        <v/>
      </c>
      <c r="CL19" s="140" t="str">
        <f t="shared" si="146"/>
        <v/>
      </c>
      <c r="CM19" s="365" t="str">
        <f t="shared" si="59"/>
        <v/>
      </c>
      <c r="CN19" s="191" t="str">
        <f t="shared" si="60"/>
        <v/>
      </c>
      <c r="CO19" s="280" t="str">
        <f>IF(details!AZ19="","",details!AZ19)</f>
        <v/>
      </c>
      <c r="CP19" s="280" t="str">
        <f>IF(details!BA19="","",details!BA19)</f>
        <v/>
      </c>
      <c r="CQ19" s="280" t="str">
        <f>IF(details!BB19="","",details!BB19)</f>
        <v/>
      </c>
      <c r="CR19" s="281" t="str">
        <f t="shared" si="147"/>
        <v/>
      </c>
      <c r="CS19" s="280" t="str">
        <f>IF(details!BC19="","",details!BC19)</f>
        <v/>
      </c>
      <c r="CT19" s="281" t="str">
        <f t="shared" si="148"/>
        <v/>
      </c>
      <c r="CU19" s="152">
        <f t="shared" si="149"/>
        <v>0</v>
      </c>
      <c r="CV19" s="138" t="e">
        <f t="shared" si="150"/>
        <v>#VALUE!</v>
      </c>
      <c r="CW19" s="280" t="str">
        <f>IF(details!BD19="","",details!BD19)</f>
        <v/>
      </c>
      <c r="CX19" s="280" t="str">
        <f>IF(details!BE19="","",details!BE19)</f>
        <v/>
      </c>
      <c r="CY19" s="280" t="str">
        <f>IF(details!BF19="","",details!BF19)</f>
        <v/>
      </c>
      <c r="CZ19" s="139" t="str">
        <f t="shared" si="151"/>
        <v/>
      </c>
      <c r="DA19" s="280" t="str">
        <f>IF(details!BG19="","",details!BG19)</f>
        <v/>
      </c>
      <c r="DB19" s="140" t="str">
        <f t="shared" si="152"/>
        <v/>
      </c>
      <c r="DC19" s="365" t="str">
        <f t="shared" si="64"/>
        <v/>
      </c>
      <c r="DD19" s="191" t="str">
        <f t="shared" si="23"/>
        <v/>
      </c>
      <c r="DE19" s="280" t="str">
        <f>IF(details!BH19="","",details!BH19)</f>
        <v/>
      </c>
      <c r="DF19" s="280" t="str">
        <f>IF(details!BI19="","",details!BI19)</f>
        <v/>
      </c>
      <c r="DG19" s="280" t="str">
        <f>IF(details!BJ19="","",details!BJ19)</f>
        <v/>
      </c>
      <c r="DH19" s="281" t="str">
        <f t="shared" si="153"/>
        <v/>
      </c>
      <c r="DI19" s="280" t="str">
        <f>IF(details!BK19="","",details!BK19)</f>
        <v/>
      </c>
      <c r="DJ19" s="281" t="str">
        <f t="shared" si="154"/>
        <v/>
      </c>
      <c r="DK19" s="152">
        <f t="shared" si="155"/>
        <v>0</v>
      </c>
      <c r="DL19" s="281" t="str">
        <f t="shared" si="156"/>
        <v/>
      </c>
      <c r="DM19" s="280" t="str">
        <f>IF(details!BL19="","",details!BL19)</f>
        <v/>
      </c>
      <c r="DN19" s="52" t="str">
        <f t="shared" si="157"/>
        <v/>
      </c>
      <c r="DO19" s="280" t="str">
        <f t="shared" si="158"/>
        <v/>
      </c>
      <c r="DP19" s="280" t="str">
        <f>IF(details!BM19="","",details!BM19)</f>
        <v/>
      </c>
      <c r="DQ19" s="280" t="str">
        <f>IF(details!BN19="","",details!BN19)</f>
        <v/>
      </c>
      <c r="DR19" s="280" t="str">
        <f>IF(details!BO19="","",details!BO19)</f>
        <v/>
      </c>
      <c r="DS19" s="281" t="str">
        <f t="shared" si="159"/>
        <v/>
      </c>
      <c r="DT19" s="280" t="str">
        <f>IF(details!BP19="","",details!BP19)</f>
        <v/>
      </c>
      <c r="DU19" s="280" t="str">
        <f>IF(details!BQ19="","",details!BQ19)</f>
        <v/>
      </c>
      <c r="DV19" s="281" t="str">
        <f t="shared" si="160"/>
        <v/>
      </c>
      <c r="DW19" s="281" t="str">
        <f t="shared" si="161"/>
        <v/>
      </c>
      <c r="DX19" s="281" t="str">
        <f t="shared" si="162"/>
        <v/>
      </c>
      <c r="DY19" s="282" t="str">
        <f t="shared" si="163"/>
        <v/>
      </c>
      <c r="DZ19" s="152">
        <f t="shared" si="164"/>
        <v>0</v>
      </c>
      <c r="EA19" s="280" t="str">
        <f t="shared" si="165"/>
        <v/>
      </c>
      <c r="EB19" s="280" t="str">
        <f>IF(details!BR19="","",details!BR19)</f>
        <v/>
      </c>
      <c r="EC19" s="280" t="str">
        <f>IF(details!BS19="","",details!BS19)</f>
        <v/>
      </c>
      <c r="ED19" s="280" t="str">
        <f>IF(details!BT19="","",details!BT19)</f>
        <v/>
      </c>
      <c r="EE19" s="281" t="str">
        <f t="shared" si="166"/>
        <v/>
      </c>
      <c r="EF19" s="280" t="str">
        <f>IF(details!BU19="","",details!BU19)</f>
        <v/>
      </c>
      <c r="EG19" s="280" t="str">
        <f>IF(details!BV19="","",details!BV19)</f>
        <v/>
      </c>
      <c r="EH19" s="56" t="str">
        <f t="shared" si="167"/>
        <v/>
      </c>
      <c r="EI19" s="281" t="str">
        <f t="shared" si="168"/>
        <v/>
      </c>
      <c r="EJ19" s="281" t="str">
        <f t="shared" si="169"/>
        <v/>
      </c>
      <c r="EK19" s="302" t="str">
        <f t="shared" si="170"/>
        <v/>
      </c>
      <c r="EL19" s="152">
        <f t="shared" si="171"/>
        <v>0</v>
      </c>
      <c r="EM19" s="280" t="str">
        <f t="shared" si="172"/>
        <v/>
      </c>
      <c r="EN19" s="280" t="str">
        <f>IF(details!BW19="","",details!BW19)</f>
        <v/>
      </c>
      <c r="EO19" s="280" t="str">
        <f>IF(details!BX19="","",details!BX19)</f>
        <v/>
      </c>
      <c r="EP19" s="280" t="str">
        <f>IF(details!BY19="","",details!BY19)</f>
        <v/>
      </c>
      <c r="EQ19" s="282" t="str">
        <f t="shared" si="173"/>
        <v/>
      </c>
      <c r="ER19" s="280" t="str">
        <f t="shared" si="174"/>
        <v/>
      </c>
      <c r="ES19" s="280" t="str">
        <f>IF(details!BZ19="","",details!BZ19)</f>
        <v/>
      </c>
      <c r="ET19" s="280" t="str">
        <f>IF(details!CA19="","",details!CA19)</f>
        <v/>
      </c>
      <c r="EU19" s="280" t="str">
        <f>IF(details!CB19="","",details!CB19)</f>
        <v/>
      </c>
      <c r="EV19" s="280" t="str">
        <f>IF(details!CC19="","",details!CC19)</f>
        <v/>
      </c>
      <c r="EW19" s="282" t="str">
        <f t="shared" si="175"/>
        <v/>
      </c>
      <c r="EX19" s="280" t="str">
        <f t="shared" si="176"/>
        <v/>
      </c>
      <c r="EY19" s="152" t="str">
        <f t="shared" si="177"/>
        <v/>
      </c>
      <c r="EZ19" s="152" t="str">
        <f t="shared" si="178"/>
        <v/>
      </c>
      <c r="FA19" s="152" t="str">
        <f t="shared" si="179"/>
        <v/>
      </c>
      <c r="FB19" s="152" t="str">
        <f t="shared" si="180"/>
        <v/>
      </c>
      <c r="FC19" s="152" t="str">
        <f t="shared" si="181"/>
        <v/>
      </c>
      <c r="FD19" s="152" t="str">
        <f t="shared" si="182"/>
        <v/>
      </c>
      <c r="FE19" s="152" t="str">
        <f t="shared" si="88"/>
        <v/>
      </c>
      <c r="FF19" s="152">
        <f t="shared" si="183"/>
        <v>0</v>
      </c>
      <c r="FG19" s="152">
        <f t="shared" si="184"/>
        <v>0</v>
      </c>
      <c r="FH19" s="152">
        <f t="shared" si="185"/>
        <v>0</v>
      </c>
      <c r="FI19" s="152">
        <f t="shared" si="186"/>
        <v>0</v>
      </c>
      <c r="FJ19" s="152">
        <f t="shared" si="187"/>
        <v>0</v>
      </c>
      <c r="FK19" s="198"/>
      <c r="FL19" s="303" t="str">
        <f t="shared" si="188"/>
        <v/>
      </c>
      <c r="FM19" s="303" t="str">
        <f t="shared" si="189"/>
        <v/>
      </c>
      <c r="FN19" s="303" t="str">
        <f t="shared" si="190"/>
        <v/>
      </c>
      <c r="FO19" s="303" t="str">
        <f t="shared" si="97"/>
        <v/>
      </c>
      <c r="FP19" s="303" t="str">
        <f t="shared" si="98"/>
        <v/>
      </c>
      <c r="FQ19" s="303" t="str">
        <f t="shared" si="99"/>
        <v/>
      </c>
      <c r="FR19" s="303" t="str">
        <f t="shared" si="100"/>
        <v/>
      </c>
      <c r="FS19" s="303" t="str">
        <f t="shared" si="101"/>
        <v/>
      </c>
      <c r="FT19" s="303" t="str">
        <f t="shared" si="191"/>
        <v/>
      </c>
      <c r="FU19" s="303" t="str">
        <f t="shared" si="192"/>
        <v/>
      </c>
      <c r="FV19" s="303" t="str">
        <f t="shared" si="193"/>
        <v/>
      </c>
      <c r="FW19" s="303" t="str">
        <f t="shared" si="194"/>
        <v/>
      </c>
      <c r="FX19" s="303" t="str">
        <f t="shared" si="106"/>
        <v/>
      </c>
      <c r="FY19" s="303" t="str">
        <f t="shared" si="195"/>
        <v/>
      </c>
      <c r="FZ19" s="303" t="str">
        <f t="shared" si="196"/>
        <v/>
      </c>
      <c r="GA19" s="303" t="str">
        <f t="shared" si="197"/>
        <v/>
      </c>
      <c r="GB19" s="303" t="str">
        <f t="shared" si="110"/>
        <v/>
      </c>
      <c r="GC19" s="286">
        <f t="shared" si="37"/>
        <v>0</v>
      </c>
      <c r="GD19" s="244">
        <f t="shared" si="198"/>
        <v>0</v>
      </c>
      <c r="GE19" s="152" t="str">
        <f t="shared" si="199"/>
        <v/>
      </c>
      <c r="GF19" s="421" t="str">
        <f t="shared" si="200"/>
        <v/>
      </c>
      <c r="GG19" s="333" t="str">
        <f t="shared" si="201"/>
        <v/>
      </c>
      <c r="GH19" s="333" t="str">
        <f t="shared" si="202"/>
        <v xml:space="preserve">      </v>
      </c>
      <c r="GI19" s="191"/>
      <c r="GJ19" s="191" t="str">
        <f t="shared" si="203"/>
        <v/>
      </c>
      <c r="GK19" s="191" t="str">
        <f t="shared" si="204"/>
        <v/>
      </c>
      <c r="GL19" s="191" t="str">
        <f t="shared" si="205"/>
        <v/>
      </c>
      <c r="GM19" s="55" t="str">
        <f>IF(details!DG19="","",details!DG19)</f>
        <v/>
      </c>
      <c r="GN19" s="57" t="str">
        <f>IF(details!DH19="","",details!DH19)</f>
        <v/>
      </c>
      <c r="GO19" s="55" t="str">
        <f>IF(details!DK19="","",details!DK19)</f>
        <v/>
      </c>
      <c r="GP19" s="57" t="str">
        <f>IF(details!DL19="","",details!DL19)</f>
        <v/>
      </c>
      <c r="GQ19" s="55" t="str">
        <f>IF(details!DO19="","",details!DO19)</f>
        <v/>
      </c>
      <c r="GR19" s="57" t="str">
        <f>IF(details!DP19="","",details!DP19)</f>
        <v/>
      </c>
      <c r="GS19" s="55" t="str">
        <f>IF(details!DS19="","",details!DS19)</f>
        <v/>
      </c>
      <c r="GT19" s="57" t="str">
        <f>IF(details!DT19="","",details!DT19)</f>
        <v/>
      </c>
      <c r="GU19" s="337" t="str">
        <f t="shared" si="206"/>
        <v/>
      </c>
      <c r="GV19" s="427" t="str">
        <f t="shared" si="207"/>
        <v/>
      </c>
      <c r="GW19" s="199"/>
      <c r="GZ19" s="235" t="str">
        <f>DE109</f>
        <v>RAMESH</v>
      </c>
      <c r="HA19" s="59" t="str">
        <f>DE108</f>
        <v>RAJASTHAN STUDIES</v>
      </c>
      <c r="HB19" s="60">
        <f>DE110</f>
        <v>1</v>
      </c>
      <c r="HC19" s="61">
        <f>DM112</f>
        <v>1</v>
      </c>
      <c r="HD19" s="44">
        <f>DE113</f>
        <v>100</v>
      </c>
      <c r="HE19" s="56">
        <f>DE112</f>
        <v>0</v>
      </c>
      <c r="HF19" s="61">
        <f>DG112</f>
        <v>0</v>
      </c>
      <c r="HG19" s="56">
        <f>DI112</f>
        <v>1</v>
      </c>
      <c r="HH19" s="61">
        <f>DK112</f>
        <v>0</v>
      </c>
      <c r="HI19" s="167">
        <f>DE114</f>
        <v>0</v>
      </c>
      <c r="HJ19" s="52">
        <f>DE115</f>
        <v>0</v>
      </c>
      <c r="HK19" s="167">
        <f>DE117</f>
        <v>0</v>
      </c>
      <c r="HL19" s="167">
        <f>DE118</f>
        <v>0</v>
      </c>
      <c r="HM19" s="935"/>
      <c r="HN19" s="236">
        <f>HC19+HI19+HJ19+HK19+HL19+HM7</f>
        <v>1</v>
      </c>
    </row>
    <row r="20" spans="1:227" ht="15" customHeight="1">
      <c r="A20" s="194">
        <f>details!A20</f>
        <v>14</v>
      </c>
      <c r="B20" s="280" t="str">
        <f>IF(details!B20="","",details!B20)</f>
        <v/>
      </c>
      <c r="C20" s="280" t="str">
        <f>IF(details!C20="","",details!C20)</f>
        <v/>
      </c>
      <c r="D20" s="282">
        <f>IF(details!D20="","",details!D20)</f>
        <v>1014</v>
      </c>
      <c r="E20" s="282"/>
      <c r="F20" s="280" t="str">
        <f>IF(details!F20="","",details!F20)</f>
        <v/>
      </c>
      <c r="G20" s="570" t="str">
        <f>IF(details!G20="","",details!G20)</f>
        <v/>
      </c>
      <c r="H20" s="287" t="str">
        <f>IF(details!H20="","",details!H20)</f>
        <v>A 014</v>
      </c>
      <c r="I20" s="287" t="str">
        <f>IF(details!I20="","",details!I20)</f>
        <v>B 014</v>
      </c>
      <c r="J20" s="287" t="str">
        <f>IF(details!J20="","",details!J20)</f>
        <v>C 014</v>
      </c>
      <c r="K20" s="280" t="str">
        <f>IF(details!K20="","",details!K20)</f>
        <v/>
      </c>
      <c r="L20" s="280" t="str">
        <f>IF(details!L20="","",details!L20)</f>
        <v/>
      </c>
      <c r="M20" s="280" t="str">
        <f>IF(details!M20="","",details!M20)</f>
        <v/>
      </c>
      <c r="N20" s="281" t="str">
        <f t="shared" si="113"/>
        <v/>
      </c>
      <c r="O20" s="280" t="str">
        <f>IF(details!N20="","",details!N20)</f>
        <v/>
      </c>
      <c r="P20" s="281" t="str">
        <f t="shared" si="114"/>
        <v/>
      </c>
      <c r="Q20" s="152">
        <f t="shared" si="115"/>
        <v>0</v>
      </c>
      <c r="R20" s="138" t="e">
        <f t="shared" si="116"/>
        <v>#VALUE!</v>
      </c>
      <c r="S20" s="280" t="str">
        <f>IF(details!O20="","",details!O20)</f>
        <v/>
      </c>
      <c r="T20" s="280" t="str">
        <f>IF(details!P20="","",details!P20)</f>
        <v/>
      </c>
      <c r="U20" s="280" t="str">
        <f>IF(details!Q20="","",details!Q20)</f>
        <v/>
      </c>
      <c r="V20" s="139" t="str">
        <f t="shared" si="117"/>
        <v/>
      </c>
      <c r="W20" s="280" t="str">
        <f>IF(details!R20="","",details!R20)</f>
        <v/>
      </c>
      <c r="X20" s="140" t="str">
        <f t="shared" si="118"/>
        <v/>
      </c>
      <c r="Y20" s="365" t="str">
        <f t="shared" si="42"/>
        <v/>
      </c>
      <c r="Z20" s="191" t="str">
        <f t="shared" si="119"/>
        <v/>
      </c>
      <c r="AA20" s="280" t="str">
        <f>IF(details!S20="","",details!S20)</f>
        <v/>
      </c>
      <c r="AB20" s="280" t="str">
        <f>IF(details!T20="","",details!T20)</f>
        <v/>
      </c>
      <c r="AC20" s="280" t="str">
        <f>IF(details!U20="","",details!U20)</f>
        <v/>
      </c>
      <c r="AD20" s="281" t="str">
        <f t="shared" si="120"/>
        <v/>
      </c>
      <c r="AE20" s="280" t="str">
        <f>IF(details!V20="","",details!V20)</f>
        <v/>
      </c>
      <c r="AF20" s="281" t="str">
        <f t="shared" si="121"/>
        <v/>
      </c>
      <c r="AG20" s="152">
        <f t="shared" si="122"/>
        <v>0</v>
      </c>
      <c r="AH20" s="138" t="e">
        <f t="shared" si="123"/>
        <v>#VALUE!</v>
      </c>
      <c r="AI20" s="280" t="str">
        <f>IF(details!W20="","",details!W20)</f>
        <v/>
      </c>
      <c r="AJ20" s="280" t="str">
        <f>IF(details!X20="","",details!X20)</f>
        <v/>
      </c>
      <c r="AK20" s="280" t="str">
        <f>IF(details!Y20="","",details!Y20)</f>
        <v/>
      </c>
      <c r="AL20" s="139" t="str">
        <f t="shared" si="124"/>
        <v/>
      </c>
      <c r="AM20" s="280" t="str">
        <f>IF(details!Z20="","",details!Z20)</f>
        <v/>
      </c>
      <c r="AN20" s="140" t="str">
        <f t="shared" si="125"/>
        <v/>
      </c>
      <c r="AO20" s="365" t="str">
        <f t="shared" si="47"/>
        <v/>
      </c>
      <c r="AP20" s="191" t="str">
        <f t="shared" si="208"/>
        <v/>
      </c>
      <c r="AQ20" s="282" t="str">
        <f>IF(details!AA20="","",details!AA20)</f>
        <v/>
      </c>
      <c r="AR20" s="288" t="str">
        <f>CONCATENATE(IF(details!AA20="s"," SANSKRIT",IF(details!AA20="u"," URDU",IF(details!AA20="g"," GUJRATI",IF(details!AA20="p"," PUNJABI",IF(details!AA20="sd"," SINDHI",))))),"")</f>
        <v/>
      </c>
      <c r="AS20" s="280" t="str">
        <f>IF(details!AB20="","",details!AB20)</f>
        <v/>
      </c>
      <c r="AT20" s="280" t="str">
        <f>IF(details!AC20="","",details!AC20)</f>
        <v/>
      </c>
      <c r="AU20" s="280" t="str">
        <f>IF(details!AD20="","",details!AD20)</f>
        <v/>
      </c>
      <c r="AV20" s="281" t="str">
        <f t="shared" si="127"/>
        <v/>
      </c>
      <c r="AW20" s="280" t="str">
        <f>IF(details!AE20="","",details!AE20)</f>
        <v/>
      </c>
      <c r="AX20" s="281" t="str">
        <f t="shared" si="128"/>
        <v/>
      </c>
      <c r="AY20" s="152">
        <f t="shared" si="129"/>
        <v>0</v>
      </c>
      <c r="AZ20" s="138" t="e">
        <f t="shared" si="130"/>
        <v>#VALUE!</v>
      </c>
      <c r="BA20" s="280" t="str">
        <f>IF(details!AF20="","",details!AF20)</f>
        <v/>
      </c>
      <c r="BB20" s="280" t="str">
        <f>IF(details!AG20="","",details!AG20)</f>
        <v/>
      </c>
      <c r="BC20" s="280" t="str">
        <f>IF(details!AH20="","",details!AH20)</f>
        <v/>
      </c>
      <c r="BD20" s="139" t="str">
        <f t="shared" si="131"/>
        <v/>
      </c>
      <c r="BE20" s="280" t="str">
        <f>IF(details!AI20="","",details!AI20)</f>
        <v/>
      </c>
      <c r="BF20" s="140" t="str">
        <f t="shared" si="132"/>
        <v/>
      </c>
      <c r="BG20" s="365" t="str">
        <f t="shared" si="51"/>
        <v/>
      </c>
      <c r="BH20" s="191" t="str">
        <f t="shared" si="133"/>
        <v/>
      </c>
      <c r="BI20" s="280" t="str">
        <f>IF(details!AJ20="","",details!AJ20)</f>
        <v/>
      </c>
      <c r="BJ20" s="280" t="str">
        <f>IF(details!AK20="","",details!AK20)</f>
        <v/>
      </c>
      <c r="BK20" s="280" t="str">
        <f>IF(details!AL20="","",details!AL20)</f>
        <v/>
      </c>
      <c r="BL20" s="281" t="str">
        <f t="shared" si="134"/>
        <v/>
      </c>
      <c r="BM20" s="280" t="str">
        <f>IF(details!AM20="","",details!AM20)</f>
        <v/>
      </c>
      <c r="BN20" s="281" t="str">
        <f t="shared" si="135"/>
        <v/>
      </c>
      <c r="BO20" s="152">
        <f t="shared" si="136"/>
        <v>0</v>
      </c>
      <c r="BP20" s="138" t="e">
        <f t="shared" si="137"/>
        <v>#VALUE!</v>
      </c>
      <c r="BQ20" s="280" t="str">
        <f>IF(details!AN20="","",details!AN20)</f>
        <v/>
      </c>
      <c r="BR20" s="280" t="str">
        <f>IF(details!AO20="","",details!AO20)</f>
        <v/>
      </c>
      <c r="BS20" s="280" t="str">
        <f>IF(details!AP20="","",details!AP20)</f>
        <v/>
      </c>
      <c r="BT20" s="139" t="str">
        <f t="shared" si="138"/>
        <v/>
      </c>
      <c r="BU20" s="280" t="str">
        <f>IF(details!AQ20="","",details!AQ20)</f>
        <v/>
      </c>
      <c r="BV20" s="140" t="str">
        <f t="shared" si="139"/>
        <v/>
      </c>
      <c r="BW20" s="365" t="str">
        <f t="shared" si="55"/>
        <v/>
      </c>
      <c r="BX20" s="191" t="str">
        <f t="shared" si="209"/>
        <v/>
      </c>
      <c r="BY20" s="280" t="str">
        <f>IF(details!AR20="","",details!AR20)</f>
        <v/>
      </c>
      <c r="BZ20" s="280" t="str">
        <f>IF(details!AS20="","",details!AS20)</f>
        <v/>
      </c>
      <c r="CA20" s="280" t="str">
        <f>IF(details!AT20="","",details!AT20)</f>
        <v/>
      </c>
      <c r="CB20" s="281" t="str">
        <f t="shared" si="141"/>
        <v/>
      </c>
      <c r="CC20" s="280" t="str">
        <f>IF(details!AU20="","",details!AU20)</f>
        <v/>
      </c>
      <c r="CD20" s="281" t="str">
        <f t="shared" si="142"/>
        <v/>
      </c>
      <c r="CE20" s="152">
        <f t="shared" si="143"/>
        <v>0</v>
      </c>
      <c r="CF20" s="138" t="e">
        <f t="shared" si="144"/>
        <v>#VALUE!</v>
      </c>
      <c r="CG20" s="280" t="str">
        <f>IF(details!AV20="","",details!AV20)</f>
        <v/>
      </c>
      <c r="CH20" s="280" t="str">
        <f>IF(details!AW20="","",details!AW20)</f>
        <v/>
      </c>
      <c r="CI20" s="280" t="str">
        <f>IF(details!AX20="","",details!AX20)</f>
        <v/>
      </c>
      <c r="CJ20" s="139" t="str">
        <f t="shared" si="145"/>
        <v/>
      </c>
      <c r="CK20" s="280" t="str">
        <f>IF(details!AY20="","",details!AY20)</f>
        <v/>
      </c>
      <c r="CL20" s="140" t="str">
        <f t="shared" si="146"/>
        <v/>
      </c>
      <c r="CM20" s="365" t="str">
        <f t="shared" si="59"/>
        <v/>
      </c>
      <c r="CN20" s="191" t="str">
        <f t="shared" si="60"/>
        <v/>
      </c>
      <c r="CO20" s="280" t="str">
        <f>IF(details!AZ20="","",details!AZ20)</f>
        <v/>
      </c>
      <c r="CP20" s="280" t="str">
        <f>IF(details!BA20="","",details!BA20)</f>
        <v/>
      </c>
      <c r="CQ20" s="280" t="str">
        <f>IF(details!BB20="","",details!BB20)</f>
        <v/>
      </c>
      <c r="CR20" s="281" t="str">
        <f t="shared" si="147"/>
        <v/>
      </c>
      <c r="CS20" s="280" t="str">
        <f>IF(details!BC20="","",details!BC20)</f>
        <v/>
      </c>
      <c r="CT20" s="281" t="str">
        <f t="shared" si="148"/>
        <v/>
      </c>
      <c r="CU20" s="152">
        <f t="shared" si="149"/>
        <v>0</v>
      </c>
      <c r="CV20" s="138" t="e">
        <f t="shared" si="150"/>
        <v>#VALUE!</v>
      </c>
      <c r="CW20" s="280" t="str">
        <f>IF(details!BD20="","",details!BD20)</f>
        <v/>
      </c>
      <c r="CX20" s="280" t="str">
        <f>IF(details!BE20="","",details!BE20)</f>
        <v/>
      </c>
      <c r="CY20" s="280" t="str">
        <f>IF(details!BF20="","",details!BF20)</f>
        <v/>
      </c>
      <c r="CZ20" s="139" t="str">
        <f t="shared" si="151"/>
        <v/>
      </c>
      <c r="DA20" s="280" t="str">
        <f>IF(details!BG20="","",details!BG20)</f>
        <v/>
      </c>
      <c r="DB20" s="140" t="str">
        <f t="shared" si="152"/>
        <v/>
      </c>
      <c r="DC20" s="365" t="str">
        <f t="shared" si="64"/>
        <v/>
      </c>
      <c r="DD20" s="191" t="str">
        <f t="shared" si="23"/>
        <v/>
      </c>
      <c r="DE20" s="280" t="str">
        <f>IF(details!BH20="","",details!BH20)</f>
        <v/>
      </c>
      <c r="DF20" s="280" t="str">
        <f>IF(details!BI20="","",details!BI20)</f>
        <v/>
      </c>
      <c r="DG20" s="280" t="str">
        <f>IF(details!BJ20="","",details!BJ20)</f>
        <v/>
      </c>
      <c r="DH20" s="281" t="str">
        <f t="shared" si="153"/>
        <v/>
      </c>
      <c r="DI20" s="280" t="str">
        <f>IF(details!BK20="","",details!BK20)</f>
        <v/>
      </c>
      <c r="DJ20" s="281" t="str">
        <f t="shared" si="154"/>
        <v/>
      </c>
      <c r="DK20" s="152">
        <f t="shared" si="155"/>
        <v>0</v>
      </c>
      <c r="DL20" s="281" t="str">
        <f t="shared" si="156"/>
        <v/>
      </c>
      <c r="DM20" s="280" t="str">
        <f>IF(details!BL20="","",details!BL20)</f>
        <v/>
      </c>
      <c r="DN20" s="52" t="str">
        <f t="shared" si="157"/>
        <v/>
      </c>
      <c r="DO20" s="280" t="str">
        <f t="shared" si="158"/>
        <v/>
      </c>
      <c r="DP20" s="280" t="str">
        <f>IF(details!BM20="","",details!BM20)</f>
        <v/>
      </c>
      <c r="DQ20" s="280" t="str">
        <f>IF(details!BN20="","",details!BN20)</f>
        <v/>
      </c>
      <c r="DR20" s="280" t="str">
        <f>IF(details!BO20="","",details!BO20)</f>
        <v/>
      </c>
      <c r="DS20" s="281" t="str">
        <f t="shared" si="159"/>
        <v/>
      </c>
      <c r="DT20" s="280" t="str">
        <f>IF(details!BP20="","",details!BP20)</f>
        <v/>
      </c>
      <c r="DU20" s="280" t="str">
        <f>IF(details!BQ20="","",details!BQ20)</f>
        <v/>
      </c>
      <c r="DV20" s="281" t="str">
        <f t="shared" si="160"/>
        <v/>
      </c>
      <c r="DW20" s="281" t="str">
        <f t="shared" si="161"/>
        <v/>
      </c>
      <c r="DX20" s="281" t="str">
        <f t="shared" si="162"/>
        <v/>
      </c>
      <c r="DY20" s="282" t="str">
        <f t="shared" si="163"/>
        <v/>
      </c>
      <c r="DZ20" s="152">
        <f t="shared" si="164"/>
        <v>0</v>
      </c>
      <c r="EA20" s="280" t="str">
        <f t="shared" si="165"/>
        <v/>
      </c>
      <c r="EB20" s="280" t="str">
        <f>IF(details!BR20="","",details!BR20)</f>
        <v/>
      </c>
      <c r="EC20" s="280" t="str">
        <f>IF(details!BS20="","",details!BS20)</f>
        <v/>
      </c>
      <c r="ED20" s="280" t="str">
        <f>IF(details!BT20="","",details!BT20)</f>
        <v/>
      </c>
      <c r="EE20" s="281" t="str">
        <f t="shared" si="166"/>
        <v/>
      </c>
      <c r="EF20" s="280" t="str">
        <f>IF(details!BU20="","",details!BU20)</f>
        <v/>
      </c>
      <c r="EG20" s="280" t="str">
        <f>IF(details!BV20="","",details!BV20)</f>
        <v/>
      </c>
      <c r="EH20" s="56" t="str">
        <f t="shared" si="167"/>
        <v/>
      </c>
      <c r="EI20" s="281" t="str">
        <f t="shared" si="168"/>
        <v/>
      </c>
      <c r="EJ20" s="281" t="str">
        <f t="shared" si="169"/>
        <v/>
      </c>
      <c r="EK20" s="302" t="str">
        <f t="shared" si="170"/>
        <v/>
      </c>
      <c r="EL20" s="152">
        <f t="shared" si="171"/>
        <v>0</v>
      </c>
      <c r="EM20" s="280" t="str">
        <f t="shared" si="172"/>
        <v/>
      </c>
      <c r="EN20" s="280" t="str">
        <f>IF(details!BW20="","",details!BW20)</f>
        <v/>
      </c>
      <c r="EO20" s="280" t="str">
        <f>IF(details!BX20="","",details!BX20)</f>
        <v/>
      </c>
      <c r="EP20" s="280" t="str">
        <f>IF(details!BY20="","",details!BY20)</f>
        <v/>
      </c>
      <c r="EQ20" s="282" t="str">
        <f t="shared" si="173"/>
        <v/>
      </c>
      <c r="ER20" s="280" t="str">
        <f t="shared" si="174"/>
        <v/>
      </c>
      <c r="ES20" s="280" t="str">
        <f>IF(details!BZ20="","",details!BZ20)</f>
        <v/>
      </c>
      <c r="ET20" s="280" t="str">
        <f>IF(details!CA20="","",details!CA20)</f>
        <v/>
      </c>
      <c r="EU20" s="280" t="str">
        <f>IF(details!CB20="","",details!CB20)</f>
        <v/>
      </c>
      <c r="EV20" s="280" t="str">
        <f>IF(details!CC20="","",details!CC20)</f>
        <v/>
      </c>
      <c r="EW20" s="282" t="str">
        <f t="shared" si="175"/>
        <v/>
      </c>
      <c r="EX20" s="280" t="str">
        <f t="shared" si="176"/>
        <v/>
      </c>
      <c r="EY20" s="152" t="str">
        <f t="shared" si="177"/>
        <v/>
      </c>
      <c r="EZ20" s="152" t="str">
        <f t="shared" si="178"/>
        <v/>
      </c>
      <c r="FA20" s="152" t="str">
        <f t="shared" si="179"/>
        <v/>
      </c>
      <c r="FB20" s="152" t="str">
        <f t="shared" si="180"/>
        <v/>
      </c>
      <c r="FC20" s="152" t="str">
        <f t="shared" si="181"/>
        <v/>
      </c>
      <c r="FD20" s="152" t="str">
        <f t="shared" si="182"/>
        <v/>
      </c>
      <c r="FE20" s="152" t="str">
        <f t="shared" si="88"/>
        <v/>
      </c>
      <c r="FF20" s="152">
        <f t="shared" si="183"/>
        <v>0</v>
      </c>
      <c r="FG20" s="152">
        <f t="shared" si="184"/>
        <v>0</v>
      </c>
      <c r="FH20" s="152">
        <f t="shared" si="185"/>
        <v>0</v>
      </c>
      <c r="FI20" s="152">
        <f t="shared" si="186"/>
        <v>0</v>
      </c>
      <c r="FJ20" s="152">
        <f t="shared" si="187"/>
        <v>0</v>
      </c>
      <c r="FK20" s="198"/>
      <c r="FL20" s="303" t="str">
        <f t="shared" si="188"/>
        <v/>
      </c>
      <c r="FM20" s="303" t="str">
        <f t="shared" si="189"/>
        <v/>
      </c>
      <c r="FN20" s="303" t="str">
        <f t="shared" si="190"/>
        <v/>
      </c>
      <c r="FO20" s="303" t="str">
        <f t="shared" si="97"/>
        <v/>
      </c>
      <c r="FP20" s="303" t="str">
        <f t="shared" si="98"/>
        <v/>
      </c>
      <c r="FQ20" s="303" t="str">
        <f t="shared" si="99"/>
        <v/>
      </c>
      <c r="FR20" s="303" t="str">
        <f t="shared" si="100"/>
        <v/>
      </c>
      <c r="FS20" s="303" t="str">
        <f t="shared" si="101"/>
        <v/>
      </c>
      <c r="FT20" s="303" t="str">
        <f t="shared" si="191"/>
        <v/>
      </c>
      <c r="FU20" s="303" t="str">
        <f t="shared" si="192"/>
        <v/>
      </c>
      <c r="FV20" s="303" t="str">
        <f t="shared" si="193"/>
        <v/>
      </c>
      <c r="FW20" s="303" t="str">
        <f t="shared" si="194"/>
        <v/>
      </c>
      <c r="FX20" s="303" t="str">
        <f t="shared" si="106"/>
        <v/>
      </c>
      <c r="FY20" s="303" t="str">
        <f t="shared" si="195"/>
        <v/>
      </c>
      <c r="FZ20" s="303" t="str">
        <f t="shared" si="196"/>
        <v/>
      </c>
      <c r="GA20" s="303" t="str">
        <f t="shared" si="197"/>
        <v/>
      </c>
      <c r="GB20" s="303" t="str">
        <f t="shared" si="110"/>
        <v/>
      </c>
      <c r="GC20" s="286">
        <f t="shared" si="37"/>
        <v>0</v>
      </c>
      <c r="GD20" s="244">
        <f t="shared" si="198"/>
        <v>0</v>
      </c>
      <c r="GE20" s="152" t="str">
        <f t="shared" si="199"/>
        <v/>
      </c>
      <c r="GF20" s="421" t="str">
        <f t="shared" si="200"/>
        <v/>
      </c>
      <c r="GG20" s="333" t="str">
        <f t="shared" si="201"/>
        <v/>
      </c>
      <c r="GH20" s="333" t="str">
        <f t="shared" si="202"/>
        <v xml:space="preserve">      </v>
      </c>
      <c r="GI20" s="191"/>
      <c r="GJ20" s="191" t="str">
        <f t="shared" si="203"/>
        <v/>
      </c>
      <c r="GK20" s="191" t="str">
        <f t="shared" si="204"/>
        <v/>
      </c>
      <c r="GL20" s="191" t="str">
        <f t="shared" si="205"/>
        <v/>
      </c>
      <c r="GM20" s="55" t="str">
        <f>IF(details!DG20="","",details!DG20)</f>
        <v/>
      </c>
      <c r="GN20" s="57" t="str">
        <f>IF(details!DH20="","",details!DH20)</f>
        <v/>
      </c>
      <c r="GO20" s="55" t="str">
        <f>IF(details!DK20="","",details!DK20)</f>
        <v/>
      </c>
      <c r="GP20" s="57" t="str">
        <f>IF(details!DL20="","",details!DL20)</f>
        <v/>
      </c>
      <c r="GQ20" s="55" t="str">
        <f>IF(details!DO20="","",details!DO20)</f>
        <v/>
      </c>
      <c r="GR20" s="57" t="str">
        <f>IF(details!DP20="","",details!DP20)</f>
        <v/>
      </c>
      <c r="GS20" s="55" t="str">
        <f>IF(details!DS20="","",details!DS20)</f>
        <v/>
      </c>
      <c r="GT20" s="57" t="str">
        <f>IF(details!DT20="","",details!DT20)</f>
        <v/>
      </c>
      <c r="GU20" s="337" t="str">
        <f t="shared" si="206"/>
        <v/>
      </c>
      <c r="GV20" s="427" t="str">
        <f t="shared" si="207"/>
        <v/>
      </c>
      <c r="GW20" s="199"/>
      <c r="GZ20" s="235" t="str">
        <f>EN109</f>
        <v>RAMAN</v>
      </c>
      <c r="HA20" s="59" t="str">
        <f>EN108</f>
        <v>S.U.P.W.</v>
      </c>
      <c r="HB20" s="60">
        <f>EN110</f>
        <v>1</v>
      </c>
      <c r="HC20" s="63">
        <f>ER112</f>
        <v>1</v>
      </c>
      <c r="HD20" s="44">
        <f>EN113</f>
        <v>100</v>
      </c>
      <c r="HE20" s="56">
        <f>EN112</f>
        <v>1</v>
      </c>
      <c r="HF20" s="56">
        <f>EP112</f>
        <v>0</v>
      </c>
      <c r="HG20" s="56">
        <f>EO112</f>
        <v>0</v>
      </c>
      <c r="HH20" s="56">
        <f>EQ112</f>
        <v>0</v>
      </c>
      <c r="HI20" s="167">
        <f>EQ112</f>
        <v>0</v>
      </c>
      <c r="HJ20" s="52">
        <f>EN115</f>
        <v>0</v>
      </c>
      <c r="HK20" s="167">
        <f>EN117</f>
        <v>0</v>
      </c>
      <c r="HL20" s="167">
        <f>EN118</f>
        <v>0</v>
      </c>
      <c r="HM20" s="935"/>
      <c r="HN20" s="237">
        <f>HC20+HI20+HJ20+HK20+HL20+HM7</f>
        <v>1</v>
      </c>
    </row>
    <row r="21" spans="1:227" ht="15" customHeight="1">
      <c r="A21" s="194">
        <f>details!A21</f>
        <v>15</v>
      </c>
      <c r="B21" s="280" t="str">
        <f>IF(details!B21="","",details!B21)</f>
        <v/>
      </c>
      <c r="C21" s="280" t="str">
        <f>IF(details!C21="","",details!C21)</f>
        <v/>
      </c>
      <c r="D21" s="282">
        <f>IF(details!D21="","",details!D21)</f>
        <v>1015</v>
      </c>
      <c r="E21" s="282"/>
      <c r="F21" s="280" t="str">
        <f>IF(details!F21="","",details!F21)</f>
        <v/>
      </c>
      <c r="G21" s="570" t="str">
        <f>IF(details!G21="","",details!G21)</f>
        <v/>
      </c>
      <c r="H21" s="287" t="str">
        <f>IF(details!H21="","",details!H21)</f>
        <v>A 015</v>
      </c>
      <c r="I21" s="287" t="str">
        <f>IF(details!I21="","",details!I21)</f>
        <v>B 015</v>
      </c>
      <c r="J21" s="287" t="str">
        <f>IF(details!J21="","",details!J21)</f>
        <v>C 015</v>
      </c>
      <c r="K21" s="280" t="str">
        <f>IF(details!K21="","",details!K21)</f>
        <v/>
      </c>
      <c r="L21" s="280" t="str">
        <f>IF(details!L21="","",details!L21)</f>
        <v/>
      </c>
      <c r="M21" s="280" t="str">
        <f>IF(details!M21="","",details!M21)</f>
        <v/>
      </c>
      <c r="N21" s="281" t="str">
        <f t="shared" si="113"/>
        <v/>
      </c>
      <c r="O21" s="280" t="str">
        <f>IF(details!N21="","",details!N21)</f>
        <v/>
      </c>
      <c r="P21" s="281" t="str">
        <f t="shared" si="114"/>
        <v/>
      </c>
      <c r="Q21" s="152">
        <f t="shared" si="115"/>
        <v>0</v>
      </c>
      <c r="R21" s="138" t="e">
        <f t="shared" si="116"/>
        <v>#VALUE!</v>
      </c>
      <c r="S21" s="280" t="str">
        <f>IF(details!O21="","",details!O21)</f>
        <v/>
      </c>
      <c r="T21" s="280" t="str">
        <f>IF(details!P21="","",details!P21)</f>
        <v/>
      </c>
      <c r="U21" s="280" t="str">
        <f>IF(details!Q21="","",details!Q21)</f>
        <v/>
      </c>
      <c r="V21" s="139" t="str">
        <f t="shared" si="117"/>
        <v/>
      </c>
      <c r="W21" s="280" t="str">
        <f>IF(details!R21="","",details!R21)</f>
        <v/>
      </c>
      <c r="X21" s="140" t="str">
        <f t="shared" si="118"/>
        <v/>
      </c>
      <c r="Y21" s="365" t="str">
        <f t="shared" si="42"/>
        <v/>
      </c>
      <c r="Z21" s="191" t="str">
        <f t="shared" si="119"/>
        <v/>
      </c>
      <c r="AA21" s="280" t="str">
        <f>IF(details!S21="","",details!S21)</f>
        <v/>
      </c>
      <c r="AB21" s="280" t="str">
        <f>IF(details!T21="","",details!T21)</f>
        <v/>
      </c>
      <c r="AC21" s="280" t="str">
        <f>IF(details!U21="","",details!U21)</f>
        <v/>
      </c>
      <c r="AD21" s="281" t="str">
        <f t="shared" si="120"/>
        <v/>
      </c>
      <c r="AE21" s="280" t="str">
        <f>IF(details!V21="","",details!V21)</f>
        <v/>
      </c>
      <c r="AF21" s="281" t="str">
        <f t="shared" si="121"/>
        <v/>
      </c>
      <c r="AG21" s="152">
        <f t="shared" si="122"/>
        <v>0</v>
      </c>
      <c r="AH21" s="138" t="e">
        <f t="shared" si="123"/>
        <v>#VALUE!</v>
      </c>
      <c r="AI21" s="280" t="str">
        <f>IF(details!W21="","",details!W21)</f>
        <v/>
      </c>
      <c r="AJ21" s="280" t="str">
        <f>IF(details!X21="","",details!X21)</f>
        <v/>
      </c>
      <c r="AK21" s="280" t="str">
        <f>IF(details!Y21="","",details!Y21)</f>
        <v/>
      </c>
      <c r="AL21" s="139" t="str">
        <f t="shared" si="124"/>
        <v/>
      </c>
      <c r="AM21" s="280" t="str">
        <f>IF(details!Z21="","",details!Z21)</f>
        <v/>
      </c>
      <c r="AN21" s="140" t="str">
        <f t="shared" si="125"/>
        <v/>
      </c>
      <c r="AO21" s="365" t="str">
        <f t="shared" si="47"/>
        <v/>
      </c>
      <c r="AP21" s="191" t="str">
        <f t="shared" si="208"/>
        <v/>
      </c>
      <c r="AQ21" s="282" t="str">
        <f>IF(details!AA21="","",details!AA21)</f>
        <v/>
      </c>
      <c r="AR21" s="288" t="str">
        <f>CONCATENATE(IF(details!AA21="s"," SANSKRIT",IF(details!AA21="u"," URDU",IF(details!AA21="g"," GUJRATI",IF(details!AA21="p"," PUNJABI",IF(details!AA21="sd"," SINDHI",))))),"")</f>
        <v/>
      </c>
      <c r="AS21" s="280" t="str">
        <f>IF(details!AB21="","",details!AB21)</f>
        <v/>
      </c>
      <c r="AT21" s="280" t="str">
        <f>IF(details!AC21="","",details!AC21)</f>
        <v/>
      </c>
      <c r="AU21" s="280" t="str">
        <f>IF(details!AD21="","",details!AD21)</f>
        <v/>
      </c>
      <c r="AV21" s="281" t="str">
        <f t="shared" si="127"/>
        <v/>
      </c>
      <c r="AW21" s="280" t="str">
        <f>IF(details!AE21="","",details!AE21)</f>
        <v/>
      </c>
      <c r="AX21" s="281" t="str">
        <f t="shared" si="128"/>
        <v/>
      </c>
      <c r="AY21" s="152">
        <f t="shared" si="129"/>
        <v>0</v>
      </c>
      <c r="AZ21" s="138" t="e">
        <f t="shared" si="130"/>
        <v>#VALUE!</v>
      </c>
      <c r="BA21" s="280" t="str">
        <f>IF(details!AF21="","",details!AF21)</f>
        <v/>
      </c>
      <c r="BB21" s="280" t="str">
        <f>IF(details!AG21="","",details!AG21)</f>
        <v/>
      </c>
      <c r="BC21" s="280" t="str">
        <f>IF(details!AH21="","",details!AH21)</f>
        <v/>
      </c>
      <c r="BD21" s="139" t="str">
        <f t="shared" si="131"/>
        <v/>
      </c>
      <c r="BE21" s="280" t="str">
        <f>IF(details!AI21="","",details!AI21)</f>
        <v/>
      </c>
      <c r="BF21" s="140" t="str">
        <f t="shared" si="132"/>
        <v/>
      </c>
      <c r="BG21" s="365" t="str">
        <f t="shared" si="51"/>
        <v/>
      </c>
      <c r="BH21" s="191" t="str">
        <f t="shared" si="133"/>
        <v/>
      </c>
      <c r="BI21" s="280" t="str">
        <f>IF(details!AJ21="","",details!AJ21)</f>
        <v/>
      </c>
      <c r="BJ21" s="280" t="str">
        <f>IF(details!AK21="","",details!AK21)</f>
        <v/>
      </c>
      <c r="BK21" s="280" t="str">
        <f>IF(details!AL21="","",details!AL21)</f>
        <v/>
      </c>
      <c r="BL21" s="281" t="str">
        <f t="shared" si="134"/>
        <v/>
      </c>
      <c r="BM21" s="280" t="str">
        <f>IF(details!AM21="","",details!AM21)</f>
        <v/>
      </c>
      <c r="BN21" s="281" t="str">
        <f t="shared" si="135"/>
        <v/>
      </c>
      <c r="BO21" s="152">
        <f t="shared" si="136"/>
        <v>0</v>
      </c>
      <c r="BP21" s="138" t="e">
        <f t="shared" si="137"/>
        <v>#VALUE!</v>
      </c>
      <c r="BQ21" s="280" t="str">
        <f>IF(details!AN21="","",details!AN21)</f>
        <v/>
      </c>
      <c r="BR21" s="280" t="str">
        <f>IF(details!AO21="","",details!AO21)</f>
        <v/>
      </c>
      <c r="BS21" s="280" t="str">
        <f>IF(details!AP21="","",details!AP21)</f>
        <v/>
      </c>
      <c r="BT21" s="139" t="str">
        <f t="shared" si="138"/>
        <v/>
      </c>
      <c r="BU21" s="280" t="str">
        <f>IF(details!AQ21="","",details!AQ21)</f>
        <v/>
      </c>
      <c r="BV21" s="140" t="str">
        <f t="shared" si="139"/>
        <v/>
      </c>
      <c r="BW21" s="365" t="str">
        <f t="shared" si="55"/>
        <v/>
      </c>
      <c r="BX21" s="191" t="str">
        <f t="shared" si="209"/>
        <v/>
      </c>
      <c r="BY21" s="280" t="str">
        <f>IF(details!AR21="","",details!AR21)</f>
        <v/>
      </c>
      <c r="BZ21" s="280" t="str">
        <f>IF(details!AS21="","",details!AS21)</f>
        <v/>
      </c>
      <c r="CA21" s="280" t="str">
        <f>IF(details!AT21="","",details!AT21)</f>
        <v/>
      </c>
      <c r="CB21" s="281" t="str">
        <f t="shared" si="141"/>
        <v/>
      </c>
      <c r="CC21" s="280" t="str">
        <f>IF(details!AU21="","",details!AU21)</f>
        <v/>
      </c>
      <c r="CD21" s="281" t="str">
        <f t="shared" si="142"/>
        <v/>
      </c>
      <c r="CE21" s="152">
        <f t="shared" si="143"/>
        <v>0</v>
      </c>
      <c r="CF21" s="138" t="e">
        <f t="shared" si="144"/>
        <v>#VALUE!</v>
      </c>
      <c r="CG21" s="280" t="str">
        <f>IF(details!AV21="","",details!AV21)</f>
        <v/>
      </c>
      <c r="CH21" s="280" t="str">
        <f>IF(details!AW21="","",details!AW21)</f>
        <v/>
      </c>
      <c r="CI21" s="280" t="str">
        <f>IF(details!AX21="","",details!AX21)</f>
        <v/>
      </c>
      <c r="CJ21" s="139" t="str">
        <f t="shared" si="145"/>
        <v/>
      </c>
      <c r="CK21" s="280" t="str">
        <f>IF(details!AY21="","",details!AY21)</f>
        <v/>
      </c>
      <c r="CL21" s="140" t="str">
        <f t="shared" si="146"/>
        <v/>
      </c>
      <c r="CM21" s="365" t="str">
        <f t="shared" si="59"/>
        <v/>
      </c>
      <c r="CN21" s="191" t="str">
        <f t="shared" si="60"/>
        <v/>
      </c>
      <c r="CO21" s="280" t="str">
        <f>IF(details!AZ21="","",details!AZ21)</f>
        <v/>
      </c>
      <c r="CP21" s="280" t="str">
        <f>IF(details!BA21="","",details!BA21)</f>
        <v/>
      </c>
      <c r="CQ21" s="280" t="str">
        <f>IF(details!BB21="","",details!BB21)</f>
        <v/>
      </c>
      <c r="CR21" s="281" t="str">
        <f t="shared" si="147"/>
        <v/>
      </c>
      <c r="CS21" s="280" t="str">
        <f>IF(details!BC21="","",details!BC21)</f>
        <v/>
      </c>
      <c r="CT21" s="281" t="str">
        <f t="shared" si="148"/>
        <v/>
      </c>
      <c r="CU21" s="152">
        <f t="shared" si="149"/>
        <v>0</v>
      </c>
      <c r="CV21" s="138" t="e">
        <f t="shared" si="150"/>
        <v>#VALUE!</v>
      </c>
      <c r="CW21" s="280" t="str">
        <f>IF(details!BD21="","",details!BD21)</f>
        <v/>
      </c>
      <c r="CX21" s="280" t="str">
        <f>IF(details!BE21="","",details!BE21)</f>
        <v/>
      </c>
      <c r="CY21" s="280" t="str">
        <f>IF(details!BF21="","",details!BF21)</f>
        <v/>
      </c>
      <c r="CZ21" s="139" t="str">
        <f t="shared" si="151"/>
        <v/>
      </c>
      <c r="DA21" s="280" t="str">
        <f>IF(details!BG21="","",details!BG21)</f>
        <v/>
      </c>
      <c r="DB21" s="140" t="str">
        <f t="shared" si="152"/>
        <v/>
      </c>
      <c r="DC21" s="365" t="str">
        <f t="shared" si="64"/>
        <v/>
      </c>
      <c r="DD21" s="191" t="str">
        <f t="shared" si="23"/>
        <v/>
      </c>
      <c r="DE21" s="280" t="str">
        <f>IF(details!BH21="","",details!BH21)</f>
        <v/>
      </c>
      <c r="DF21" s="280" t="str">
        <f>IF(details!BI21="","",details!BI21)</f>
        <v/>
      </c>
      <c r="DG21" s="280" t="str">
        <f>IF(details!BJ21="","",details!BJ21)</f>
        <v/>
      </c>
      <c r="DH21" s="281" t="str">
        <f t="shared" si="153"/>
        <v/>
      </c>
      <c r="DI21" s="280" t="str">
        <f>IF(details!BK21="","",details!BK21)</f>
        <v/>
      </c>
      <c r="DJ21" s="281" t="str">
        <f t="shared" si="154"/>
        <v/>
      </c>
      <c r="DK21" s="152">
        <f t="shared" si="155"/>
        <v>0</v>
      </c>
      <c r="DL21" s="281" t="str">
        <f t="shared" si="156"/>
        <v/>
      </c>
      <c r="DM21" s="280" t="str">
        <f>IF(details!BL21="","",details!BL21)</f>
        <v/>
      </c>
      <c r="DN21" s="52" t="str">
        <f t="shared" si="157"/>
        <v/>
      </c>
      <c r="DO21" s="280" t="str">
        <f t="shared" si="158"/>
        <v/>
      </c>
      <c r="DP21" s="280" t="str">
        <f>IF(details!BM21="","",details!BM21)</f>
        <v/>
      </c>
      <c r="DQ21" s="280" t="str">
        <f>IF(details!BN21="","",details!BN21)</f>
        <v/>
      </c>
      <c r="DR21" s="280" t="str">
        <f>IF(details!BO21="","",details!BO21)</f>
        <v/>
      </c>
      <c r="DS21" s="281" t="str">
        <f t="shared" si="159"/>
        <v/>
      </c>
      <c r="DT21" s="280" t="str">
        <f>IF(details!BP21="","",details!BP21)</f>
        <v/>
      </c>
      <c r="DU21" s="280" t="str">
        <f>IF(details!BQ21="","",details!BQ21)</f>
        <v/>
      </c>
      <c r="DV21" s="281" t="str">
        <f t="shared" si="160"/>
        <v/>
      </c>
      <c r="DW21" s="281" t="str">
        <f t="shared" si="161"/>
        <v/>
      </c>
      <c r="DX21" s="281" t="str">
        <f t="shared" si="162"/>
        <v/>
      </c>
      <c r="DY21" s="282" t="str">
        <f t="shared" si="163"/>
        <v/>
      </c>
      <c r="DZ21" s="152">
        <f t="shared" si="164"/>
        <v>0</v>
      </c>
      <c r="EA21" s="280" t="str">
        <f t="shared" si="165"/>
        <v/>
      </c>
      <c r="EB21" s="280" t="str">
        <f>IF(details!BR21="","",details!BR21)</f>
        <v/>
      </c>
      <c r="EC21" s="280" t="str">
        <f>IF(details!BS21="","",details!BS21)</f>
        <v/>
      </c>
      <c r="ED21" s="280" t="str">
        <f>IF(details!BT21="","",details!BT21)</f>
        <v/>
      </c>
      <c r="EE21" s="281" t="str">
        <f t="shared" si="166"/>
        <v/>
      </c>
      <c r="EF21" s="280" t="str">
        <f>IF(details!BU21="","",details!BU21)</f>
        <v/>
      </c>
      <c r="EG21" s="280" t="str">
        <f>IF(details!BV21="","",details!BV21)</f>
        <v/>
      </c>
      <c r="EH21" s="56" t="str">
        <f t="shared" si="167"/>
        <v/>
      </c>
      <c r="EI21" s="281" t="str">
        <f t="shared" si="168"/>
        <v/>
      </c>
      <c r="EJ21" s="281" t="str">
        <f t="shared" si="169"/>
        <v/>
      </c>
      <c r="EK21" s="302" t="str">
        <f t="shared" si="170"/>
        <v/>
      </c>
      <c r="EL21" s="152">
        <f t="shared" si="171"/>
        <v>0</v>
      </c>
      <c r="EM21" s="280" t="str">
        <f t="shared" si="172"/>
        <v/>
      </c>
      <c r="EN21" s="280" t="str">
        <f>IF(details!BW21="","",details!BW21)</f>
        <v/>
      </c>
      <c r="EO21" s="280" t="str">
        <f>IF(details!BX21="","",details!BX21)</f>
        <v/>
      </c>
      <c r="EP21" s="280" t="str">
        <f>IF(details!BY21="","",details!BY21)</f>
        <v/>
      </c>
      <c r="EQ21" s="282" t="str">
        <f t="shared" si="173"/>
        <v/>
      </c>
      <c r="ER21" s="280" t="str">
        <f t="shared" si="174"/>
        <v/>
      </c>
      <c r="ES21" s="280" t="str">
        <f>IF(details!BZ21="","",details!BZ21)</f>
        <v/>
      </c>
      <c r="ET21" s="280" t="str">
        <f>IF(details!CA21="","",details!CA21)</f>
        <v/>
      </c>
      <c r="EU21" s="280" t="str">
        <f>IF(details!CB21="","",details!CB21)</f>
        <v/>
      </c>
      <c r="EV21" s="280" t="str">
        <f>IF(details!CC21="","",details!CC21)</f>
        <v/>
      </c>
      <c r="EW21" s="282" t="str">
        <f t="shared" si="175"/>
        <v/>
      </c>
      <c r="EX21" s="280" t="str">
        <f t="shared" si="176"/>
        <v/>
      </c>
      <c r="EY21" s="152" t="str">
        <f t="shared" si="177"/>
        <v/>
      </c>
      <c r="EZ21" s="152" t="str">
        <f t="shared" si="178"/>
        <v/>
      </c>
      <c r="FA21" s="152" t="str">
        <f t="shared" si="179"/>
        <v/>
      </c>
      <c r="FB21" s="152" t="str">
        <f t="shared" si="180"/>
        <v/>
      </c>
      <c r="FC21" s="152" t="str">
        <f t="shared" si="181"/>
        <v/>
      </c>
      <c r="FD21" s="152" t="str">
        <f t="shared" si="182"/>
        <v/>
      </c>
      <c r="FE21" s="152" t="str">
        <f t="shared" si="88"/>
        <v/>
      </c>
      <c r="FF21" s="152">
        <f t="shared" si="183"/>
        <v>0</v>
      </c>
      <c r="FG21" s="152">
        <f t="shared" si="184"/>
        <v>0</v>
      </c>
      <c r="FH21" s="152">
        <f t="shared" si="185"/>
        <v>0</v>
      </c>
      <c r="FI21" s="152">
        <f t="shared" si="186"/>
        <v>0</v>
      </c>
      <c r="FJ21" s="152">
        <f t="shared" si="187"/>
        <v>0</v>
      </c>
      <c r="FK21" s="198"/>
      <c r="FL21" s="303" t="str">
        <f t="shared" si="188"/>
        <v/>
      </c>
      <c r="FM21" s="303" t="str">
        <f t="shared" si="189"/>
        <v/>
      </c>
      <c r="FN21" s="303" t="str">
        <f t="shared" si="190"/>
        <v/>
      </c>
      <c r="FO21" s="303" t="str">
        <f t="shared" si="97"/>
        <v/>
      </c>
      <c r="FP21" s="303" t="str">
        <f t="shared" si="98"/>
        <v/>
      </c>
      <c r="FQ21" s="303" t="str">
        <f t="shared" si="99"/>
        <v/>
      </c>
      <c r="FR21" s="303" t="str">
        <f t="shared" si="100"/>
        <v/>
      </c>
      <c r="FS21" s="303" t="str">
        <f t="shared" si="101"/>
        <v/>
      </c>
      <c r="FT21" s="303" t="str">
        <f t="shared" si="191"/>
        <v/>
      </c>
      <c r="FU21" s="303" t="str">
        <f t="shared" si="192"/>
        <v/>
      </c>
      <c r="FV21" s="303" t="str">
        <f t="shared" si="193"/>
        <v/>
      </c>
      <c r="FW21" s="303" t="str">
        <f t="shared" si="194"/>
        <v/>
      </c>
      <c r="FX21" s="303" t="str">
        <f t="shared" si="106"/>
        <v/>
      </c>
      <c r="FY21" s="303" t="str">
        <f t="shared" si="195"/>
        <v/>
      </c>
      <c r="FZ21" s="303" t="str">
        <f t="shared" si="196"/>
        <v/>
      </c>
      <c r="GA21" s="303" t="str">
        <f t="shared" si="197"/>
        <v/>
      </c>
      <c r="GB21" s="303" t="str">
        <f t="shared" si="110"/>
        <v/>
      </c>
      <c r="GC21" s="286">
        <f t="shared" si="37"/>
        <v>0</v>
      </c>
      <c r="GD21" s="244">
        <f t="shared" si="198"/>
        <v>0</v>
      </c>
      <c r="GE21" s="152" t="str">
        <f t="shared" si="199"/>
        <v/>
      </c>
      <c r="GF21" s="421" t="str">
        <f t="shared" si="200"/>
        <v/>
      </c>
      <c r="GG21" s="333" t="str">
        <f t="shared" si="201"/>
        <v/>
      </c>
      <c r="GH21" s="333" t="str">
        <f t="shared" si="202"/>
        <v xml:space="preserve">      </v>
      </c>
      <c r="GI21" s="191"/>
      <c r="GJ21" s="191" t="str">
        <f t="shared" si="203"/>
        <v/>
      </c>
      <c r="GK21" s="191" t="str">
        <f t="shared" si="204"/>
        <v/>
      </c>
      <c r="GL21" s="191" t="str">
        <f t="shared" si="205"/>
        <v/>
      </c>
      <c r="GM21" s="55" t="str">
        <f>IF(details!DG21="","",details!DG21)</f>
        <v/>
      </c>
      <c r="GN21" s="57" t="str">
        <f>IF(details!DH21="","",details!DH21)</f>
        <v/>
      </c>
      <c r="GO21" s="55" t="str">
        <f>IF(details!DK21="","",details!DK21)</f>
        <v/>
      </c>
      <c r="GP21" s="57" t="str">
        <f>IF(details!DL21="","",details!DL21)</f>
        <v/>
      </c>
      <c r="GQ21" s="55" t="str">
        <f>IF(details!DO21="","",details!DO21)</f>
        <v/>
      </c>
      <c r="GR21" s="57" t="str">
        <f>IF(details!DP21="","",details!DP21)</f>
        <v/>
      </c>
      <c r="GS21" s="55" t="str">
        <f>IF(details!DS21="","",details!DS21)</f>
        <v/>
      </c>
      <c r="GT21" s="57" t="str">
        <f>IF(details!DT21="","",details!DT21)</f>
        <v/>
      </c>
      <c r="GU21" s="337" t="str">
        <f t="shared" si="206"/>
        <v/>
      </c>
      <c r="GV21" s="427" t="str">
        <f t="shared" si="207"/>
        <v/>
      </c>
      <c r="GW21" s="199"/>
      <c r="GZ21" s="235" t="str">
        <f>ES109</f>
        <v>WAHID</v>
      </c>
      <c r="HA21" s="59" t="str">
        <f>ES108</f>
        <v>ART EDU.</v>
      </c>
      <c r="HB21" s="67">
        <f>ES110</f>
        <v>1</v>
      </c>
      <c r="HC21" s="57">
        <f>EW112</f>
        <v>1</v>
      </c>
      <c r="HD21" s="164">
        <f>ES113</f>
        <v>100</v>
      </c>
      <c r="HE21" s="56">
        <f>ES112</f>
        <v>1</v>
      </c>
      <c r="HF21" s="56">
        <f>EU112</f>
        <v>0</v>
      </c>
      <c r="HG21" s="56">
        <f>ET112</f>
        <v>0</v>
      </c>
      <c r="HH21" s="56">
        <f>EV112</f>
        <v>0</v>
      </c>
      <c r="HI21" s="167">
        <f>ES114</f>
        <v>0</v>
      </c>
      <c r="HJ21" s="52">
        <f>ES115</f>
        <v>0</v>
      </c>
      <c r="HK21" s="167">
        <f>ES117</f>
        <v>0</v>
      </c>
      <c r="HL21" s="167">
        <f>ES118</f>
        <v>0</v>
      </c>
      <c r="HM21" s="919"/>
      <c r="HN21" s="237">
        <f>HC21+HI21+HJ21+HK21+HL21+HM7</f>
        <v>1</v>
      </c>
    </row>
    <row r="22" spans="1:227" ht="15" customHeight="1">
      <c r="A22" s="194">
        <f>details!A22</f>
        <v>16</v>
      </c>
      <c r="B22" s="280" t="str">
        <f>IF(details!B22="","",details!B22)</f>
        <v/>
      </c>
      <c r="C22" s="280" t="str">
        <f>IF(details!C22="","",details!C22)</f>
        <v/>
      </c>
      <c r="D22" s="282">
        <f>IF(details!D22="","",details!D22)</f>
        <v>1016</v>
      </c>
      <c r="E22" s="282"/>
      <c r="F22" s="280" t="str">
        <f>IF(details!F22="","",details!F22)</f>
        <v/>
      </c>
      <c r="G22" s="570" t="str">
        <f>IF(details!G22="","",details!G22)</f>
        <v/>
      </c>
      <c r="H22" s="287" t="str">
        <f>IF(details!H22="","",details!H22)</f>
        <v>A 016</v>
      </c>
      <c r="I22" s="287" t="str">
        <f>IF(details!I22="","",details!I22)</f>
        <v>B 016</v>
      </c>
      <c r="J22" s="287" t="str">
        <f>IF(details!J22="","",details!J22)</f>
        <v>C 016</v>
      </c>
      <c r="K22" s="280" t="str">
        <f>IF(details!K22="","",details!K22)</f>
        <v/>
      </c>
      <c r="L22" s="280" t="str">
        <f>IF(details!L22="","",details!L22)</f>
        <v/>
      </c>
      <c r="M22" s="280" t="str">
        <f>IF(details!M22="","",details!M22)</f>
        <v/>
      </c>
      <c r="N22" s="281" t="str">
        <f t="shared" si="113"/>
        <v/>
      </c>
      <c r="O22" s="280" t="str">
        <f>IF(details!N22="","",details!N22)</f>
        <v/>
      </c>
      <c r="P22" s="281" t="str">
        <f t="shared" si="114"/>
        <v/>
      </c>
      <c r="Q22" s="152">
        <f t="shared" si="115"/>
        <v>0</v>
      </c>
      <c r="R22" s="138" t="e">
        <f t="shared" si="116"/>
        <v>#VALUE!</v>
      </c>
      <c r="S22" s="280" t="str">
        <f>IF(details!O22="","",details!O22)</f>
        <v/>
      </c>
      <c r="T22" s="280" t="str">
        <f>IF(details!P22="","",details!P22)</f>
        <v/>
      </c>
      <c r="U22" s="280" t="str">
        <f>IF(details!Q22="","",details!Q22)</f>
        <v/>
      </c>
      <c r="V22" s="139" t="str">
        <f t="shared" si="117"/>
        <v/>
      </c>
      <c r="W22" s="280" t="str">
        <f>IF(details!R22="","",details!R22)</f>
        <v/>
      </c>
      <c r="X22" s="140" t="str">
        <f t="shared" si="118"/>
        <v/>
      </c>
      <c r="Y22" s="365" t="str">
        <f t="shared" si="42"/>
        <v/>
      </c>
      <c r="Z22" s="191" t="str">
        <f t="shared" si="119"/>
        <v/>
      </c>
      <c r="AA22" s="280" t="str">
        <f>IF(details!S22="","",details!S22)</f>
        <v/>
      </c>
      <c r="AB22" s="280" t="str">
        <f>IF(details!T22="","",details!T22)</f>
        <v/>
      </c>
      <c r="AC22" s="280" t="str">
        <f>IF(details!U22="","",details!U22)</f>
        <v/>
      </c>
      <c r="AD22" s="281" t="str">
        <f t="shared" si="120"/>
        <v/>
      </c>
      <c r="AE22" s="280" t="str">
        <f>IF(details!V22="","",details!V22)</f>
        <v/>
      </c>
      <c r="AF22" s="281" t="str">
        <f t="shared" si="121"/>
        <v/>
      </c>
      <c r="AG22" s="152">
        <f t="shared" si="122"/>
        <v>0</v>
      </c>
      <c r="AH22" s="138" t="e">
        <f t="shared" si="123"/>
        <v>#VALUE!</v>
      </c>
      <c r="AI22" s="280" t="str">
        <f>IF(details!W22="","",details!W22)</f>
        <v/>
      </c>
      <c r="AJ22" s="280" t="str">
        <f>IF(details!X22="","",details!X22)</f>
        <v/>
      </c>
      <c r="AK22" s="280" t="str">
        <f>IF(details!Y22="","",details!Y22)</f>
        <v/>
      </c>
      <c r="AL22" s="139" t="str">
        <f t="shared" si="124"/>
        <v/>
      </c>
      <c r="AM22" s="280" t="str">
        <f>IF(details!Z22="","",details!Z22)</f>
        <v/>
      </c>
      <c r="AN22" s="140" t="str">
        <f t="shared" si="125"/>
        <v/>
      </c>
      <c r="AO22" s="365" t="str">
        <f t="shared" si="47"/>
        <v/>
      </c>
      <c r="AP22" s="191" t="str">
        <f t="shared" si="208"/>
        <v/>
      </c>
      <c r="AQ22" s="282" t="str">
        <f>IF(details!AA22="","",details!AA22)</f>
        <v/>
      </c>
      <c r="AR22" s="288" t="str">
        <f>CONCATENATE(IF(details!AA22="s"," SANSKRIT",IF(details!AA22="u"," URDU",IF(details!AA22="g"," GUJRATI",IF(details!AA22="p"," PUNJABI",IF(details!AA22="sd"," SINDHI",))))),"")</f>
        <v/>
      </c>
      <c r="AS22" s="280" t="str">
        <f>IF(details!AB22="","",details!AB22)</f>
        <v/>
      </c>
      <c r="AT22" s="280" t="str">
        <f>IF(details!AC22="","",details!AC22)</f>
        <v/>
      </c>
      <c r="AU22" s="280" t="str">
        <f>IF(details!AD22="","",details!AD22)</f>
        <v/>
      </c>
      <c r="AV22" s="281" t="str">
        <f t="shared" si="127"/>
        <v/>
      </c>
      <c r="AW22" s="280" t="str">
        <f>IF(details!AE22="","",details!AE22)</f>
        <v/>
      </c>
      <c r="AX22" s="281" t="str">
        <f t="shared" si="128"/>
        <v/>
      </c>
      <c r="AY22" s="152">
        <f t="shared" si="129"/>
        <v>0</v>
      </c>
      <c r="AZ22" s="138" t="e">
        <f t="shared" si="130"/>
        <v>#VALUE!</v>
      </c>
      <c r="BA22" s="280" t="str">
        <f>IF(details!AF22="","",details!AF22)</f>
        <v/>
      </c>
      <c r="BB22" s="280" t="str">
        <f>IF(details!AG22="","",details!AG22)</f>
        <v/>
      </c>
      <c r="BC22" s="280" t="str">
        <f>IF(details!AH22="","",details!AH22)</f>
        <v/>
      </c>
      <c r="BD22" s="139" t="str">
        <f t="shared" si="131"/>
        <v/>
      </c>
      <c r="BE22" s="280" t="str">
        <f>IF(details!AI22="","",details!AI22)</f>
        <v/>
      </c>
      <c r="BF22" s="140" t="str">
        <f t="shared" si="132"/>
        <v/>
      </c>
      <c r="BG22" s="365" t="str">
        <f t="shared" si="51"/>
        <v/>
      </c>
      <c r="BH22" s="191" t="str">
        <f t="shared" si="133"/>
        <v/>
      </c>
      <c r="BI22" s="280" t="str">
        <f>IF(details!AJ22="","",details!AJ22)</f>
        <v/>
      </c>
      <c r="BJ22" s="280" t="str">
        <f>IF(details!AK22="","",details!AK22)</f>
        <v/>
      </c>
      <c r="BK22" s="280" t="str">
        <f>IF(details!AL22="","",details!AL22)</f>
        <v/>
      </c>
      <c r="BL22" s="281" t="str">
        <f t="shared" si="134"/>
        <v/>
      </c>
      <c r="BM22" s="280" t="str">
        <f>IF(details!AM22="","",details!AM22)</f>
        <v/>
      </c>
      <c r="BN22" s="281" t="str">
        <f t="shared" si="135"/>
        <v/>
      </c>
      <c r="BO22" s="152">
        <f t="shared" si="136"/>
        <v>0</v>
      </c>
      <c r="BP22" s="138" t="e">
        <f t="shared" si="137"/>
        <v>#VALUE!</v>
      </c>
      <c r="BQ22" s="280" t="str">
        <f>IF(details!AN22="","",details!AN22)</f>
        <v/>
      </c>
      <c r="BR22" s="280" t="str">
        <f>IF(details!AO22="","",details!AO22)</f>
        <v/>
      </c>
      <c r="BS22" s="280" t="str">
        <f>IF(details!AP22="","",details!AP22)</f>
        <v/>
      </c>
      <c r="BT22" s="139" t="str">
        <f t="shared" si="138"/>
        <v/>
      </c>
      <c r="BU22" s="280" t="str">
        <f>IF(details!AQ22="","",details!AQ22)</f>
        <v/>
      </c>
      <c r="BV22" s="140" t="str">
        <f t="shared" si="139"/>
        <v/>
      </c>
      <c r="BW22" s="365" t="str">
        <f t="shared" si="55"/>
        <v/>
      </c>
      <c r="BX22" s="191" t="str">
        <f t="shared" si="209"/>
        <v/>
      </c>
      <c r="BY22" s="280" t="str">
        <f>IF(details!AR22="","",details!AR22)</f>
        <v/>
      </c>
      <c r="BZ22" s="280" t="str">
        <f>IF(details!AS22="","",details!AS22)</f>
        <v/>
      </c>
      <c r="CA22" s="280" t="str">
        <f>IF(details!AT22="","",details!AT22)</f>
        <v/>
      </c>
      <c r="CB22" s="281" t="str">
        <f t="shared" si="141"/>
        <v/>
      </c>
      <c r="CC22" s="280" t="str">
        <f>IF(details!AU22="","",details!AU22)</f>
        <v/>
      </c>
      <c r="CD22" s="281" t="str">
        <f t="shared" si="142"/>
        <v/>
      </c>
      <c r="CE22" s="152">
        <f t="shared" si="143"/>
        <v>0</v>
      </c>
      <c r="CF22" s="138" t="e">
        <f t="shared" si="144"/>
        <v>#VALUE!</v>
      </c>
      <c r="CG22" s="280" t="str">
        <f>IF(details!AV22="","",details!AV22)</f>
        <v/>
      </c>
      <c r="CH22" s="280" t="str">
        <f>IF(details!AW22="","",details!AW22)</f>
        <v/>
      </c>
      <c r="CI22" s="280" t="str">
        <f>IF(details!AX22="","",details!AX22)</f>
        <v/>
      </c>
      <c r="CJ22" s="139" t="str">
        <f t="shared" si="145"/>
        <v/>
      </c>
      <c r="CK22" s="280" t="str">
        <f>IF(details!AY22="","",details!AY22)</f>
        <v/>
      </c>
      <c r="CL22" s="140" t="str">
        <f t="shared" si="146"/>
        <v/>
      </c>
      <c r="CM22" s="365" t="str">
        <f t="shared" si="59"/>
        <v/>
      </c>
      <c r="CN22" s="191" t="str">
        <f t="shared" si="60"/>
        <v/>
      </c>
      <c r="CO22" s="280" t="str">
        <f>IF(details!AZ22="","",details!AZ22)</f>
        <v/>
      </c>
      <c r="CP22" s="280" t="str">
        <f>IF(details!BA22="","",details!BA22)</f>
        <v/>
      </c>
      <c r="CQ22" s="280" t="str">
        <f>IF(details!BB22="","",details!BB22)</f>
        <v/>
      </c>
      <c r="CR22" s="281" t="str">
        <f t="shared" si="147"/>
        <v/>
      </c>
      <c r="CS22" s="280" t="str">
        <f>IF(details!BC22="","",details!BC22)</f>
        <v/>
      </c>
      <c r="CT22" s="281" t="str">
        <f t="shared" si="148"/>
        <v/>
      </c>
      <c r="CU22" s="152">
        <f t="shared" si="149"/>
        <v>0</v>
      </c>
      <c r="CV22" s="138" t="e">
        <f t="shared" si="150"/>
        <v>#VALUE!</v>
      </c>
      <c r="CW22" s="280" t="str">
        <f>IF(details!BD22="","",details!BD22)</f>
        <v/>
      </c>
      <c r="CX22" s="280" t="str">
        <f>IF(details!BE22="","",details!BE22)</f>
        <v/>
      </c>
      <c r="CY22" s="280" t="str">
        <f>IF(details!BF22="","",details!BF22)</f>
        <v/>
      </c>
      <c r="CZ22" s="139" t="str">
        <f t="shared" si="151"/>
        <v/>
      </c>
      <c r="DA22" s="280" t="str">
        <f>IF(details!BG22="","",details!BG22)</f>
        <v/>
      </c>
      <c r="DB22" s="140" t="str">
        <f t="shared" si="152"/>
        <v/>
      </c>
      <c r="DC22" s="365" t="str">
        <f t="shared" si="64"/>
        <v/>
      </c>
      <c r="DD22" s="191" t="str">
        <f t="shared" si="23"/>
        <v/>
      </c>
      <c r="DE22" s="280" t="str">
        <f>IF(details!BH22="","",details!BH22)</f>
        <v/>
      </c>
      <c r="DF22" s="280" t="str">
        <f>IF(details!BI22="","",details!BI22)</f>
        <v/>
      </c>
      <c r="DG22" s="280" t="str">
        <f>IF(details!BJ22="","",details!BJ22)</f>
        <v/>
      </c>
      <c r="DH22" s="281" t="str">
        <f t="shared" si="153"/>
        <v/>
      </c>
      <c r="DI22" s="280" t="str">
        <f>IF(details!BK22="","",details!BK22)</f>
        <v/>
      </c>
      <c r="DJ22" s="281" t="str">
        <f t="shared" si="154"/>
        <v/>
      </c>
      <c r="DK22" s="152">
        <f t="shared" si="155"/>
        <v>0</v>
      </c>
      <c r="DL22" s="281" t="str">
        <f t="shared" si="156"/>
        <v/>
      </c>
      <c r="DM22" s="280" t="str">
        <f>IF(details!BL22="","",details!BL22)</f>
        <v/>
      </c>
      <c r="DN22" s="52" t="str">
        <f t="shared" si="157"/>
        <v/>
      </c>
      <c r="DO22" s="280" t="str">
        <f t="shared" si="158"/>
        <v/>
      </c>
      <c r="DP22" s="280" t="str">
        <f>IF(details!BM22="","",details!BM22)</f>
        <v/>
      </c>
      <c r="DQ22" s="280" t="str">
        <f>IF(details!BN22="","",details!BN22)</f>
        <v/>
      </c>
      <c r="DR22" s="280" t="str">
        <f>IF(details!BO22="","",details!BO22)</f>
        <v/>
      </c>
      <c r="DS22" s="281" t="str">
        <f t="shared" si="159"/>
        <v/>
      </c>
      <c r="DT22" s="280" t="str">
        <f>IF(details!BP22="","",details!BP22)</f>
        <v/>
      </c>
      <c r="DU22" s="280" t="str">
        <f>IF(details!BQ22="","",details!BQ22)</f>
        <v/>
      </c>
      <c r="DV22" s="281" t="str">
        <f t="shared" si="160"/>
        <v/>
      </c>
      <c r="DW22" s="281" t="str">
        <f t="shared" si="161"/>
        <v/>
      </c>
      <c r="DX22" s="281" t="str">
        <f t="shared" si="162"/>
        <v/>
      </c>
      <c r="DY22" s="282" t="str">
        <f t="shared" si="163"/>
        <v/>
      </c>
      <c r="DZ22" s="152">
        <f t="shared" si="164"/>
        <v>0</v>
      </c>
      <c r="EA22" s="280" t="str">
        <f t="shared" si="165"/>
        <v/>
      </c>
      <c r="EB22" s="280" t="str">
        <f>IF(details!BR22="","",details!BR22)</f>
        <v/>
      </c>
      <c r="EC22" s="280" t="str">
        <f>IF(details!BS22="","",details!BS22)</f>
        <v/>
      </c>
      <c r="ED22" s="280" t="str">
        <f>IF(details!BT22="","",details!BT22)</f>
        <v/>
      </c>
      <c r="EE22" s="281" t="str">
        <f t="shared" si="166"/>
        <v/>
      </c>
      <c r="EF22" s="280" t="str">
        <f>IF(details!BU22="","",details!BU22)</f>
        <v/>
      </c>
      <c r="EG22" s="280" t="str">
        <f>IF(details!BV22="","",details!BV22)</f>
        <v/>
      </c>
      <c r="EH22" s="56" t="str">
        <f t="shared" si="167"/>
        <v/>
      </c>
      <c r="EI22" s="281" t="str">
        <f t="shared" si="168"/>
        <v/>
      </c>
      <c r="EJ22" s="281" t="str">
        <f t="shared" si="169"/>
        <v/>
      </c>
      <c r="EK22" s="302" t="str">
        <f t="shared" si="170"/>
        <v/>
      </c>
      <c r="EL22" s="152">
        <f t="shared" si="171"/>
        <v>0</v>
      </c>
      <c r="EM22" s="280" t="str">
        <f t="shared" si="172"/>
        <v/>
      </c>
      <c r="EN22" s="280" t="str">
        <f>IF(details!BW22="","",details!BW22)</f>
        <v/>
      </c>
      <c r="EO22" s="280" t="str">
        <f>IF(details!BX22="","",details!BX22)</f>
        <v/>
      </c>
      <c r="EP22" s="280" t="str">
        <f>IF(details!BY22="","",details!BY22)</f>
        <v/>
      </c>
      <c r="EQ22" s="282" t="str">
        <f t="shared" si="173"/>
        <v/>
      </c>
      <c r="ER22" s="280" t="str">
        <f t="shared" si="174"/>
        <v/>
      </c>
      <c r="ES22" s="280" t="str">
        <f>IF(details!BZ22="","",details!BZ22)</f>
        <v/>
      </c>
      <c r="ET22" s="280" t="str">
        <f>IF(details!CA22="","",details!CA22)</f>
        <v/>
      </c>
      <c r="EU22" s="280" t="str">
        <f>IF(details!CB22="","",details!CB22)</f>
        <v/>
      </c>
      <c r="EV22" s="280" t="str">
        <f>IF(details!CC22="","",details!CC22)</f>
        <v/>
      </c>
      <c r="EW22" s="282" t="str">
        <f t="shared" si="175"/>
        <v/>
      </c>
      <c r="EX22" s="280" t="str">
        <f t="shared" si="176"/>
        <v/>
      </c>
      <c r="EY22" s="152" t="str">
        <f t="shared" si="177"/>
        <v/>
      </c>
      <c r="EZ22" s="152" t="str">
        <f t="shared" si="178"/>
        <v/>
      </c>
      <c r="FA22" s="152" t="str">
        <f t="shared" si="179"/>
        <v/>
      </c>
      <c r="FB22" s="152" t="str">
        <f t="shared" si="180"/>
        <v/>
      </c>
      <c r="FC22" s="152" t="str">
        <f t="shared" si="181"/>
        <v/>
      </c>
      <c r="FD22" s="152" t="str">
        <f t="shared" si="182"/>
        <v/>
      </c>
      <c r="FE22" s="152" t="str">
        <f t="shared" si="88"/>
        <v/>
      </c>
      <c r="FF22" s="152">
        <f t="shared" si="183"/>
        <v>0</v>
      </c>
      <c r="FG22" s="152">
        <f t="shared" si="184"/>
        <v>0</v>
      </c>
      <c r="FH22" s="152">
        <f t="shared" si="185"/>
        <v>0</v>
      </c>
      <c r="FI22" s="152">
        <f t="shared" si="186"/>
        <v>0</v>
      </c>
      <c r="FJ22" s="152">
        <f t="shared" si="187"/>
        <v>0</v>
      </c>
      <c r="FK22" s="198"/>
      <c r="FL22" s="303" t="str">
        <f t="shared" si="188"/>
        <v/>
      </c>
      <c r="FM22" s="303" t="str">
        <f t="shared" si="189"/>
        <v/>
      </c>
      <c r="FN22" s="303" t="str">
        <f t="shared" si="190"/>
        <v/>
      </c>
      <c r="FO22" s="303" t="str">
        <f t="shared" si="97"/>
        <v/>
      </c>
      <c r="FP22" s="303" t="str">
        <f t="shared" si="98"/>
        <v/>
      </c>
      <c r="FQ22" s="303" t="str">
        <f t="shared" si="99"/>
        <v/>
      </c>
      <c r="FR22" s="303" t="str">
        <f t="shared" si="100"/>
        <v/>
      </c>
      <c r="FS22" s="303" t="str">
        <f t="shared" si="101"/>
        <v/>
      </c>
      <c r="FT22" s="303" t="str">
        <f t="shared" si="191"/>
        <v/>
      </c>
      <c r="FU22" s="303" t="str">
        <f t="shared" si="192"/>
        <v/>
      </c>
      <c r="FV22" s="303" t="str">
        <f t="shared" si="193"/>
        <v/>
      </c>
      <c r="FW22" s="303" t="str">
        <f t="shared" si="194"/>
        <v/>
      </c>
      <c r="FX22" s="303" t="str">
        <f t="shared" si="106"/>
        <v/>
      </c>
      <c r="FY22" s="303" t="str">
        <f t="shared" si="195"/>
        <v/>
      </c>
      <c r="FZ22" s="303" t="str">
        <f t="shared" si="196"/>
        <v/>
      </c>
      <c r="GA22" s="303" t="str">
        <f t="shared" si="197"/>
        <v/>
      </c>
      <c r="GB22" s="303" t="str">
        <f t="shared" si="110"/>
        <v/>
      </c>
      <c r="GC22" s="286">
        <f t="shared" si="37"/>
        <v>0</v>
      </c>
      <c r="GD22" s="244">
        <f t="shared" si="198"/>
        <v>0</v>
      </c>
      <c r="GE22" s="152" t="str">
        <f t="shared" si="199"/>
        <v/>
      </c>
      <c r="GF22" s="421" t="str">
        <f t="shared" si="200"/>
        <v/>
      </c>
      <c r="GG22" s="333" t="str">
        <f t="shared" si="201"/>
        <v/>
      </c>
      <c r="GH22" s="333" t="str">
        <f t="shared" si="202"/>
        <v xml:space="preserve">      </v>
      </c>
      <c r="GI22" s="191"/>
      <c r="GJ22" s="191" t="str">
        <f t="shared" si="203"/>
        <v/>
      </c>
      <c r="GK22" s="191" t="str">
        <f t="shared" si="204"/>
        <v/>
      </c>
      <c r="GL22" s="191" t="str">
        <f t="shared" si="205"/>
        <v/>
      </c>
      <c r="GM22" s="55" t="str">
        <f>IF(details!DG22="","",details!DG22)</f>
        <v/>
      </c>
      <c r="GN22" s="57" t="str">
        <f>IF(details!DH22="","",details!DH22)</f>
        <v/>
      </c>
      <c r="GO22" s="55" t="str">
        <f>IF(details!DK22="","",details!DK22)</f>
        <v/>
      </c>
      <c r="GP22" s="57" t="str">
        <f>IF(details!DL22="","",details!DL22)</f>
        <v/>
      </c>
      <c r="GQ22" s="55" t="str">
        <f>IF(details!DO22="","",details!DO22)</f>
        <v/>
      </c>
      <c r="GR22" s="57" t="str">
        <f>IF(details!DP22="","",details!DP22)</f>
        <v/>
      </c>
      <c r="GS22" s="55" t="str">
        <f>IF(details!DS22="","",details!DS22)</f>
        <v/>
      </c>
      <c r="GT22" s="57" t="str">
        <f>IF(details!DT22="","",details!DT22)</f>
        <v/>
      </c>
      <c r="GU22" s="337" t="str">
        <f t="shared" si="206"/>
        <v/>
      </c>
      <c r="GV22" s="427" t="str">
        <f t="shared" si="207"/>
        <v/>
      </c>
      <c r="GW22" s="199"/>
      <c r="GZ22" s="932" t="s">
        <v>137</v>
      </c>
      <c r="HA22" s="857"/>
      <c r="HB22" s="857">
        <f>G109</f>
        <v>98</v>
      </c>
      <c r="HC22" s="857">
        <f>F111</f>
        <v>1</v>
      </c>
      <c r="HD22" s="934">
        <f>G112</f>
        <v>1.0204081632653061</v>
      </c>
      <c r="HE22" s="857"/>
      <c r="HF22" s="857">
        <f>C111</f>
        <v>1</v>
      </c>
      <c r="HG22" s="857">
        <f>D111</f>
        <v>0</v>
      </c>
      <c r="HH22" s="857">
        <f>E111</f>
        <v>0</v>
      </c>
      <c r="HI22" s="857">
        <f>H113</f>
        <v>0</v>
      </c>
      <c r="HJ22" s="857">
        <f>H115</f>
        <v>0</v>
      </c>
      <c r="HK22" s="857"/>
      <c r="HL22" s="857">
        <f>H114</f>
        <v>0</v>
      </c>
      <c r="HM22" s="857">
        <f>COUNTIF(D7:D106,"nso")</f>
        <v>0</v>
      </c>
      <c r="HN22" s="865">
        <f>HC22+HI22+HJ22+HL22+HM22</f>
        <v>1</v>
      </c>
    </row>
    <row r="23" spans="1:227" ht="15" customHeight="1" thickBot="1">
      <c r="A23" s="194">
        <f>details!A23</f>
        <v>17</v>
      </c>
      <c r="B23" s="280" t="str">
        <f>IF(details!B23="","",details!B23)</f>
        <v/>
      </c>
      <c r="C23" s="280" t="str">
        <f>IF(details!C23="","",details!C23)</f>
        <v/>
      </c>
      <c r="D23" s="282">
        <f>IF(details!D23="","",details!D23)</f>
        <v>1017</v>
      </c>
      <c r="E23" s="282"/>
      <c r="F23" s="280" t="str">
        <f>IF(details!F23="","",details!F23)</f>
        <v/>
      </c>
      <c r="G23" s="570" t="str">
        <f>IF(details!G23="","",details!G23)</f>
        <v/>
      </c>
      <c r="H23" s="287" t="str">
        <f>IF(details!H23="","",details!H23)</f>
        <v>A 017</v>
      </c>
      <c r="I23" s="287" t="str">
        <f>IF(details!I23="","",details!I23)</f>
        <v>B 017</v>
      </c>
      <c r="J23" s="287" t="str">
        <f>IF(details!J23="","",details!J23)</f>
        <v>C 017</v>
      </c>
      <c r="K23" s="280" t="str">
        <f>IF(details!K23="","",details!K23)</f>
        <v/>
      </c>
      <c r="L23" s="280" t="str">
        <f>IF(details!L23="","",details!L23)</f>
        <v/>
      </c>
      <c r="M23" s="280" t="str">
        <f>IF(details!M23="","",details!M23)</f>
        <v/>
      </c>
      <c r="N23" s="281" t="str">
        <f t="shared" si="113"/>
        <v/>
      </c>
      <c r="O23" s="280" t="str">
        <f>IF(details!N23="","",details!N23)</f>
        <v/>
      </c>
      <c r="P23" s="281" t="str">
        <f t="shared" si="114"/>
        <v/>
      </c>
      <c r="Q23" s="152">
        <f t="shared" si="115"/>
        <v>0</v>
      </c>
      <c r="R23" s="138" t="e">
        <f t="shared" si="116"/>
        <v>#VALUE!</v>
      </c>
      <c r="S23" s="280" t="str">
        <f>IF(details!O23="","",details!O23)</f>
        <v/>
      </c>
      <c r="T23" s="280" t="str">
        <f>IF(details!P23="","",details!P23)</f>
        <v/>
      </c>
      <c r="U23" s="280" t="str">
        <f>IF(details!Q23="","",details!Q23)</f>
        <v/>
      </c>
      <c r="V23" s="139" t="str">
        <f t="shared" si="117"/>
        <v/>
      </c>
      <c r="W23" s="280" t="str">
        <f>IF(details!R23="","",details!R23)</f>
        <v/>
      </c>
      <c r="X23" s="140" t="str">
        <f t="shared" si="118"/>
        <v/>
      </c>
      <c r="Y23" s="365" t="str">
        <f t="shared" si="42"/>
        <v/>
      </c>
      <c r="Z23" s="191" t="str">
        <f t="shared" si="119"/>
        <v/>
      </c>
      <c r="AA23" s="280" t="str">
        <f>IF(details!S23="","",details!S23)</f>
        <v/>
      </c>
      <c r="AB23" s="280" t="str">
        <f>IF(details!T23="","",details!T23)</f>
        <v/>
      </c>
      <c r="AC23" s="280" t="str">
        <f>IF(details!U23="","",details!U23)</f>
        <v/>
      </c>
      <c r="AD23" s="281" t="str">
        <f t="shared" si="120"/>
        <v/>
      </c>
      <c r="AE23" s="280" t="str">
        <f>IF(details!V23="","",details!V23)</f>
        <v/>
      </c>
      <c r="AF23" s="281" t="str">
        <f t="shared" si="121"/>
        <v/>
      </c>
      <c r="AG23" s="152">
        <f t="shared" si="122"/>
        <v>0</v>
      </c>
      <c r="AH23" s="138" t="e">
        <f t="shared" si="123"/>
        <v>#VALUE!</v>
      </c>
      <c r="AI23" s="280" t="str">
        <f>IF(details!W23="","",details!W23)</f>
        <v/>
      </c>
      <c r="AJ23" s="280" t="str">
        <f>IF(details!X23="","",details!X23)</f>
        <v/>
      </c>
      <c r="AK23" s="280" t="str">
        <f>IF(details!Y23="","",details!Y23)</f>
        <v/>
      </c>
      <c r="AL23" s="139" t="str">
        <f t="shared" si="124"/>
        <v/>
      </c>
      <c r="AM23" s="280" t="str">
        <f>IF(details!Z23="","",details!Z23)</f>
        <v/>
      </c>
      <c r="AN23" s="140" t="str">
        <f t="shared" si="125"/>
        <v/>
      </c>
      <c r="AO23" s="365" t="str">
        <f t="shared" si="47"/>
        <v/>
      </c>
      <c r="AP23" s="191" t="str">
        <f t="shared" si="208"/>
        <v/>
      </c>
      <c r="AQ23" s="282" t="str">
        <f>IF(details!AA23="","",details!AA23)</f>
        <v/>
      </c>
      <c r="AR23" s="288" t="str">
        <f>CONCATENATE(IF(details!AA23="s"," SANSKRIT",IF(details!AA23="u"," URDU",IF(details!AA23="g"," GUJRATI",IF(details!AA23="p"," PUNJABI",IF(details!AA23="sd"," SINDHI",))))),"")</f>
        <v/>
      </c>
      <c r="AS23" s="280" t="str">
        <f>IF(details!AB23="","",details!AB23)</f>
        <v/>
      </c>
      <c r="AT23" s="280" t="str">
        <f>IF(details!AC23="","",details!AC23)</f>
        <v/>
      </c>
      <c r="AU23" s="280" t="str">
        <f>IF(details!AD23="","",details!AD23)</f>
        <v/>
      </c>
      <c r="AV23" s="281" t="str">
        <f t="shared" si="127"/>
        <v/>
      </c>
      <c r="AW23" s="280" t="str">
        <f>IF(details!AE23="","",details!AE23)</f>
        <v/>
      </c>
      <c r="AX23" s="281" t="str">
        <f t="shared" si="128"/>
        <v/>
      </c>
      <c r="AY23" s="152">
        <f t="shared" si="129"/>
        <v>0</v>
      </c>
      <c r="AZ23" s="138" t="e">
        <f t="shared" si="130"/>
        <v>#VALUE!</v>
      </c>
      <c r="BA23" s="280" t="str">
        <f>IF(details!AF23="","",details!AF23)</f>
        <v/>
      </c>
      <c r="BB23" s="280" t="str">
        <f>IF(details!AG23="","",details!AG23)</f>
        <v/>
      </c>
      <c r="BC23" s="280" t="str">
        <f>IF(details!AH23="","",details!AH23)</f>
        <v/>
      </c>
      <c r="BD23" s="139" t="str">
        <f t="shared" si="131"/>
        <v/>
      </c>
      <c r="BE23" s="280" t="str">
        <f>IF(details!AI23="","",details!AI23)</f>
        <v/>
      </c>
      <c r="BF23" s="140" t="str">
        <f t="shared" si="132"/>
        <v/>
      </c>
      <c r="BG23" s="365" t="str">
        <f t="shared" si="51"/>
        <v/>
      </c>
      <c r="BH23" s="191" t="str">
        <f t="shared" si="133"/>
        <v/>
      </c>
      <c r="BI23" s="280" t="str">
        <f>IF(details!AJ23="","",details!AJ23)</f>
        <v/>
      </c>
      <c r="BJ23" s="280" t="str">
        <f>IF(details!AK23="","",details!AK23)</f>
        <v/>
      </c>
      <c r="BK23" s="280" t="str">
        <f>IF(details!AL23="","",details!AL23)</f>
        <v/>
      </c>
      <c r="BL23" s="281" t="str">
        <f t="shared" si="134"/>
        <v/>
      </c>
      <c r="BM23" s="280" t="str">
        <f>IF(details!AM23="","",details!AM23)</f>
        <v/>
      </c>
      <c r="BN23" s="281" t="str">
        <f t="shared" si="135"/>
        <v/>
      </c>
      <c r="BO23" s="152">
        <f t="shared" si="136"/>
        <v>0</v>
      </c>
      <c r="BP23" s="138" t="e">
        <f t="shared" si="137"/>
        <v>#VALUE!</v>
      </c>
      <c r="BQ23" s="280" t="str">
        <f>IF(details!AN23="","",details!AN23)</f>
        <v/>
      </c>
      <c r="BR23" s="280" t="str">
        <f>IF(details!AO23="","",details!AO23)</f>
        <v/>
      </c>
      <c r="BS23" s="280" t="str">
        <f>IF(details!AP23="","",details!AP23)</f>
        <v/>
      </c>
      <c r="BT23" s="139" t="str">
        <f t="shared" si="138"/>
        <v/>
      </c>
      <c r="BU23" s="280" t="str">
        <f>IF(details!AQ23="","",details!AQ23)</f>
        <v/>
      </c>
      <c r="BV23" s="140" t="str">
        <f t="shared" si="139"/>
        <v/>
      </c>
      <c r="BW23" s="365" t="str">
        <f t="shared" si="55"/>
        <v/>
      </c>
      <c r="BX23" s="191" t="str">
        <f t="shared" si="209"/>
        <v/>
      </c>
      <c r="BY23" s="280" t="str">
        <f>IF(details!AR23="","",details!AR23)</f>
        <v/>
      </c>
      <c r="BZ23" s="280" t="str">
        <f>IF(details!AS23="","",details!AS23)</f>
        <v/>
      </c>
      <c r="CA23" s="280" t="str">
        <f>IF(details!AT23="","",details!AT23)</f>
        <v/>
      </c>
      <c r="CB23" s="281" t="str">
        <f t="shared" si="141"/>
        <v/>
      </c>
      <c r="CC23" s="280" t="str">
        <f>IF(details!AU23="","",details!AU23)</f>
        <v/>
      </c>
      <c r="CD23" s="281" t="str">
        <f t="shared" si="142"/>
        <v/>
      </c>
      <c r="CE23" s="152">
        <f t="shared" si="143"/>
        <v>0</v>
      </c>
      <c r="CF23" s="138" t="e">
        <f t="shared" si="144"/>
        <v>#VALUE!</v>
      </c>
      <c r="CG23" s="280" t="str">
        <f>IF(details!AV23="","",details!AV23)</f>
        <v/>
      </c>
      <c r="CH23" s="280" t="str">
        <f>IF(details!AW23="","",details!AW23)</f>
        <v/>
      </c>
      <c r="CI23" s="280" t="str">
        <f>IF(details!AX23="","",details!AX23)</f>
        <v/>
      </c>
      <c r="CJ23" s="139" t="str">
        <f t="shared" si="145"/>
        <v/>
      </c>
      <c r="CK23" s="280" t="str">
        <f>IF(details!AY23="","",details!AY23)</f>
        <v/>
      </c>
      <c r="CL23" s="140" t="str">
        <f t="shared" si="146"/>
        <v/>
      </c>
      <c r="CM23" s="365" t="str">
        <f t="shared" si="59"/>
        <v/>
      </c>
      <c r="CN23" s="191" t="str">
        <f t="shared" si="60"/>
        <v/>
      </c>
      <c r="CO23" s="280" t="str">
        <f>IF(details!AZ23="","",details!AZ23)</f>
        <v/>
      </c>
      <c r="CP23" s="280" t="str">
        <f>IF(details!BA23="","",details!BA23)</f>
        <v/>
      </c>
      <c r="CQ23" s="280" t="str">
        <f>IF(details!BB23="","",details!BB23)</f>
        <v/>
      </c>
      <c r="CR23" s="281" t="str">
        <f t="shared" si="147"/>
        <v/>
      </c>
      <c r="CS23" s="280" t="str">
        <f>IF(details!BC23="","",details!BC23)</f>
        <v/>
      </c>
      <c r="CT23" s="281" t="str">
        <f t="shared" si="148"/>
        <v/>
      </c>
      <c r="CU23" s="152">
        <f t="shared" si="149"/>
        <v>0</v>
      </c>
      <c r="CV23" s="138" t="e">
        <f t="shared" si="150"/>
        <v>#VALUE!</v>
      </c>
      <c r="CW23" s="280" t="str">
        <f>IF(details!BD23="","",details!BD23)</f>
        <v/>
      </c>
      <c r="CX23" s="280" t="str">
        <f>IF(details!BE23="","",details!BE23)</f>
        <v/>
      </c>
      <c r="CY23" s="280" t="str">
        <f>IF(details!BF23="","",details!BF23)</f>
        <v/>
      </c>
      <c r="CZ23" s="139" t="str">
        <f t="shared" si="151"/>
        <v/>
      </c>
      <c r="DA23" s="280" t="str">
        <f>IF(details!BG23="","",details!BG23)</f>
        <v/>
      </c>
      <c r="DB23" s="140" t="str">
        <f t="shared" si="152"/>
        <v/>
      </c>
      <c r="DC23" s="365" t="str">
        <f t="shared" si="64"/>
        <v/>
      </c>
      <c r="DD23" s="191" t="str">
        <f t="shared" si="23"/>
        <v/>
      </c>
      <c r="DE23" s="280" t="str">
        <f>IF(details!BH23="","",details!BH23)</f>
        <v/>
      </c>
      <c r="DF23" s="280" t="str">
        <f>IF(details!BI23="","",details!BI23)</f>
        <v/>
      </c>
      <c r="DG23" s="280" t="str">
        <f>IF(details!BJ23="","",details!BJ23)</f>
        <v/>
      </c>
      <c r="DH23" s="281" t="str">
        <f t="shared" si="153"/>
        <v/>
      </c>
      <c r="DI23" s="280" t="str">
        <f>IF(details!BK23="","",details!BK23)</f>
        <v/>
      </c>
      <c r="DJ23" s="281" t="str">
        <f t="shared" si="154"/>
        <v/>
      </c>
      <c r="DK23" s="152">
        <f t="shared" si="155"/>
        <v>0</v>
      </c>
      <c r="DL23" s="281" t="str">
        <f t="shared" si="156"/>
        <v/>
      </c>
      <c r="DM23" s="280" t="str">
        <f>IF(details!BL23="","",details!BL23)</f>
        <v/>
      </c>
      <c r="DN23" s="52" t="str">
        <f t="shared" si="157"/>
        <v/>
      </c>
      <c r="DO23" s="280" t="str">
        <f t="shared" si="158"/>
        <v/>
      </c>
      <c r="DP23" s="280" t="str">
        <f>IF(details!BM23="","",details!BM23)</f>
        <v/>
      </c>
      <c r="DQ23" s="280" t="str">
        <f>IF(details!BN23="","",details!BN23)</f>
        <v/>
      </c>
      <c r="DR23" s="280" t="str">
        <f>IF(details!BO23="","",details!BO23)</f>
        <v/>
      </c>
      <c r="DS23" s="281" t="str">
        <f t="shared" si="159"/>
        <v/>
      </c>
      <c r="DT23" s="280" t="str">
        <f>IF(details!BP23="","",details!BP23)</f>
        <v/>
      </c>
      <c r="DU23" s="280" t="str">
        <f>IF(details!BQ23="","",details!BQ23)</f>
        <v/>
      </c>
      <c r="DV23" s="281" t="str">
        <f t="shared" si="160"/>
        <v/>
      </c>
      <c r="DW23" s="281" t="str">
        <f t="shared" si="161"/>
        <v/>
      </c>
      <c r="DX23" s="281" t="str">
        <f t="shared" si="162"/>
        <v/>
      </c>
      <c r="DY23" s="282" t="str">
        <f t="shared" si="163"/>
        <v/>
      </c>
      <c r="DZ23" s="152">
        <f t="shared" si="164"/>
        <v>0</v>
      </c>
      <c r="EA23" s="280" t="str">
        <f t="shared" si="165"/>
        <v/>
      </c>
      <c r="EB23" s="280" t="str">
        <f>IF(details!BR23="","",details!BR23)</f>
        <v/>
      </c>
      <c r="EC23" s="280" t="str">
        <f>IF(details!BS23="","",details!BS23)</f>
        <v/>
      </c>
      <c r="ED23" s="280" t="str">
        <f>IF(details!BT23="","",details!BT23)</f>
        <v/>
      </c>
      <c r="EE23" s="281" t="str">
        <f t="shared" si="166"/>
        <v/>
      </c>
      <c r="EF23" s="280" t="str">
        <f>IF(details!BU23="","",details!BU23)</f>
        <v/>
      </c>
      <c r="EG23" s="280" t="str">
        <f>IF(details!BV23="","",details!BV23)</f>
        <v/>
      </c>
      <c r="EH23" s="56" t="str">
        <f t="shared" si="167"/>
        <v/>
      </c>
      <c r="EI23" s="281" t="str">
        <f t="shared" si="168"/>
        <v/>
      </c>
      <c r="EJ23" s="281" t="str">
        <f t="shared" si="169"/>
        <v/>
      </c>
      <c r="EK23" s="302" t="str">
        <f t="shared" si="170"/>
        <v/>
      </c>
      <c r="EL23" s="152">
        <f t="shared" si="171"/>
        <v>0</v>
      </c>
      <c r="EM23" s="280" t="str">
        <f t="shared" si="172"/>
        <v/>
      </c>
      <c r="EN23" s="280" t="str">
        <f>IF(details!BW23="","",details!BW23)</f>
        <v/>
      </c>
      <c r="EO23" s="280" t="str">
        <f>IF(details!BX23="","",details!BX23)</f>
        <v/>
      </c>
      <c r="EP23" s="280" t="str">
        <f>IF(details!BY23="","",details!BY23)</f>
        <v/>
      </c>
      <c r="EQ23" s="282" t="str">
        <f t="shared" si="173"/>
        <v/>
      </c>
      <c r="ER23" s="280" t="str">
        <f t="shared" si="174"/>
        <v/>
      </c>
      <c r="ES23" s="280" t="str">
        <f>IF(details!BZ23="","",details!BZ23)</f>
        <v/>
      </c>
      <c r="ET23" s="280" t="str">
        <f>IF(details!CA23="","",details!CA23)</f>
        <v/>
      </c>
      <c r="EU23" s="280" t="str">
        <f>IF(details!CB23="","",details!CB23)</f>
        <v/>
      </c>
      <c r="EV23" s="280" t="str">
        <f>IF(details!CC23="","",details!CC23)</f>
        <v/>
      </c>
      <c r="EW23" s="282" t="str">
        <f t="shared" si="175"/>
        <v/>
      </c>
      <c r="EX23" s="280" t="str">
        <f t="shared" si="176"/>
        <v/>
      </c>
      <c r="EY23" s="152" t="str">
        <f t="shared" si="177"/>
        <v/>
      </c>
      <c r="EZ23" s="152" t="str">
        <f t="shared" si="178"/>
        <v/>
      </c>
      <c r="FA23" s="152" t="str">
        <f t="shared" si="179"/>
        <v/>
      </c>
      <c r="FB23" s="152" t="str">
        <f t="shared" si="180"/>
        <v/>
      </c>
      <c r="FC23" s="152" t="str">
        <f t="shared" si="181"/>
        <v/>
      </c>
      <c r="FD23" s="152" t="str">
        <f t="shared" si="182"/>
        <v/>
      </c>
      <c r="FE23" s="152" t="str">
        <f t="shared" si="88"/>
        <v/>
      </c>
      <c r="FF23" s="152">
        <f t="shared" si="183"/>
        <v>0</v>
      </c>
      <c r="FG23" s="152">
        <f t="shared" si="184"/>
        <v>0</v>
      </c>
      <c r="FH23" s="152">
        <f t="shared" si="185"/>
        <v>0</v>
      </c>
      <c r="FI23" s="152">
        <f t="shared" si="186"/>
        <v>0</v>
      </c>
      <c r="FJ23" s="152">
        <f t="shared" si="187"/>
        <v>0</v>
      </c>
      <c r="FK23" s="198"/>
      <c r="FL23" s="303" t="str">
        <f t="shared" si="188"/>
        <v/>
      </c>
      <c r="FM23" s="303" t="str">
        <f t="shared" si="189"/>
        <v/>
      </c>
      <c r="FN23" s="303" t="str">
        <f t="shared" si="190"/>
        <v/>
      </c>
      <c r="FO23" s="303" t="str">
        <f t="shared" si="97"/>
        <v/>
      </c>
      <c r="FP23" s="303" t="str">
        <f t="shared" si="98"/>
        <v/>
      </c>
      <c r="FQ23" s="303" t="str">
        <f t="shared" si="99"/>
        <v/>
      </c>
      <c r="FR23" s="303" t="str">
        <f t="shared" si="100"/>
        <v/>
      </c>
      <c r="FS23" s="303" t="str">
        <f t="shared" si="101"/>
        <v/>
      </c>
      <c r="FT23" s="303" t="str">
        <f t="shared" si="191"/>
        <v/>
      </c>
      <c r="FU23" s="303" t="str">
        <f t="shared" si="192"/>
        <v/>
      </c>
      <c r="FV23" s="303" t="str">
        <f t="shared" si="193"/>
        <v/>
      </c>
      <c r="FW23" s="303" t="str">
        <f t="shared" si="194"/>
        <v/>
      </c>
      <c r="FX23" s="303" t="str">
        <f t="shared" si="106"/>
        <v/>
      </c>
      <c r="FY23" s="303" t="str">
        <f t="shared" si="195"/>
        <v/>
      </c>
      <c r="FZ23" s="303" t="str">
        <f t="shared" si="196"/>
        <v/>
      </c>
      <c r="GA23" s="303" t="str">
        <f t="shared" si="197"/>
        <v/>
      </c>
      <c r="GB23" s="303" t="str">
        <f t="shared" si="110"/>
        <v/>
      </c>
      <c r="GC23" s="286">
        <f t="shared" si="37"/>
        <v>0</v>
      </c>
      <c r="GD23" s="244">
        <f t="shared" si="198"/>
        <v>0</v>
      </c>
      <c r="GE23" s="152" t="str">
        <f t="shared" si="199"/>
        <v/>
      </c>
      <c r="GF23" s="421" t="str">
        <f t="shared" si="200"/>
        <v/>
      </c>
      <c r="GG23" s="333" t="str">
        <f t="shared" si="201"/>
        <v/>
      </c>
      <c r="GH23" s="333" t="str">
        <f t="shared" si="202"/>
        <v xml:space="preserve">      </v>
      </c>
      <c r="GI23" s="191"/>
      <c r="GJ23" s="191" t="str">
        <f t="shared" si="203"/>
        <v/>
      </c>
      <c r="GK23" s="191" t="str">
        <f t="shared" si="204"/>
        <v/>
      </c>
      <c r="GL23" s="191" t="str">
        <f t="shared" si="205"/>
        <v/>
      </c>
      <c r="GM23" s="55" t="str">
        <f>IF(details!DG23="","",details!DG23)</f>
        <v/>
      </c>
      <c r="GN23" s="57" t="str">
        <f>IF(details!DH23="","",details!DH23)</f>
        <v/>
      </c>
      <c r="GO23" s="55" t="str">
        <f>IF(details!DK23="","",details!DK23)</f>
        <v/>
      </c>
      <c r="GP23" s="57" t="str">
        <f>IF(details!DL23="","",details!DL23)</f>
        <v/>
      </c>
      <c r="GQ23" s="55" t="str">
        <f>IF(details!DO23="","",details!DO23)</f>
        <v/>
      </c>
      <c r="GR23" s="57" t="str">
        <f>IF(details!DP23="","",details!DP23)</f>
        <v/>
      </c>
      <c r="GS23" s="55" t="str">
        <f>IF(details!DS23="","",details!DS23)</f>
        <v/>
      </c>
      <c r="GT23" s="57" t="str">
        <f>IF(details!DT23="","",details!DT23)</f>
        <v/>
      </c>
      <c r="GU23" s="337" t="str">
        <f t="shared" si="206"/>
        <v/>
      </c>
      <c r="GV23" s="427" t="str">
        <f t="shared" si="207"/>
        <v/>
      </c>
      <c r="GW23" s="199"/>
      <c r="GZ23" s="933"/>
      <c r="HA23" s="858"/>
      <c r="HB23" s="858"/>
      <c r="HC23" s="858"/>
      <c r="HD23" s="858"/>
      <c r="HE23" s="858"/>
      <c r="HF23" s="858"/>
      <c r="HG23" s="858"/>
      <c r="HH23" s="858"/>
      <c r="HI23" s="858"/>
      <c r="HJ23" s="858"/>
      <c r="HK23" s="858"/>
      <c r="HL23" s="858"/>
      <c r="HM23" s="858"/>
      <c r="HN23" s="866"/>
    </row>
    <row r="24" spans="1:227" ht="15" customHeight="1">
      <c r="A24" s="194">
        <f>details!A24</f>
        <v>18</v>
      </c>
      <c r="B24" s="280" t="str">
        <f>IF(details!B24="","",details!B24)</f>
        <v/>
      </c>
      <c r="C24" s="280" t="str">
        <f>IF(details!C24="","",details!C24)</f>
        <v/>
      </c>
      <c r="D24" s="282">
        <f>IF(details!D24="","",details!D24)</f>
        <v>1018</v>
      </c>
      <c r="E24" s="282"/>
      <c r="F24" s="280" t="str">
        <f>IF(details!F24="","",details!F24)</f>
        <v/>
      </c>
      <c r="G24" s="570" t="str">
        <f>IF(details!G24="","",details!G24)</f>
        <v/>
      </c>
      <c r="H24" s="287" t="str">
        <f>IF(details!H24="","",details!H24)</f>
        <v>A 018</v>
      </c>
      <c r="I24" s="287" t="str">
        <f>IF(details!I24="","",details!I24)</f>
        <v>B 018</v>
      </c>
      <c r="J24" s="287" t="str">
        <f>IF(details!J24="","",details!J24)</f>
        <v>C 018</v>
      </c>
      <c r="K24" s="280" t="str">
        <f>IF(details!K24="","",details!K24)</f>
        <v/>
      </c>
      <c r="L24" s="280" t="str">
        <f>IF(details!L24="","",details!L24)</f>
        <v/>
      </c>
      <c r="M24" s="280" t="str">
        <f>IF(details!M24="","",details!M24)</f>
        <v/>
      </c>
      <c r="N24" s="281" t="str">
        <f t="shared" si="113"/>
        <v/>
      </c>
      <c r="O24" s="280" t="str">
        <f>IF(details!N24="","",details!N24)</f>
        <v/>
      </c>
      <c r="P24" s="281" t="str">
        <f t="shared" si="114"/>
        <v/>
      </c>
      <c r="Q24" s="152">
        <f t="shared" si="115"/>
        <v>0</v>
      </c>
      <c r="R24" s="138" t="e">
        <f t="shared" si="116"/>
        <v>#VALUE!</v>
      </c>
      <c r="S24" s="280" t="str">
        <f>IF(details!O24="","",details!O24)</f>
        <v/>
      </c>
      <c r="T24" s="280" t="str">
        <f>IF(details!P24="","",details!P24)</f>
        <v/>
      </c>
      <c r="U24" s="280" t="str">
        <f>IF(details!Q24="","",details!Q24)</f>
        <v/>
      </c>
      <c r="V24" s="139" t="str">
        <f t="shared" si="117"/>
        <v/>
      </c>
      <c r="W24" s="280" t="str">
        <f>IF(details!R24="","",details!R24)</f>
        <v/>
      </c>
      <c r="X24" s="140" t="str">
        <f t="shared" si="118"/>
        <v/>
      </c>
      <c r="Y24" s="365" t="str">
        <f t="shared" si="42"/>
        <v/>
      </c>
      <c r="Z24" s="191" t="str">
        <f t="shared" si="119"/>
        <v/>
      </c>
      <c r="AA24" s="280" t="str">
        <f>IF(details!S24="","",details!S24)</f>
        <v/>
      </c>
      <c r="AB24" s="280" t="str">
        <f>IF(details!T24="","",details!T24)</f>
        <v/>
      </c>
      <c r="AC24" s="280" t="str">
        <f>IF(details!U24="","",details!U24)</f>
        <v/>
      </c>
      <c r="AD24" s="281" t="str">
        <f t="shared" si="120"/>
        <v/>
      </c>
      <c r="AE24" s="280" t="str">
        <f>IF(details!V24="","",details!V24)</f>
        <v/>
      </c>
      <c r="AF24" s="281" t="str">
        <f t="shared" si="121"/>
        <v/>
      </c>
      <c r="AG24" s="152">
        <f t="shared" si="122"/>
        <v>0</v>
      </c>
      <c r="AH24" s="138" t="e">
        <f t="shared" si="123"/>
        <v>#VALUE!</v>
      </c>
      <c r="AI24" s="280" t="str">
        <f>IF(details!W24="","",details!W24)</f>
        <v/>
      </c>
      <c r="AJ24" s="280" t="str">
        <f>IF(details!X24="","",details!X24)</f>
        <v/>
      </c>
      <c r="AK24" s="280" t="str">
        <f>IF(details!Y24="","",details!Y24)</f>
        <v/>
      </c>
      <c r="AL24" s="139" t="str">
        <f t="shared" si="124"/>
        <v/>
      </c>
      <c r="AM24" s="280" t="str">
        <f>IF(details!Z24="","",details!Z24)</f>
        <v/>
      </c>
      <c r="AN24" s="140" t="str">
        <f t="shared" si="125"/>
        <v/>
      </c>
      <c r="AO24" s="365" t="str">
        <f t="shared" si="47"/>
        <v/>
      </c>
      <c r="AP24" s="191" t="str">
        <f t="shared" si="208"/>
        <v/>
      </c>
      <c r="AQ24" s="282" t="str">
        <f>IF(details!AA24="","",details!AA24)</f>
        <v/>
      </c>
      <c r="AR24" s="288" t="str">
        <f>CONCATENATE(IF(details!AA24="s"," SANSKRIT",IF(details!AA24="u"," URDU",IF(details!AA24="g"," GUJRATI",IF(details!AA24="p"," PUNJABI",IF(details!AA24="sd"," SINDHI",))))),"")</f>
        <v/>
      </c>
      <c r="AS24" s="280" t="str">
        <f>IF(details!AB24="","",details!AB24)</f>
        <v/>
      </c>
      <c r="AT24" s="280" t="str">
        <f>IF(details!AC24="","",details!AC24)</f>
        <v/>
      </c>
      <c r="AU24" s="280" t="str">
        <f>IF(details!AD24="","",details!AD24)</f>
        <v/>
      </c>
      <c r="AV24" s="281" t="str">
        <f t="shared" si="127"/>
        <v/>
      </c>
      <c r="AW24" s="280" t="str">
        <f>IF(details!AE24="","",details!AE24)</f>
        <v/>
      </c>
      <c r="AX24" s="281" t="str">
        <f t="shared" si="128"/>
        <v/>
      </c>
      <c r="AY24" s="152">
        <f t="shared" si="129"/>
        <v>0</v>
      </c>
      <c r="AZ24" s="138" t="e">
        <f t="shared" si="130"/>
        <v>#VALUE!</v>
      </c>
      <c r="BA24" s="280" t="str">
        <f>IF(details!AF24="","",details!AF24)</f>
        <v/>
      </c>
      <c r="BB24" s="280" t="str">
        <f>IF(details!AG24="","",details!AG24)</f>
        <v/>
      </c>
      <c r="BC24" s="280" t="str">
        <f>IF(details!AH24="","",details!AH24)</f>
        <v/>
      </c>
      <c r="BD24" s="139" t="str">
        <f t="shared" si="131"/>
        <v/>
      </c>
      <c r="BE24" s="280" t="str">
        <f>IF(details!AI24="","",details!AI24)</f>
        <v/>
      </c>
      <c r="BF24" s="140" t="str">
        <f t="shared" si="132"/>
        <v/>
      </c>
      <c r="BG24" s="365" t="str">
        <f t="shared" si="51"/>
        <v/>
      </c>
      <c r="BH24" s="191" t="str">
        <f t="shared" si="133"/>
        <v/>
      </c>
      <c r="BI24" s="280" t="str">
        <f>IF(details!AJ24="","",details!AJ24)</f>
        <v/>
      </c>
      <c r="BJ24" s="280" t="str">
        <f>IF(details!AK24="","",details!AK24)</f>
        <v/>
      </c>
      <c r="BK24" s="280" t="str">
        <f>IF(details!AL24="","",details!AL24)</f>
        <v/>
      </c>
      <c r="BL24" s="281" t="str">
        <f t="shared" si="134"/>
        <v/>
      </c>
      <c r="BM24" s="280" t="str">
        <f>IF(details!AM24="","",details!AM24)</f>
        <v/>
      </c>
      <c r="BN24" s="281" t="str">
        <f t="shared" si="135"/>
        <v/>
      </c>
      <c r="BO24" s="152">
        <f t="shared" si="136"/>
        <v>0</v>
      </c>
      <c r="BP24" s="138" t="e">
        <f t="shared" si="137"/>
        <v>#VALUE!</v>
      </c>
      <c r="BQ24" s="280" t="str">
        <f>IF(details!AN24="","",details!AN24)</f>
        <v/>
      </c>
      <c r="BR24" s="280" t="str">
        <f>IF(details!AO24="","",details!AO24)</f>
        <v/>
      </c>
      <c r="BS24" s="280" t="str">
        <f>IF(details!AP24="","",details!AP24)</f>
        <v/>
      </c>
      <c r="BT24" s="139" t="str">
        <f t="shared" si="138"/>
        <v/>
      </c>
      <c r="BU24" s="280" t="str">
        <f>IF(details!AQ24="","",details!AQ24)</f>
        <v/>
      </c>
      <c r="BV24" s="140" t="str">
        <f t="shared" si="139"/>
        <v/>
      </c>
      <c r="BW24" s="365" t="str">
        <f t="shared" si="55"/>
        <v/>
      </c>
      <c r="BX24" s="191" t="str">
        <f t="shared" si="209"/>
        <v/>
      </c>
      <c r="BY24" s="280" t="str">
        <f>IF(details!AR24="","",details!AR24)</f>
        <v/>
      </c>
      <c r="BZ24" s="280" t="str">
        <f>IF(details!AS24="","",details!AS24)</f>
        <v/>
      </c>
      <c r="CA24" s="280" t="str">
        <f>IF(details!AT24="","",details!AT24)</f>
        <v/>
      </c>
      <c r="CB24" s="281" t="str">
        <f t="shared" si="141"/>
        <v/>
      </c>
      <c r="CC24" s="280" t="str">
        <f>IF(details!AU24="","",details!AU24)</f>
        <v/>
      </c>
      <c r="CD24" s="281" t="str">
        <f t="shared" si="142"/>
        <v/>
      </c>
      <c r="CE24" s="152">
        <f t="shared" si="143"/>
        <v>0</v>
      </c>
      <c r="CF24" s="138" t="e">
        <f t="shared" si="144"/>
        <v>#VALUE!</v>
      </c>
      <c r="CG24" s="280" t="str">
        <f>IF(details!AV24="","",details!AV24)</f>
        <v/>
      </c>
      <c r="CH24" s="280" t="str">
        <f>IF(details!AW24="","",details!AW24)</f>
        <v/>
      </c>
      <c r="CI24" s="280" t="str">
        <f>IF(details!AX24="","",details!AX24)</f>
        <v/>
      </c>
      <c r="CJ24" s="139" t="str">
        <f t="shared" si="145"/>
        <v/>
      </c>
      <c r="CK24" s="280" t="str">
        <f>IF(details!AY24="","",details!AY24)</f>
        <v/>
      </c>
      <c r="CL24" s="140" t="str">
        <f t="shared" si="146"/>
        <v/>
      </c>
      <c r="CM24" s="365" t="str">
        <f t="shared" si="59"/>
        <v/>
      </c>
      <c r="CN24" s="191" t="str">
        <f t="shared" si="60"/>
        <v/>
      </c>
      <c r="CO24" s="280" t="str">
        <f>IF(details!AZ24="","",details!AZ24)</f>
        <v/>
      </c>
      <c r="CP24" s="280" t="str">
        <f>IF(details!BA24="","",details!BA24)</f>
        <v/>
      </c>
      <c r="CQ24" s="280" t="str">
        <f>IF(details!BB24="","",details!BB24)</f>
        <v/>
      </c>
      <c r="CR24" s="281" t="str">
        <f t="shared" si="147"/>
        <v/>
      </c>
      <c r="CS24" s="280" t="str">
        <f>IF(details!BC24="","",details!BC24)</f>
        <v/>
      </c>
      <c r="CT24" s="281" t="str">
        <f t="shared" si="148"/>
        <v/>
      </c>
      <c r="CU24" s="152">
        <f t="shared" si="149"/>
        <v>0</v>
      </c>
      <c r="CV24" s="138" t="e">
        <f t="shared" si="150"/>
        <v>#VALUE!</v>
      </c>
      <c r="CW24" s="280" t="str">
        <f>IF(details!BD24="","",details!BD24)</f>
        <v/>
      </c>
      <c r="CX24" s="280" t="str">
        <f>IF(details!BE24="","",details!BE24)</f>
        <v/>
      </c>
      <c r="CY24" s="280" t="str">
        <f>IF(details!BF24="","",details!BF24)</f>
        <v/>
      </c>
      <c r="CZ24" s="139" t="str">
        <f t="shared" si="151"/>
        <v/>
      </c>
      <c r="DA24" s="280" t="str">
        <f>IF(details!BG24="","",details!BG24)</f>
        <v/>
      </c>
      <c r="DB24" s="140" t="str">
        <f t="shared" si="152"/>
        <v/>
      </c>
      <c r="DC24" s="365" t="str">
        <f t="shared" si="64"/>
        <v/>
      </c>
      <c r="DD24" s="191" t="str">
        <f t="shared" si="23"/>
        <v/>
      </c>
      <c r="DE24" s="280" t="str">
        <f>IF(details!BH24="","",details!BH24)</f>
        <v/>
      </c>
      <c r="DF24" s="280" t="str">
        <f>IF(details!BI24="","",details!BI24)</f>
        <v/>
      </c>
      <c r="DG24" s="280" t="str">
        <f>IF(details!BJ24="","",details!BJ24)</f>
        <v/>
      </c>
      <c r="DH24" s="281" t="str">
        <f t="shared" si="153"/>
        <v/>
      </c>
      <c r="DI24" s="280" t="str">
        <f>IF(details!BK24="","",details!BK24)</f>
        <v/>
      </c>
      <c r="DJ24" s="281" t="str">
        <f t="shared" si="154"/>
        <v/>
      </c>
      <c r="DK24" s="152">
        <f t="shared" si="155"/>
        <v>0</v>
      </c>
      <c r="DL24" s="281" t="str">
        <f t="shared" si="156"/>
        <v/>
      </c>
      <c r="DM24" s="280" t="str">
        <f>IF(details!BL24="","",details!BL24)</f>
        <v/>
      </c>
      <c r="DN24" s="52" t="str">
        <f t="shared" si="157"/>
        <v/>
      </c>
      <c r="DO24" s="280" t="str">
        <f t="shared" si="158"/>
        <v/>
      </c>
      <c r="DP24" s="280" t="str">
        <f>IF(details!BM24="","",details!BM24)</f>
        <v/>
      </c>
      <c r="DQ24" s="280" t="str">
        <f>IF(details!BN24="","",details!BN24)</f>
        <v/>
      </c>
      <c r="DR24" s="280" t="str">
        <f>IF(details!BO24="","",details!BO24)</f>
        <v/>
      </c>
      <c r="DS24" s="281" t="str">
        <f t="shared" si="159"/>
        <v/>
      </c>
      <c r="DT24" s="280" t="str">
        <f>IF(details!BP24="","",details!BP24)</f>
        <v/>
      </c>
      <c r="DU24" s="280" t="str">
        <f>IF(details!BQ24="","",details!BQ24)</f>
        <v/>
      </c>
      <c r="DV24" s="281" t="str">
        <f t="shared" si="160"/>
        <v/>
      </c>
      <c r="DW24" s="281" t="str">
        <f t="shared" si="161"/>
        <v/>
      </c>
      <c r="DX24" s="281" t="str">
        <f t="shared" si="162"/>
        <v/>
      </c>
      <c r="DY24" s="282" t="str">
        <f t="shared" si="163"/>
        <v/>
      </c>
      <c r="DZ24" s="152">
        <f t="shared" si="164"/>
        <v>0</v>
      </c>
      <c r="EA24" s="280" t="str">
        <f t="shared" si="165"/>
        <v/>
      </c>
      <c r="EB24" s="280" t="str">
        <f>IF(details!BR24="","",details!BR24)</f>
        <v/>
      </c>
      <c r="EC24" s="280" t="str">
        <f>IF(details!BS24="","",details!BS24)</f>
        <v/>
      </c>
      <c r="ED24" s="280" t="str">
        <f>IF(details!BT24="","",details!BT24)</f>
        <v/>
      </c>
      <c r="EE24" s="281" t="str">
        <f t="shared" si="166"/>
        <v/>
      </c>
      <c r="EF24" s="280" t="str">
        <f>IF(details!BU24="","",details!BU24)</f>
        <v/>
      </c>
      <c r="EG24" s="280" t="str">
        <f>IF(details!BV24="","",details!BV24)</f>
        <v/>
      </c>
      <c r="EH24" s="56" t="str">
        <f t="shared" si="167"/>
        <v/>
      </c>
      <c r="EI24" s="281" t="str">
        <f t="shared" si="168"/>
        <v/>
      </c>
      <c r="EJ24" s="281" t="str">
        <f t="shared" si="169"/>
        <v/>
      </c>
      <c r="EK24" s="302" t="str">
        <f t="shared" si="170"/>
        <v/>
      </c>
      <c r="EL24" s="152">
        <f t="shared" si="171"/>
        <v>0</v>
      </c>
      <c r="EM24" s="280" t="str">
        <f t="shared" si="172"/>
        <v/>
      </c>
      <c r="EN24" s="280" t="str">
        <f>IF(details!BW24="","",details!BW24)</f>
        <v/>
      </c>
      <c r="EO24" s="280" t="str">
        <f>IF(details!BX24="","",details!BX24)</f>
        <v/>
      </c>
      <c r="EP24" s="280" t="str">
        <f>IF(details!BY24="","",details!BY24)</f>
        <v/>
      </c>
      <c r="EQ24" s="282" t="str">
        <f t="shared" si="173"/>
        <v/>
      </c>
      <c r="ER24" s="280" t="str">
        <f t="shared" si="174"/>
        <v/>
      </c>
      <c r="ES24" s="280" t="str">
        <f>IF(details!BZ24="","",details!BZ24)</f>
        <v/>
      </c>
      <c r="ET24" s="280" t="str">
        <f>IF(details!CA24="","",details!CA24)</f>
        <v/>
      </c>
      <c r="EU24" s="280" t="str">
        <f>IF(details!CB24="","",details!CB24)</f>
        <v/>
      </c>
      <c r="EV24" s="280" t="str">
        <f>IF(details!CC24="","",details!CC24)</f>
        <v/>
      </c>
      <c r="EW24" s="282" t="str">
        <f t="shared" si="175"/>
        <v/>
      </c>
      <c r="EX24" s="280" t="str">
        <f t="shared" si="176"/>
        <v/>
      </c>
      <c r="EY24" s="152" t="str">
        <f t="shared" si="177"/>
        <v/>
      </c>
      <c r="EZ24" s="152" t="str">
        <f t="shared" si="178"/>
        <v/>
      </c>
      <c r="FA24" s="152" t="str">
        <f t="shared" si="179"/>
        <v/>
      </c>
      <c r="FB24" s="152" t="str">
        <f t="shared" si="180"/>
        <v/>
      </c>
      <c r="FC24" s="152" t="str">
        <f t="shared" si="181"/>
        <v/>
      </c>
      <c r="FD24" s="152" t="str">
        <f t="shared" si="182"/>
        <v/>
      </c>
      <c r="FE24" s="152" t="str">
        <f t="shared" si="88"/>
        <v/>
      </c>
      <c r="FF24" s="152">
        <f t="shared" si="183"/>
        <v>0</v>
      </c>
      <c r="FG24" s="152">
        <f t="shared" si="184"/>
        <v>0</v>
      </c>
      <c r="FH24" s="152">
        <f t="shared" si="185"/>
        <v>0</v>
      </c>
      <c r="FI24" s="152">
        <f t="shared" si="186"/>
        <v>0</v>
      </c>
      <c r="FJ24" s="152">
        <f t="shared" si="187"/>
        <v>0</v>
      </c>
      <c r="FK24" s="198"/>
      <c r="FL24" s="303" t="str">
        <f t="shared" si="188"/>
        <v/>
      </c>
      <c r="FM24" s="303" t="str">
        <f t="shared" si="189"/>
        <v/>
      </c>
      <c r="FN24" s="303" t="str">
        <f t="shared" si="190"/>
        <v/>
      </c>
      <c r="FO24" s="303" t="str">
        <f t="shared" si="97"/>
        <v/>
      </c>
      <c r="FP24" s="303" t="str">
        <f t="shared" si="98"/>
        <v/>
      </c>
      <c r="FQ24" s="303" t="str">
        <f t="shared" si="99"/>
        <v/>
      </c>
      <c r="FR24" s="303" t="str">
        <f t="shared" si="100"/>
        <v/>
      </c>
      <c r="FS24" s="303" t="str">
        <f t="shared" si="101"/>
        <v/>
      </c>
      <c r="FT24" s="303" t="str">
        <f t="shared" si="191"/>
        <v/>
      </c>
      <c r="FU24" s="303" t="str">
        <f t="shared" si="192"/>
        <v/>
      </c>
      <c r="FV24" s="303" t="str">
        <f t="shared" si="193"/>
        <v/>
      </c>
      <c r="FW24" s="303" t="str">
        <f t="shared" si="194"/>
        <v/>
      </c>
      <c r="FX24" s="303" t="str">
        <f t="shared" si="106"/>
        <v/>
      </c>
      <c r="FY24" s="303" t="str">
        <f t="shared" si="195"/>
        <v/>
      </c>
      <c r="FZ24" s="303" t="str">
        <f t="shared" si="196"/>
        <v/>
      </c>
      <c r="GA24" s="303" t="str">
        <f t="shared" si="197"/>
        <v/>
      </c>
      <c r="GB24" s="303" t="str">
        <f t="shared" si="110"/>
        <v/>
      </c>
      <c r="GC24" s="286">
        <f t="shared" si="37"/>
        <v>0</v>
      </c>
      <c r="GD24" s="244">
        <f t="shared" si="198"/>
        <v>0</v>
      </c>
      <c r="GE24" s="152" t="str">
        <f t="shared" si="199"/>
        <v/>
      </c>
      <c r="GF24" s="421" t="str">
        <f t="shared" si="200"/>
        <v/>
      </c>
      <c r="GG24" s="333" t="str">
        <f t="shared" si="201"/>
        <v/>
      </c>
      <c r="GH24" s="333" t="str">
        <f t="shared" si="202"/>
        <v xml:space="preserve">      </v>
      </c>
      <c r="GI24" s="191"/>
      <c r="GJ24" s="191" t="str">
        <f t="shared" si="203"/>
        <v/>
      </c>
      <c r="GK24" s="191" t="str">
        <f t="shared" si="204"/>
        <v/>
      </c>
      <c r="GL24" s="191" t="str">
        <f t="shared" si="205"/>
        <v/>
      </c>
      <c r="GM24" s="55" t="str">
        <f>IF(details!DG24="","",details!DG24)</f>
        <v/>
      </c>
      <c r="GN24" s="57" t="str">
        <f>IF(details!DH24="","",details!DH24)</f>
        <v/>
      </c>
      <c r="GO24" s="55" t="str">
        <f>IF(details!DK24="","",details!DK24)</f>
        <v/>
      </c>
      <c r="GP24" s="57" t="str">
        <f>IF(details!DL24="","",details!DL24)</f>
        <v/>
      </c>
      <c r="GQ24" s="55" t="str">
        <f>IF(details!DO24="","",details!DO24)</f>
        <v/>
      </c>
      <c r="GR24" s="57" t="str">
        <f>IF(details!DP24="","",details!DP24)</f>
        <v/>
      </c>
      <c r="GS24" s="55" t="str">
        <f>IF(details!DS24="","",details!DS24)</f>
        <v/>
      </c>
      <c r="GT24" s="57" t="str">
        <f>IF(details!DT24="","",details!DT24)</f>
        <v/>
      </c>
      <c r="GU24" s="337" t="str">
        <f t="shared" si="206"/>
        <v/>
      </c>
      <c r="GV24" s="427" t="str">
        <f t="shared" si="207"/>
        <v/>
      </c>
      <c r="GW24" s="199"/>
    </row>
    <row r="25" spans="1:227" ht="15" customHeight="1">
      <c r="A25" s="194">
        <f>details!A25</f>
        <v>19</v>
      </c>
      <c r="B25" s="280" t="str">
        <f>IF(details!B25="","",details!B25)</f>
        <v/>
      </c>
      <c r="C25" s="280" t="str">
        <f>IF(details!C25="","",details!C25)</f>
        <v/>
      </c>
      <c r="D25" s="282">
        <f>IF(details!D25="","",details!D25)</f>
        <v>1019</v>
      </c>
      <c r="E25" s="282"/>
      <c r="F25" s="280" t="str">
        <f>IF(details!F25="","",details!F25)</f>
        <v/>
      </c>
      <c r="G25" s="570" t="str">
        <f>IF(details!G25="","",details!G25)</f>
        <v/>
      </c>
      <c r="H25" s="287" t="str">
        <f>IF(details!H25="","",details!H25)</f>
        <v>A 019</v>
      </c>
      <c r="I25" s="287" t="str">
        <f>IF(details!I25="","",details!I25)</f>
        <v>B 019</v>
      </c>
      <c r="J25" s="287" t="str">
        <f>IF(details!J25="","",details!J25)</f>
        <v>C 019</v>
      </c>
      <c r="K25" s="280" t="str">
        <f>IF(details!K25="","",details!K25)</f>
        <v/>
      </c>
      <c r="L25" s="280" t="str">
        <f>IF(details!L25="","",details!L25)</f>
        <v/>
      </c>
      <c r="M25" s="280" t="str">
        <f>IF(details!M25="","",details!M25)</f>
        <v/>
      </c>
      <c r="N25" s="281" t="str">
        <f t="shared" si="113"/>
        <v/>
      </c>
      <c r="O25" s="280" t="str">
        <f>IF(details!N25="","",details!N25)</f>
        <v/>
      </c>
      <c r="P25" s="281" t="str">
        <f t="shared" si="114"/>
        <v/>
      </c>
      <c r="Q25" s="152">
        <f t="shared" si="115"/>
        <v>0</v>
      </c>
      <c r="R25" s="138" t="e">
        <f t="shared" si="116"/>
        <v>#VALUE!</v>
      </c>
      <c r="S25" s="280" t="str">
        <f>IF(details!O25="","",details!O25)</f>
        <v/>
      </c>
      <c r="T25" s="280" t="str">
        <f>IF(details!P25="","",details!P25)</f>
        <v/>
      </c>
      <c r="U25" s="280" t="str">
        <f>IF(details!Q25="","",details!Q25)</f>
        <v/>
      </c>
      <c r="V25" s="139" t="str">
        <f t="shared" si="117"/>
        <v/>
      </c>
      <c r="W25" s="280" t="str">
        <f>IF(details!R25="","",details!R25)</f>
        <v/>
      </c>
      <c r="X25" s="140" t="str">
        <f t="shared" si="118"/>
        <v/>
      </c>
      <c r="Y25" s="365" t="str">
        <f t="shared" si="42"/>
        <v/>
      </c>
      <c r="Z25" s="191" t="str">
        <f t="shared" si="119"/>
        <v/>
      </c>
      <c r="AA25" s="280" t="str">
        <f>IF(details!S25="","",details!S25)</f>
        <v/>
      </c>
      <c r="AB25" s="280" t="str">
        <f>IF(details!T25="","",details!T25)</f>
        <v/>
      </c>
      <c r="AC25" s="280" t="str">
        <f>IF(details!U25="","",details!U25)</f>
        <v/>
      </c>
      <c r="AD25" s="281" t="str">
        <f t="shared" si="120"/>
        <v/>
      </c>
      <c r="AE25" s="280" t="str">
        <f>IF(details!V25="","",details!V25)</f>
        <v/>
      </c>
      <c r="AF25" s="281" t="str">
        <f t="shared" si="121"/>
        <v/>
      </c>
      <c r="AG25" s="152">
        <f t="shared" si="122"/>
        <v>0</v>
      </c>
      <c r="AH25" s="138" t="e">
        <f t="shared" si="123"/>
        <v>#VALUE!</v>
      </c>
      <c r="AI25" s="280" t="str">
        <f>IF(details!W25="","",details!W25)</f>
        <v/>
      </c>
      <c r="AJ25" s="280" t="str">
        <f>IF(details!X25="","",details!X25)</f>
        <v/>
      </c>
      <c r="AK25" s="280" t="str">
        <f>IF(details!Y25="","",details!Y25)</f>
        <v/>
      </c>
      <c r="AL25" s="139" t="str">
        <f t="shared" si="124"/>
        <v/>
      </c>
      <c r="AM25" s="280" t="str">
        <f>IF(details!Z25="","",details!Z25)</f>
        <v/>
      </c>
      <c r="AN25" s="140" t="str">
        <f t="shared" si="125"/>
        <v/>
      </c>
      <c r="AO25" s="365" t="str">
        <f t="shared" si="47"/>
        <v/>
      </c>
      <c r="AP25" s="191" t="str">
        <f t="shared" si="208"/>
        <v/>
      </c>
      <c r="AQ25" s="282" t="str">
        <f>IF(details!AA25="","",details!AA25)</f>
        <v/>
      </c>
      <c r="AR25" s="288" t="str">
        <f>CONCATENATE(IF(details!AA25="s"," SANSKRIT",IF(details!AA25="u"," URDU",IF(details!AA25="g"," GUJRATI",IF(details!AA25="p"," PUNJABI",IF(details!AA25="sd"," SINDHI",))))),"")</f>
        <v/>
      </c>
      <c r="AS25" s="280" t="str">
        <f>IF(details!AB25="","",details!AB25)</f>
        <v/>
      </c>
      <c r="AT25" s="280" t="str">
        <f>IF(details!AC25="","",details!AC25)</f>
        <v/>
      </c>
      <c r="AU25" s="280" t="str">
        <f>IF(details!AD25="","",details!AD25)</f>
        <v/>
      </c>
      <c r="AV25" s="281" t="str">
        <f t="shared" si="127"/>
        <v/>
      </c>
      <c r="AW25" s="280" t="str">
        <f>IF(details!AE25="","",details!AE25)</f>
        <v/>
      </c>
      <c r="AX25" s="281" t="str">
        <f t="shared" si="128"/>
        <v/>
      </c>
      <c r="AY25" s="152">
        <f t="shared" si="129"/>
        <v>0</v>
      </c>
      <c r="AZ25" s="138" t="e">
        <f t="shared" si="130"/>
        <v>#VALUE!</v>
      </c>
      <c r="BA25" s="280" t="str">
        <f>IF(details!AF25="","",details!AF25)</f>
        <v/>
      </c>
      <c r="BB25" s="280" t="str">
        <f>IF(details!AG25="","",details!AG25)</f>
        <v/>
      </c>
      <c r="BC25" s="280" t="str">
        <f>IF(details!AH25="","",details!AH25)</f>
        <v/>
      </c>
      <c r="BD25" s="139" t="str">
        <f t="shared" si="131"/>
        <v/>
      </c>
      <c r="BE25" s="280" t="str">
        <f>IF(details!AI25="","",details!AI25)</f>
        <v/>
      </c>
      <c r="BF25" s="140" t="str">
        <f t="shared" si="132"/>
        <v/>
      </c>
      <c r="BG25" s="365" t="str">
        <f t="shared" si="51"/>
        <v/>
      </c>
      <c r="BH25" s="191" t="str">
        <f t="shared" si="133"/>
        <v/>
      </c>
      <c r="BI25" s="280" t="str">
        <f>IF(details!AJ25="","",details!AJ25)</f>
        <v/>
      </c>
      <c r="BJ25" s="280" t="str">
        <f>IF(details!AK25="","",details!AK25)</f>
        <v/>
      </c>
      <c r="BK25" s="280" t="str">
        <f>IF(details!AL25="","",details!AL25)</f>
        <v/>
      </c>
      <c r="BL25" s="281" t="str">
        <f t="shared" si="134"/>
        <v/>
      </c>
      <c r="BM25" s="280" t="str">
        <f>IF(details!AM25="","",details!AM25)</f>
        <v/>
      </c>
      <c r="BN25" s="281" t="str">
        <f t="shared" si="135"/>
        <v/>
      </c>
      <c r="BO25" s="152">
        <f t="shared" si="136"/>
        <v>0</v>
      </c>
      <c r="BP25" s="138" t="e">
        <f t="shared" si="137"/>
        <v>#VALUE!</v>
      </c>
      <c r="BQ25" s="280" t="str">
        <f>IF(details!AN25="","",details!AN25)</f>
        <v/>
      </c>
      <c r="BR25" s="280" t="str">
        <f>IF(details!AO25="","",details!AO25)</f>
        <v/>
      </c>
      <c r="BS25" s="280" t="str">
        <f>IF(details!AP25="","",details!AP25)</f>
        <v/>
      </c>
      <c r="BT25" s="139" t="str">
        <f t="shared" si="138"/>
        <v/>
      </c>
      <c r="BU25" s="280" t="str">
        <f>IF(details!AQ25="","",details!AQ25)</f>
        <v/>
      </c>
      <c r="BV25" s="140" t="str">
        <f t="shared" si="139"/>
        <v/>
      </c>
      <c r="BW25" s="365" t="str">
        <f t="shared" si="55"/>
        <v/>
      </c>
      <c r="BX25" s="191" t="str">
        <f t="shared" si="209"/>
        <v/>
      </c>
      <c r="BY25" s="280" t="str">
        <f>IF(details!AR25="","",details!AR25)</f>
        <v/>
      </c>
      <c r="BZ25" s="280" t="str">
        <f>IF(details!AS25="","",details!AS25)</f>
        <v/>
      </c>
      <c r="CA25" s="280" t="str">
        <f>IF(details!AT25="","",details!AT25)</f>
        <v/>
      </c>
      <c r="CB25" s="281" t="str">
        <f t="shared" si="141"/>
        <v/>
      </c>
      <c r="CC25" s="280" t="str">
        <f>IF(details!AU25="","",details!AU25)</f>
        <v/>
      </c>
      <c r="CD25" s="281" t="str">
        <f t="shared" si="142"/>
        <v/>
      </c>
      <c r="CE25" s="152">
        <f t="shared" si="143"/>
        <v>0</v>
      </c>
      <c r="CF25" s="138" t="e">
        <f t="shared" si="144"/>
        <v>#VALUE!</v>
      </c>
      <c r="CG25" s="280" t="str">
        <f>IF(details!AV25="","",details!AV25)</f>
        <v/>
      </c>
      <c r="CH25" s="280" t="str">
        <f>IF(details!AW25="","",details!AW25)</f>
        <v/>
      </c>
      <c r="CI25" s="280" t="str">
        <f>IF(details!AX25="","",details!AX25)</f>
        <v/>
      </c>
      <c r="CJ25" s="139" t="str">
        <f t="shared" si="145"/>
        <v/>
      </c>
      <c r="CK25" s="280" t="str">
        <f>IF(details!AY25="","",details!AY25)</f>
        <v/>
      </c>
      <c r="CL25" s="140" t="str">
        <f t="shared" si="146"/>
        <v/>
      </c>
      <c r="CM25" s="365" t="str">
        <f t="shared" si="59"/>
        <v/>
      </c>
      <c r="CN25" s="191" t="str">
        <f t="shared" si="60"/>
        <v/>
      </c>
      <c r="CO25" s="280" t="str">
        <f>IF(details!AZ25="","",details!AZ25)</f>
        <v/>
      </c>
      <c r="CP25" s="280" t="str">
        <f>IF(details!BA25="","",details!BA25)</f>
        <v/>
      </c>
      <c r="CQ25" s="280" t="str">
        <f>IF(details!BB25="","",details!BB25)</f>
        <v/>
      </c>
      <c r="CR25" s="281" t="str">
        <f t="shared" si="147"/>
        <v/>
      </c>
      <c r="CS25" s="280" t="str">
        <f>IF(details!BC25="","",details!BC25)</f>
        <v/>
      </c>
      <c r="CT25" s="281" t="str">
        <f t="shared" si="148"/>
        <v/>
      </c>
      <c r="CU25" s="152">
        <f t="shared" si="149"/>
        <v>0</v>
      </c>
      <c r="CV25" s="138" t="e">
        <f t="shared" si="150"/>
        <v>#VALUE!</v>
      </c>
      <c r="CW25" s="280" t="str">
        <f>IF(details!BD25="","",details!BD25)</f>
        <v/>
      </c>
      <c r="CX25" s="280" t="str">
        <f>IF(details!BE25="","",details!BE25)</f>
        <v/>
      </c>
      <c r="CY25" s="280" t="str">
        <f>IF(details!BF25="","",details!BF25)</f>
        <v/>
      </c>
      <c r="CZ25" s="139" t="str">
        <f t="shared" si="151"/>
        <v/>
      </c>
      <c r="DA25" s="280" t="str">
        <f>IF(details!BG25="","",details!BG25)</f>
        <v/>
      </c>
      <c r="DB25" s="140" t="str">
        <f t="shared" si="152"/>
        <v/>
      </c>
      <c r="DC25" s="365" t="str">
        <f t="shared" si="64"/>
        <v/>
      </c>
      <c r="DD25" s="191" t="str">
        <f t="shared" si="23"/>
        <v/>
      </c>
      <c r="DE25" s="280" t="str">
        <f>IF(details!BH25="","",details!BH25)</f>
        <v/>
      </c>
      <c r="DF25" s="280" t="str">
        <f>IF(details!BI25="","",details!BI25)</f>
        <v/>
      </c>
      <c r="DG25" s="280" t="str">
        <f>IF(details!BJ25="","",details!BJ25)</f>
        <v/>
      </c>
      <c r="DH25" s="281" t="str">
        <f t="shared" si="153"/>
        <v/>
      </c>
      <c r="DI25" s="280" t="str">
        <f>IF(details!BK25="","",details!BK25)</f>
        <v/>
      </c>
      <c r="DJ25" s="281" t="str">
        <f t="shared" si="154"/>
        <v/>
      </c>
      <c r="DK25" s="152">
        <f t="shared" si="155"/>
        <v>0</v>
      </c>
      <c r="DL25" s="281" t="str">
        <f t="shared" si="156"/>
        <v/>
      </c>
      <c r="DM25" s="280" t="str">
        <f>IF(details!BL25="","",details!BL25)</f>
        <v/>
      </c>
      <c r="DN25" s="52" t="str">
        <f t="shared" si="157"/>
        <v/>
      </c>
      <c r="DO25" s="280" t="str">
        <f t="shared" si="158"/>
        <v/>
      </c>
      <c r="DP25" s="280" t="str">
        <f>IF(details!BM25="","",details!BM25)</f>
        <v/>
      </c>
      <c r="DQ25" s="280" t="str">
        <f>IF(details!BN25="","",details!BN25)</f>
        <v/>
      </c>
      <c r="DR25" s="280" t="str">
        <f>IF(details!BO25="","",details!BO25)</f>
        <v/>
      </c>
      <c r="DS25" s="281" t="str">
        <f t="shared" si="159"/>
        <v/>
      </c>
      <c r="DT25" s="280" t="str">
        <f>IF(details!BP25="","",details!BP25)</f>
        <v/>
      </c>
      <c r="DU25" s="280" t="str">
        <f>IF(details!BQ25="","",details!BQ25)</f>
        <v/>
      </c>
      <c r="DV25" s="281" t="str">
        <f t="shared" si="160"/>
        <v/>
      </c>
      <c r="DW25" s="281" t="str">
        <f t="shared" si="161"/>
        <v/>
      </c>
      <c r="DX25" s="281" t="str">
        <f t="shared" si="162"/>
        <v/>
      </c>
      <c r="DY25" s="282" t="str">
        <f t="shared" si="163"/>
        <v/>
      </c>
      <c r="DZ25" s="152">
        <f t="shared" si="164"/>
        <v>0</v>
      </c>
      <c r="EA25" s="280" t="str">
        <f t="shared" si="165"/>
        <v/>
      </c>
      <c r="EB25" s="280" t="str">
        <f>IF(details!BR25="","",details!BR25)</f>
        <v/>
      </c>
      <c r="EC25" s="280" t="str">
        <f>IF(details!BS25="","",details!BS25)</f>
        <v/>
      </c>
      <c r="ED25" s="280" t="str">
        <f>IF(details!BT25="","",details!BT25)</f>
        <v/>
      </c>
      <c r="EE25" s="281" t="str">
        <f t="shared" si="166"/>
        <v/>
      </c>
      <c r="EF25" s="280" t="str">
        <f>IF(details!BU25="","",details!BU25)</f>
        <v/>
      </c>
      <c r="EG25" s="280" t="str">
        <f>IF(details!BV25="","",details!BV25)</f>
        <v/>
      </c>
      <c r="EH25" s="56" t="str">
        <f t="shared" si="167"/>
        <v/>
      </c>
      <c r="EI25" s="281" t="str">
        <f t="shared" si="168"/>
        <v/>
      </c>
      <c r="EJ25" s="281" t="str">
        <f t="shared" si="169"/>
        <v/>
      </c>
      <c r="EK25" s="302" t="str">
        <f t="shared" si="170"/>
        <v/>
      </c>
      <c r="EL25" s="152">
        <f t="shared" si="171"/>
        <v>0</v>
      </c>
      <c r="EM25" s="280" t="str">
        <f t="shared" si="172"/>
        <v/>
      </c>
      <c r="EN25" s="280" t="str">
        <f>IF(details!BW25="","",details!BW25)</f>
        <v/>
      </c>
      <c r="EO25" s="280" t="str">
        <f>IF(details!BX25="","",details!BX25)</f>
        <v/>
      </c>
      <c r="EP25" s="280" t="str">
        <f>IF(details!BY25="","",details!BY25)</f>
        <v/>
      </c>
      <c r="EQ25" s="282" t="str">
        <f t="shared" si="173"/>
        <v/>
      </c>
      <c r="ER25" s="280" t="str">
        <f t="shared" si="174"/>
        <v/>
      </c>
      <c r="ES25" s="280" t="str">
        <f>IF(details!BZ25="","",details!BZ25)</f>
        <v/>
      </c>
      <c r="ET25" s="280" t="str">
        <f>IF(details!CA25="","",details!CA25)</f>
        <v/>
      </c>
      <c r="EU25" s="280" t="str">
        <f>IF(details!CB25="","",details!CB25)</f>
        <v/>
      </c>
      <c r="EV25" s="280" t="str">
        <f>IF(details!CC25="","",details!CC25)</f>
        <v/>
      </c>
      <c r="EW25" s="282" t="str">
        <f t="shared" si="175"/>
        <v/>
      </c>
      <c r="EX25" s="280" t="str">
        <f t="shared" si="176"/>
        <v/>
      </c>
      <c r="EY25" s="152" t="str">
        <f t="shared" si="177"/>
        <v/>
      </c>
      <c r="EZ25" s="152" t="str">
        <f t="shared" si="178"/>
        <v/>
      </c>
      <c r="FA25" s="152" t="str">
        <f t="shared" si="179"/>
        <v/>
      </c>
      <c r="FB25" s="152" t="str">
        <f t="shared" si="180"/>
        <v/>
      </c>
      <c r="FC25" s="152" t="str">
        <f t="shared" si="181"/>
        <v/>
      </c>
      <c r="FD25" s="152" t="str">
        <f t="shared" si="182"/>
        <v/>
      </c>
      <c r="FE25" s="152" t="str">
        <f t="shared" si="88"/>
        <v/>
      </c>
      <c r="FF25" s="152">
        <f t="shared" si="183"/>
        <v>0</v>
      </c>
      <c r="FG25" s="152">
        <f t="shared" si="184"/>
        <v>0</v>
      </c>
      <c r="FH25" s="152">
        <f t="shared" si="185"/>
        <v>0</v>
      </c>
      <c r="FI25" s="152">
        <f t="shared" si="186"/>
        <v>0</v>
      </c>
      <c r="FJ25" s="152">
        <f t="shared" si="187"/>
        <v>0</v>
      </c>
      <c r="FK25" s="198"/>
      <c r="FL25" s="303" t="str">
        <f t="shared" si="188"/>
        <v/>
      </c>
      <c r="FM25" s="303" t="str">
        <f t="shared" si="189"/>
        <v/>
      </c>
      <c r="FN25" s="303" t="str">
        <f t="shared" si="190"/>
        <v/>
      </c>
      <c r="FO25" s="303" t="str">
        <f t="shared" si="97"/>
        <v/>
      </c>
      <c r="FP25" s="303" t="str">
        <f t="shared" si="98"/>
        <v/>
      </c>
      <c r="FQ25" s="303" t="str">
        <f t="shared" si="99"/>
        <v/>
      </c>
      <c r="FR25" s="303" t="str">
        <f t="shared" si="100"/>
        <v/>
      </c>
      <c r="FS25" s="303" t="str">
        <f t="shared" si="101"/>
        <v/>
      </c>
      <c r="FT25" s="303" t="str">
        <f t="shared" si="191"/>
        <v/>
      </c>
      <c r="FU25" s="303" t="str">
        <f t="shared" si="192"/>
        <v/>
      </c>
      <c r="FV25" s="303" t="str">
        <f t="shared" si="193"/>
        <v/>
      </c>
      <c r="FW25" s="303" t="str">
        <f t="shared" si="194"/>
        <v/>
      </c>
      <c r="FX25" s="303" t="str">
        <f t="shared" si="106"/>
        <v/>
      </c>
      <c r="FY25" s="303" t="str">
        <f t="shared" si="195"/>
        <v/>
      </c>
      <c r="FZ25" s="303" t="str">
        <f t="shared" si="196"/>
        <v/>
      </c>
      <c r="GA25" s="303" t="str">
        <f t="shared" si="197"/>
        <v/>
      </c>
      <c r="GB25" s="303" t="str">
        <f t="shared" si="110"/>
        <v/>
      </c>
      <c r="GC25" s="286">
        <f t="shared" si="37"/>
        <v>0</v>
      </c>
      <c r="GD25" s="244">
        <f t="shared" si="198"/>
        <v>0</v>
      </c>
      <c r="GE25" s="152" t="str">
        <f t="shared" si="199"/>
        <v/>
      </c>
      <c r="GF25" s="421" t="str">
        <f t="shared" si="200"/>
        <v/>
      </c>
      <c r="GG25" s="333" t="str">
        <f t="shared" si="201"/>
        <v/>
      </c>
      <c r="GH25" s="333" t="str">
        <f t="shared" si="202"/>
        <v xml:space="preserve">      </v>
      </c>
      <c r="GI25" s="191"/>
      <c r="GJ25" s="191" t="str">
        <f t="shared" si="203"/>
        <v/>
      </c>
      <c r="GK25" s="191" t="str">
        <f t="shared" si="204"/>
        <v/>
      </c>
      <c r="GL25" s="191" t="str">
        <f t="shared" si="205"/>
        <v/>
      </c>
      <c r="GM25" s="55" t="str">
        <f>IF(details!DG25="","",details!DG25)</f>
        <v/>
      </c>
      <c r="GN25" s="57" t="str">
        <f>IF(details!DH25="","",details!DH25)</f>
        <v/>
      </c>
      <c r="GO25" s="55" t="str">
        <f>IF(details!DK25="","",details!DK25)</f>
        <v/>
      </c>
      <c r="GP25" s="57" t="str">
        <f>IF(details!DL25="","",details!DL25)</f>
        <v/>
      </c>
      <c r="GQ25" s="55" t="str">
        <f>IF(details!DO25="","",details!DO25)</f>
        <v/>
      </c>
      <c r="GR25" s="57" t="str">
        <f>IF(details!DP25="","",details!DP25)</f>
        <v/>
      </c>
      <c r="GS25" s="55" t="str">
        <f>IF(details!DS25="","",details!DS25)</f>
        <v/>
      </c>
      <c r="GT25" s="57" t="str">
        <f>IF(details!DT25="","",details!DT25)</f>
        <v/>
      </c>
      <c r="GU25" s="337" t="str">
        <f t="shared" si="206"/>
        <v/>
      </c>
      <c r="GV25" s="427" t="str">
        <f t="shared" si="207"/>
        <v/>
      </c>
      <c r="GW25" s="199"/>
    </row>
    <row r="26" spans="1:227" ht="15" customHeight="1">
      <c r="A26" s="194">
        <f>details!A26</f>
        <v>20</v>
      </c>
      <c r="B26" s="280" t="str">
        <f>IF(details!B26="","",details!B26)</f>
        <v/>
      </c>
      <c r="C26" s="280" t="str">
        <f>IF(details!C26="","",details!C26)</f>
        <v/>
      </c>
      <c r="D26" s="282">
        <f>IF(details!D26="","",details!D26)</f>
        <v>1020</v>
      </c>
      <c r="E26" s="282"/>
      <c r="F26" s="280" t="str">
        <f>IF(details!F26="","",details!F26)</f>
        <v/>
      </c>
      <c r="G26" s="570" t="str">
        <f>IF(details!G26="","",details!G26)</f>
        <v/>
      </c>
      <c r="H26" s="287" t="str">
        <f>IF(details!H26="","",details!H26)</f>
        <v>A 020</v>
      </c>
      <c r="I26" s="287" t="str">
        <f>IF(details!I26="","",details!I26)</f>
        <v>B 020</v>
      </c>
      <c r="J26" s="287" t="str">
        <f>IF(details!J26="","",details!J26)</f>
        <v>C 020</v>
      </c>
      <c r="K26" s="280" t="str">
        <f>IF(details!K26="","",details!K26)</f>
        <v/>
      </c>
      <c r="L26" s="280" t="str">
        <f>IF(details!L26="","",details!L26)</f>
        <v/>
      </c>
      <c r="M26" s="280" t="str">
        <f>IF(details!M26="","",details!M26)</f>
        <v/>
      </c>
      <c r="N26" s="281" t="str">
        <f t="shared" si="113"/>
        <v/>
      </c>
      <c r="O26" s="280" t="str">
        <f>IF(details!N26="","",details!N26)</f>
        <v/>
      </c>
      <c r="P26" s="281" t="str">
        <f t="shared" si="114"/>
        <v/>
      </c>
      <c r="Q26" s="152">
        <f t="shared" si="115"/>
        <v>0</v>
      </c>
      <c r="R26" s="138" t="e">
        <f t="shared" si="116"/>
        <v>#VALUE!</v>
      </c>
      <c r="S26" s="280" t="str">
        <f>IF(details!O26="","",details!O26)</f>
        <v/>
      </c>
      <c r="T26" s="280" t="str">
        <f>IF(details!P26="","",details!P26)</f>
        <v/>
      </c>
      <c r="U26" s="280" t="str">
        <f>IF(details!Q26="","",details!Q26)</f>
        <v/>
      </c>
      <c r="V26" s="139" t="str">
        <f t="shared" si="117"/>
        <v/>
      </c>
      <c r="W26" s="280" t="str">
        <f>IF(details!R26="","",details!R26)</f>
        <v/>
      </c>
      <c r="X26" s="140" t="str">
        <f t="shared" si="118"/>
        <v/>
      </c>
      <c r="Y26" s="365" t="str">
        <f t="shared" si="42"/>
        <v/>
      </c>
      <c r="Z26" s="191" t="str">
        <f t="shared" si="119"/>
        <v/>
      </c>
      <c r="AA26" s="280" t="str">
        <f>IF(details!S26="","",details!S26)</f>
        <v/>
      </c>
      <c r="AB26" s="280" t="str">
        <f>IF(details!T26="","",details!T26)</f>
        <v/>
      </c>
      <c r="AC26" s="280" t="str">
        <f>IF(details!U26="","",details!U26)</f>
        <v/>
      </c>
      <c r="AD26" s="281" t="str">
        <f t="shared" si="120"/>
        <v/>
      </c>
      <c r="AE26" s="280" t="str">
        <f>IF(details!V26="","",details!V26)</f>
        <v/>
      </c>
      <c r="AF26" s="281" t="str">
        <f t="shared" si="121"/>
        <v/>
      </c>
      <c r="AG26" s="152">
        <f t="shared" si="122"/>
        <v>0</v>
      </c>
      <c r="AH26" s="138" t="e">
        <f t="shared" si="123"/>
        <v>#VALUE!</v>
      </c>
      <c r="AI26" s="280" t="str">
        <f>IF(details!W26="","",details!W26)</f>
        <v/>
      </c>
      <c r="AJ26" s="280" t="str">
        <f>IF(details!X26="","",details!X26)</f>
        <v/>
      </c>
      <c r="AK26" s="280" t="str">
        <f>IF(details!Y26="","",details!Y26)</f>
        <v/>
      </c>
      <c r="AL26" s="139" t="str">
        <f t="shared" si="124"/>
        <v/>
      </c>
      <c r="AM26" s="280" t="str">
        <f>IF(details!Z26="","",details!Z26)</f>
        <v/>
      </c>
      <c r="AN26" s="140" t="str">
        <f t="shared" si="125"/>
        <v/>
      </c>
      <c r="AO26" s="365" t="str">
        <f t="shared" si="47"/>
        <v/>
      </c>
      <c r="AP26" s="191" t="str">
        <f t="shared" si="208"/>
        <v/>
      </c>
      <c r="AQ26" s="282" t="str">
        <f>IF(details!AA26="","",details!AA26)</f>
        <v/>
      </c>
      <c r="AR26" s="288" t="str">
        <f>CONCATENATE(IF(details!AA26="s"," SANSKRIT",IF(details!AA26="u"," URDU",IF(details!AA26="g"," GUJRATI",IF(details!AA26="p"," PUNJABI",IF(details!AA26="sd"," SINDHI",))))),"")</f>
        <v/>
      </c>
      <c r="AS26" s="280" t="str">
        <f>IF(details!AB26="","",details!AB26)</f>
        <v/>
      </c>
      <c r="AT26" s="280" t="str">
        <f>IF(details!AC26="","",details!AC26)</f>
        <v/>
      </c>
      <c r="AU26" s="280" t="str">
        <f>IF(details!AD26="","",details!AD26)</f>
        <v/>
      </c>
      <c r="AV26" s="281" t="str">
        <f t="shared" si="127"/>
        <v/>
      </c>
      <c r="AW26" s="280" t="str">
        <f>IF(details!AE26="","",details!AE26)</f>
        <v/>
      </c>
      <c r="AX26" s="281" t="str">
        <f t="shared" si="128"/>
        <v/>
      </c>
      <c r="AY26" s="152">
        <f t="shared" si="129"/>
        <v>0</v>
      </c>
      <c r="AZ26" s="138" t="e">
        <f t="shared" si="130"/>
        <v>#VALUE!</v>
      </c>
      <c r="BA26" s="280" t="str">
        <f>IF(details!AF26="","",details!AF26)</f>
        <v/>
      </c>
      <c r="BB26" s="280" t="str">
        <f>IF(details!AG26="","",details!AG26)</f>
        <v/>
      </c>
      <c r="BC26" s="280" t="str">
        <f>IF(details!AH26="","",details!AH26)</f>
        <v/>
      </c>
      <c r="BD26" s="139" t="str">
        <f t="shared" si="131"/>
        <v/>
      </c>
      <c r="BE26" s="280" t="str">
        <f>IF(details!AI26="","",details!AI26)</f>
        <v/>
      </c>
      <c r="BF26" s="140" t="str">
        <f t="shared" si="132"/>
        <v/>
      </c>
      <c r="BG26" s="365" t="str">
        <f t="shared" si="51"/>
        <v/>
      </c>
      <c r="BH26" s="191" t="str">
        <f t="shared" si="133"/>
        <v/>
      </c>
      <c r="BI26" s="280" t="str">
        <f>IF(details!AJ26="","",details!AJ26)</f>
        <v/>
      </c>
      <c r="BJ26" s="280" t="str">
        <f>IF(details!AK26="","",details!AK26)</f>
        <v/>
      </c>
      <c r="BK26" s="280" t="str">
        <f>IF(details!AL26="","",details!AL26)</f>
        <v/>
      </c>
      <c r="BL26" s="281" t="str">
        <f t="shared" si="134"/>
        <v/>
      </c>
      <c r="BM26" s="280" t="str">
        <f>IF(details!AM26="","",details!AM26)</f>
        <v/>
      </c>
      <c r="BN26" s="281" t="str">
        <f t="shared" si="135"/>
        <v/>
      </c>
      <c r="BO26" s="152">
        <f t="shared" si="136"/>
        <v>0</v>
      </c>
      <c r="BP26" s="138" t="e">
        <f t="shared" si="137"/>
        <v>#VALUE!</v>
      </c>
      <c r="BQ26" s="280" t="str">
        <f>IF(details!AN26="","",details!AN26)</f>
        <v/>
      </c>
      <c r="BR26" s="280" t="str">
        <f>IF(details!AO26="","",details!AO26)</f>
        <v/>
      </c>
      <c r="BS26" s="280" t="str">
        <f>IF(details!AP26="","",details!AP26)</f>
        <v/>
      </c>
      <c r="BT26" s="139" t="str">
        <f t="shared" si="138"/>
        <v/>
      </c>
      <c r="BU26" s="280" t="str">
        <f>IF(details!AQ26="","",details!AQ26)</f>
        <v/>
      </c>
      <c r="BV26" s="140" t="str">
        <f t="shared" si="139"/>
        <v/>
      </c>
      <c r="BW26" s="365" t="str">
        <f t="shared" si="55"/>
        <v/>
      </c>
      <c r="BX26" s="191" t="str">
        <f t="shared" si="209"/>
        <v/>
      </c>
      <c r="BY26" s="280" t="str">
        <f>IF(details!AR26="","",details!AR26)</f>
        <v/>
      </c>
      <c r="BZ26" s="280" t="str">
        <f>IF(details!AS26="","",details!AS26)</f>
        <v/>
      </c>
      <c r="CA26" s="280" t="str">
        <f>IF(details!AT26="","",details!AT26)</f>
        <v/>
      </c>
      <c r="CB26" s="281" t="str">
        <f t="shared" si="141"/>
        <v/>
      </c>
      <c r="CC26" s="280" t="str">
        <f>IF(details!AU26="","",details!AU26)</f>
        <v/>
      </c>
      <c r="CD26" s="281" t="str">
        <f t="shared" si="142"/>
        <v/>
      </c>
      <c r="CE26" s="152">
        <f t="shared" si="143"/>
        <v>0</v>
      </c>
      <c r="CF26" s="138" t="e">
        <f t="shared" si="144"/>
        <v>#VALUE!</v>
      </c>
      <c r="CG26" s="280" t="str">
        <f>IF(details!AV26="","",details!AV26)</f>
        <v/>
      </c>
      <c r="CH26" s="280" t="str">
        <f>IF(details!AW26="","",details!AW26)</f>
        <v/>
      </c>
      <c r="CI26" s="280" t="str">
        <f>IF(details!AX26="","",details!AX26)</f>
        <v/>
      </c>
      <c r="CJ26" s="139" t="str">
        <f t="shared" si="145"/>
        <v/>
      </c>
      <c r="CK26" s="280" t="str">
        <f>IF(details!AY26="","",details!AY26)</f>
        <v/>
      </c>
      <c r="CL26" s="140" t="str">
        <f t="shared" si="146"/>
        <v/>
      </c>
      <c r="CM26" s="365" t="str">
        <f t="shared" si="59"/>
        <v/>
      </c>
      <c r="CN26" s="191" t="str">
        <f t="shared" si="60"/>
        <v/>
      </c>
      <c r="CO26" s="280" t="str">
        <f>IF(details!AZ26="","",details!AZ26)</f>
        <v/>
      </c>
      <c r="CP26" s="280" t="str">
        <f>IF(details!BA26="","",details!BA26)</f>
        <v/>
      </c>
      <c r="CQ26" s="280" t="str">
        <f>IF(details!BB26="","",details!BB26)</f>
        <v/>
      </c>
      <c r="CR26" s="281" t="str">
        <f t="shared" si="147"/>
        <v/>
      </c>
      <c r="CS26" s="280" t="str">
        <f>IF(details!BC26="","",details!BC26)</f>
        <v/>
      </c>
      <c r="CT26" s="281" t="str">
        <f t="shared" si="148"/>
        <v/>
      </c>
      <c r="CU26" s="152">
        <f t="shared" si="149"/>
        <v>0</v>
      </c>
      <c r="CV26" s="138" t="e">
        <f t="shared" si="150"/>
        <v>#VALUE!</v>
      </c>
      <c r="CW26" s="280" t="str">
        <f>IF(details!BD26="","",details!BD26)</f>
        <v/>
      </c>
      <c r="CX26" s="280" t="str">
        <f>IF(details!BE26="","",details!BE26)</f>
        <v/>
      </c>
      <c r="CY26" s="280" t="str">
        <f>IF(details!BF26="","",details!BF26)</f>
        <v/>
      </c>
      <c r="CZ26" s="139" t="str">
        <f t="shared" si="151"/>
        <v/>
      </c>
      <c r="DA26" s="280" t="str">
        <f>IF(details!BG26="","",details!BG26)</f>
        <v/>
      </c>
      <c r="DB26" s="140" t="str">
        <f t="shared" si="152"/>
        <v/>
      </c>
      <c r="DC26" s="365" t="str">
        <f t="shared" si="64"/>
        <v/>
      </c>
      <c r="DD26" s="191" t="str">
        <f t="shared" si="23"/>
        <v/>
      </c>
      <c r="DE26" s="280" t="str">
        <f>IF(details!BH26="","",details!BH26)</f>
        <v/>
      </c>
      <c r="DF26" s="280" t="str">
        <f>IF(details!BI26="","",details!BI26)</f>
        <v/>
      </c>
      <c r="DG26" s="280" t="str">
        <f>IF(details!BJ26="","",details!BJ26)</f>
        <v/>
      </c>
      <c r="DH26" s="281" t="str">
        <f t="shared" si="153"/>
        <v/>
      </c>
      <c r="DI26" s="280" t="str">
        <f>IF(details!BK26="","",details!BK26)</f>
        <v/>
      </c>
      <c r="DJ26" s="281" t="str">
        <f t="shared" si="154"/>
        <v/>
      </c>
      <c r="DK26" s="152">
        <f t="shared" si="155"/>
        <v>0</v>
      </c>
      <c r="DL26" s="281" t="str">
        <f t="shared" si="156"/>
        <v/>
      </c>
      <c r="DM26" s="280" t="str">
        <f>IF(details!BL26="","",details!BL26)</f>
        <v/>
      </c>
      <c r="DN26" s="52" t="str">
        <f t="shared" si="157"/>
        <v/>
      </c>
      <c r="DO26" s="280" t="str">
        <f t="shared" si="158"/>
        <v/>
      </c>
      <c r="DP26" s="280" t="str">
        <f>IF(details!BM26="","",details!BM26)</f>
        <v/>
      </c>
      <c r="DQ26" s="280" t="str">
        <f>IF(details!BN26="","",details!BN26)</f>
        <v/>
      </c>
      <c r="DR26" s="280" t="str">
        <f>IF(details!BO26="","",details!BO26)</f>
        <v/>
      </c>
      <c r="DS26" s="281" t="str">
        <f t="shared" si="159"/>
        <v/>
      </c>
      <c r="DT26" s="280" t="str">
        <f>IF(details!BP26="","",details!BP26)</f>
        <v/>
      </c>
      <c r="DU26" s="280" t="str">
        <f>IF(details!BQ26="","",details!BQ26)</f>
        <v/>
      </c>
      <c r="DV26" s="281" t="str">
        <f t="shared" si="160"/>
        <v/>
      </c>
      <c r="DW26" s="281" t="str">
        <f t="shared" si="161"/>
        <v/>
      </c>
      <c r="DX26" s="281" t="str">
        <f t="shared" si="162"/>
        <v/>
      </c>
      <c r="DY26" s="282" t="str">
        <f t="shared" si="163"/>
        <v/>
      </c>
      <c r="DZ26" s="152">
        <f t="shared" si="164"/>
        <v>0</v>
      </c>
      <c r="EA26" s="280" t="str">
        <f t="shared" si="165"/>
        <v/>
      </c>
      <c r="EB26" s="280" t="str">
        <f>IF(details!BR26="","",details!BR26)</f>
        <v/>
      </c>
      <c r="EC26" s="280" t="str">
        <f>IF(details!BS26="","",details!BS26)</f>
        <v/>
      </c>
      <c r="ED26" s="280" t="str">
        <f>IF(details!BT26="","",details!BT26)</f>
        <v/>
      </c>
      <c r="EE26" s="281" t="str">
        <f t="shared" si="166"/>
        <v/>
      </c>
      <c r="EF26" s="280" t="str">
        <f>IF(details!BU26="","",details!BU26)</f>
        <v/>
      </c>
      <c r="EG26" s="280" t="str">
        <f>IF(details!BV26="","",details!BV26)</f>
        <v/>
      </c>
      <c r="EH26" s="56" t="str">
        <f t="shared" si="167"/>
        <v/>
      </c>
      <c r="EI26" s="281" t="str">
        <f t="shared" si="168"/>
        <v/>
      </c>
      <c r="EJ26" s="281" t="str">
        <f t="shared" si="169"/>
        <v/>
      </c>
      <c r="EK26" s="302" t="str">
        <f t="shared" si="170"/>
        <v/>
      </c>
      <c r="EL26" s="152">
        <f t="shared" si="171"/>
        <v>0</v>
      </c>
      <c r="EM26" s="280" t="str">
        <f t="shared" si="172"/>
        <v/>
      </c>
      <c r="EN26" s="280" t="str">
        <f>IF(details!BW26="","",details!BW26)</f>
        <v/>
      </c>
      <c r="EO26" s="280" t="str">
        <f>IF(details!BX26="","",details!BX26)</f>
        <v/>
      </c>
      <c r="EP26" s="280" t="str">
        <f>IF(details!BY26="","",details!BY26)</f>
        <v/>
      </c>
      <c r="EQ26" s="282" t="str">
        <f t="shared" si="173"/>
        <v/>
      </c>
      <c r="ER26" s="280" t="str">
        <f t="shared" si="174"/>
        <v/>
      </c>
      <c r="ES26" s="280" t="str">
        <f>IF(details!BZ26="","",details!BZ26)</f>
        <v/>
      </c>
      <c r="ET26" s="280" t="str">
        <f>IF(details!CA26="","",details!CA26)</f>
        <v/>
      </c>
      <c r="EU26" s="280" t="str">
        <f>IF(details!CB26="","",details!CB26)</f>
        <v/>
      </c>
      <c r="EV26" s="280" t="str">
        <f>IF(details!CC26="","",details!CC26)</f>
        <v/>
      </c>
      <c r="EW26" s="282" t="str">
        <f t="shared" si="175"/>
        <v/>
      </c>
      <c r="EX26" s="280" t="str">
        <f t="shared" si="176"/>
        <v/>
      </c>
      <c r="EY26" s="152" t="str">
        <f t="shared" si="177"/>
        <v/>
      </c>
      <c r="EZ26" s="152" t="str">
        <f t="shared" si="178"/>
        <v/>
      </c>
      <c r="FA26" s="152" t="str">
        <f t="shared" si="179"/>
        <v/>
      </c>
      <c r="FB26" s="152" t="str">
        <f t="shared" si="180"/>
        <v/>
      </c>
      <c r="FC26" s="152" t="str">
        <f t="shared" si="181"/>
        <v/>
      </c>
      <c r="FD26" s="152" t="str">
        <f t="shared" si="182"/>
        <v/>
      </c>
      <c r="FE26" s="152" t="str">
        <f t="shared" si="88"/>
        <v/>
      </c>
      <c r="FF26" s="152">
        <f t="shared" si="183"/>
        <v>0</v>
      </c>
      <c r="FG26" s="152">
        <f t="shared" si="184"/>
        <v>0</v>
      </c>
      <c r="FH26" s="152">
        <f t="shared" si="185"/>
        <v>0</v>
      </c>
      <c r="FI26" s="152">
        <f t="shared" si="186"/>
        <v>0</v>
      </c>
      <c r="FJ26" s="152">
        <f t="shared" si="187"/>
        <v>0</v>
      </c>
      <c r="FK26" s="198"/>
      <c r="FL26" s="303" t="str">
        <f t="shared" si="188"/>
        <v/>
      </c>
      <c r="FM26" s="303" t="str">
        <f t="shared" si="189"/>
        <v/>
      </c>
      <c r="FN26" s="303" t="str">
        <f t="shared" si="190"/>
        <v/>
      </c>
      <c r="FO26" s="303" t="str">
        <f t="shared" si="97"/>
        <v/>
      </c>
      <c r="FP26" s="303" t="str">
        <f t="shared" si="98"/>
        <v/>
      </c>
      <c r="FQ26" s="303" t="str">
        <f t="shared" si="99"/>
        <v/>
      </c>
      <c r="FR26" s="303" t="str">
        <f t="shared" si="100"/>
        <v/>
      </c>
      <c r="FS26" s="303" t="str">
        <f t="shared" si="101"/>
        <v/>
      </c>
      <c r="FT26" s="303" t="str">
        <f t="shared" si="191"/>
        <v/>
      </c>
      <c r="FU26" s="303" t="str">
        <f t="shared" si="192"/>
        <v/>
      </c>
      <c r="FV26" s="303" t="str">
        <f t="shared" si="193"/>
        <v/>
      </c>
      <c r="FW26" s="303" t="str">
        <f t="shared" si="194"/>
        <v/>
      </c>
      <c r="FX26" s="303" t="str">
        <f t="shared" si="106"/>
        <v/>
      </c>
      <c r="FY26" s="303" t="str">
        <f t="shared" si="195"/>
        <v/>
      </c>
      <c r="FZ26" s="303" t="str">
        <f t="shared" si="196"/>
        <v/>
      </c>
      <c r="GA26" s="303" t="str">
        <f t="shared" si="197"/>
        <v/>
      </c>
      <c r="GB26" s="303" t="str">
        <f t="shared" si="110"/>
        <v/>
      </c>
      <c r="GC26" s="286">
        <f t="shared" si="37"/>
        <v>0</v>
      </c>
      <c r="GD26" s="244">
        <f t="shared" si="198"/>
        <v>0</v>
      </c>
      <c r="GE26" s="152" t="str">
        <f t="shared" si="199"/>
        <v/>
      </c>
      <c r="GF26" s="421" t="str">
        <f t="shared" si="200"/>
        <v/>
      </c>
      <c r="GG26" s="333" t="str">
        <f t="shared" si="201"/>
        <v/>
      </c>
      <c r="GH26" s="333" t="str">
        <f t="shared" si="202"/>
        <v xml:space="preserve">      </v>
      </c>
      <c r="GI26" s="191"/>
      <c r="GJ26" s="191" t="str">
        <f t="shared" si="203"/>
        <v/>
      </c>
      <c r="GK26" s="191" t="str">
        <f t="shared" si="204"/>
        <v/>
      </c>
      <c r="GL26" s="191" t="str">
        <f t="shared" si="205"/>
        <v/>
      </c>
      <c r="GM26" s="55" t="str">
        <f>IF(details!DG26="","",details!DG26)</f>
        <v/>
      </c>
      <c r="GN26" s="57" t="str">
        <f>IF(details!DH26="","",details!DH26)</f>
        <v/>
      </c>
      <c r="GO26" s="55" t="str">
        <f>IF(details!DK26="","",details!DK26)</f>
        <v/>
      </c>
      <c r="GP26" s="57" t="str">
        <f>IF(details!DL26="","",details!DL26)</f>
        <v/>
      </c>
      <c r="GQ26" s="55" t="str">
        <f>IF(details!DO26="","",details!DO26)</f>
        <v/>
      </c>
      <c r="GR26" s="57" t="str">
        <f>IF(details!DP26="","",details!DP26)</f>
        <v/>
      </c>
      <c r="GS26" s="55" t="str">
        <f>IF(details!DS26="","",details!DS26)</f>
        <v/>
      </c>
      <c r="GT26" s="57" t="str">
        <f>IF(details!DT26="","",details!DT26)</f>
        <v/>
      </c>
      <c r="GU26" s="337" t="str">
        <f t="shared" si="206"/>
        <v/>
      </c>
      <c r="GV26" s="427" t="str">
        <f t="shared" si="207"/>
        <v/>
      </c>
      <c r="GW26" s="199"/>
      <c r="HA26" s="936" t="s">
        <v>570</v>
      </c>
      <c r="HB26" s="936"/>
      <c r="HC26" s="936"/>
      <c r="HD26" s="936"/>
      <c r="HE26" s="936"/>
      <c r="HF26" s="936"/>
      <c r="HG26" s="936"/>
      <c r="HH26" s="936"/>
      <c r="HI26" s="936"/>
      <c r="HJ26" s="936"/>
      <c r="HK26" s="936"/>
      <c r="HL26" s="936"/>
      <c r="HM26" s="936"/>
      <c r="HN26" s="936"/>
      <c r="HO26" s="936"/>
      <c r="HP26" s="65"/>
      <c r="HQ26" s="65"/>
      <c r="HR26" s="65"/>
      <c r="HS26" s="65"/>
    </row>
    <row r="27" spans="1:227" ht="15" customHeight="1">
      <c r="A27" s="194">
        <f>details!A27</f>
        <v>21</v>
      </c>
      <c r="B27" s="280" t="str">
        <f>IF(details!B27="","",details!B27)</f>
        <v/>
      </c>
      <c r="C27" s="280" t="str">
        <f>IF(details!C27="","",details!C27)</f>
        <v/>
      </c>
      <c r="D27" s="282">
        <f>IF(details!D27="","",details!D27)</f>
        <v>1021</v>
      </c>
      <c r="E27" s="282"/>
      <c r="F27" s="280" t="str">
        <f>IF(details!F27="","",details!F27)</f>
        <v/>
      </c>
      <c r="G27" s="570" t="str">
        <f>IF(details!G27="","",details!G27)</f>
        <v/>
      </c>
      <c r="H27" s="287" t="str">
        <f>IF(details!H27="","",details!H27)</f>
        <v>A 021</v>
      </c>
      <c r="I27" s="287" t="str">
        <f>IF(details!I27="","",details!I27)</f>
        <v>B 021</v>
      </c>
      <c r="J27" s="287" t="str">
        <f>IF(details!J27="","",details!J27)</f>
        <v>C 021</v>
      </c>
      <c r="K27" s="280" t="str">
        <f>IF(details!K27="","",details!K27)</f>
        <v/>
      </c>
      <c r="L27" s="280" t="str">
        <f>IF(details!L27="","",details!L27)</f>
        <v/>
      </c>
      <c r="M27" s="280" t="str">
        <f>IF(details!M27="","",details!M27)</f>
        <v/>
      </c>
      <c r="N27" s="281" t="str">
        <f t="shared" si="113"/>
        <v/>
      </c>
      <c r="O27" s="280" t="str">
        <f>IF(details!N27="","",details!N27)</f>
        <v/>
      </c>
      <c r="P27" s="281" t="str">
        <f t="shared" si="114"/>
        <v/>
      </c>
      <c r="Q27" s="152">
        <f t="shared" si="115"/>
        <v>0</v>
      </c>
      <c r="R27" s="138" t="e">
        <f t="shared" si="116"/>
        <v>#VALUE!</v>
      </c>
      <c r="S27" s="280" t="str">
        <f>IF(details!O27="","",details!O27)</f>
        <v/>
      </c>
      <c r="T27" s="280" t="str">
        <f>IF(details!P27="","",details!P27)</f>
        <v/>
      </c>
      <c r="U27" s="280" t="str">
        <f>IF(details!Q27="","",details!Q27)</f>
        <v/>
      </c>
      <c r="V27" s="139" t="str">
        <f t="shared" si="117"/>
        <v/>
      </c>
      <c r="W27" s="280" t="str">
        <f>IF(details!R27="","",details!R27)</f>
        <v/>
      </c>
      <c r="X27" s="140" t="str">
        <f t="shared" si="118"/>
        <v/>
      </c>
      <c r="Y27" s="365" t="str">
        <f t="shared" si="42"/>
        <v/>
      </c>
      <c r="Z27" s="191" t="str">
        <f t="shared" si="119"/>
        <v/>
      </c>
      <c r="AA27" s="280" t="str">
        <f>IF(details!S27="","",details!S27)</f>
        <v/>
      </c>
      <c r="AB27" s="280" t="str">
        <f>IF(details!T27="","",details!T27)</f>
        <v/>
      </c>
      <c r="AC27" s="280" t="str">
        <f>IF(details!U27="","",details!U27)</f>
        <v/>
      </c>
      <c r="AD27" s="281" t="str">
        <f t="shared" si="120"/>
        <v/>
      </c>
      <c r="AE27" s="280" t="str">
        <f>IF(details!V27="","",details!V27)</f>
        <v/>
      </c>
      <c r="AF27" s="281" t="str">
        <f t="shared" si="121"/>
        <v/>
      </c>
      <c r="AG27" s="152">
        <f t="shared" si="122"/>
        <v>0</v>
      </c>
      <c r="AH27" s="138" t="e">
        <f t="shared" si="123"/>
        <v>#VALUE!</v>
      </c>
      <c r="AI27" s="280" t="str">
        <f>IF(details!W27="","",details!W27)</f>
        <v/>
      </c>
      <c r="AJ27" s="280" t="str">
        <f>IF(details!X27="","",details!X27)</f>
        <v/>
      </c>
      <c r="AK27" s="280" t="str">
        <f>IF(details!Y27="","",details!Y27)</f>
        <v/>
      </c>
      <c r="AL27" s="139" t="str">
        <f t="shared" si="124"/>
        <v/>
      </c>
      <c r="AM27" s="280" t="str">
        <f>IF(details!Z27="","",details!Z27)</f>
        <v/>
      </c>
      <c r="AN27" s="140" t="str">
        <f t="shared" si="125"/>
        <v/>
      </c>
      <c r="AO27" s="365" t="str">
        <f t="shared" si="47"/>
        <v/>
      </c>
      <c r="AP27" s="191" t="str">
        <f t="shared" si="208"/>
        <v/>
      </c>
      <c r="AQ27" s="282" t="str">
        <f>IF(details!AA27="","",details!AA27)</f>
        <v/>
      </c>
      <c r="AR27" s="288" t="str">
        <f>CONCATENATE(IF(details!AA27="s"," SANSKRIT",IF(details!AA27="u"," URDU",IF(details!AA27="g"," GUJRATI",IF(details!AA27="p"," PUNJABI",IF(details!AA27="sd"," SINDHI",))))),"")</f>
        <v/>
      </c>
      <c r="AS27" s="280" t="str">
        <f>IF(details!AB27="","",details!AB27)</f>
        <v/>
      </c>
      <c r="AT27" s="280" t="str">
        <f>IF(details!AC27="","",details!AC27)</f>
        <v/>
      </c>
      <c r="AU27" s="280" t="str">
        <f>IF(details!AD27="","",details!AD27)</f>
        <v/>
      </c>
      <c r="AV27" s="281" t="str">
        <f t="shared" si="127"/>
        <v/>
      </c>
      <c r="AW27" s="280" t="str">
        <f>IF(details!AE27="","",details!AE27)</f>
        <v/>
      </c>
      <c r="AX27" s="281" t="str">
        <f t="shared" si="128"/>
        <v/>
      </c>
      <c r="AY27" s="152">
        <f t="shared" si="129"/>
        <v>0</v>
      </c>
      <c r="AZ27" s="138" t="e">
        <f t="shared" si="130"/>
        <v>#VALUE!</v>
      </c>
      <c r="BA27" s="280" t="str">
        <f>IF(details!AF27="","",details!AF27)</f>
        <v/>
      </c>
      <c r="BB27" s="280" t="str">
        <f>IF(details!AG27="","",details!AG27)</f>
        <v/>
      </c>
      <c r="BC27" s="280" t="str">
        <f>IF(details!AH27="","",details!AH27)</f>
        <v/>
      </c>
      <c r="BD27" s="139" t="str">
        <f t="shared" si="131"/>
        <v/>
      </c>
      <c r="BE27" s="280" t="str">
        <f>IF(details!AI27="","",details!AI27)</f>
        <v/>
      </c>
      <c r="BF27" s="140" t="str">
        <f t="shared" si="132"/>
        <v/>
      </c>
      <c r="BG27" s="365" t="str">
        <f t="shared" si="51"/>
        <v/>
      </c>
      <c r="BH27" s="191" t="str">
        <f t="shared" si="133"/>
        <v/>
      </c>
      <c r="BI27" s="280" t="str">
        <f>IF(details!AJ27="","",details!AJ27)</f>
        <v/>
      </c>
      <c r="BJ27" s="280" t="str">
        <f>IF(details!AK27="","",details!AK27)</f>
        <v/>
      </c>
      <c r="BK27" s="280" t="str">
        <f>IF(details!AL27="","",details!AL27)</f>
        <v/>
      </c>
      <c r="BL27" s="281" t="str">
        <f t="shared" si="134"/>
        <v/>
      </c>
      <c r="BM27" s="280" t="str">
        <f>IF(details!AM27="","",details!AM27)</f>
        <v/>
      </c>
      <c r="BN27" s="281" t="str">
        <f t="shared" si="135"/>
        <v/>
      </c>
      <c r="BO27" s="152">
        <f t="shared" si="136"/>
        <v>0</v>
      </c>
      <c r="BP27" s="138" t="e">
        <f t="shared" si="137"/>
        <v>#VALUE!</v>
      </c>
      <c r="BQ27" s="280" t="str">
        <f>IF(details!AN27="","",details!AN27)</f>
        <v/>
      </c>
      <c r="BR27" s="280" t="str">
        <f>IF(details!AO27="","",details!AO27)</f>
        <v/>
      </c>
      <c r="BS27" s="280" t="str">
        <f>IF(details!AP27="","",details!AP27)</f>
        <v/>
      </c>
      <c r="BT27" s="139" t="str">
        <f t="shared" si="138"/>
        <v/>
      </c>
      <c r="BU27" s="280" t="str">
        <f>IF(details!AQ27="","",details!AQ27)</f>
        <v/>
      </c>
      <c r="BV27" s="140" t="str">
        <f t="shared" si="139"/>
        <v/>
      </c>
      <c r="BW27" s="365" t="str">
        <f t="shared" si="55"/>
        <v/>
      </c>
      <c r="BX27" s="191" t="str">
        <f t="shared" si="209"/>
        <v/>
      </c>
      <c r="BY27" s="280" t="str">
        <f>IF(details!AR27="","",details!AR27)</f>
        <v/>
      </c>
      <c r="BZ27" s="280" t="str">
        <f>IF(details!AS27="","",details!AS27)</f>
        <v/>
      </c>
      <c r="CA27" s="280" t="str">
        <f>IF(details!AT27="","",details!AT27)</f>
        <v/>
      </c>
      <c r="CB27" s="281" t="str">
        <f t="shared" si="141"/>
        <v/>
      </c>
      <c r="CC27" s="280" t="str">
        <f>IF(details!AU27="","",details!AU27)</f>
        <v/>
      </c>
      <c r="CD27" s="281" t="str">
        <f t="shared" si="142"/>
        <v/>
      </c>
      <c r="CE27" s="152">
        <f t="shared" si="143"/>
        <v>0</v>
      </c>
      <c r="CF27" s="138" t="e">
        <f t="shared" si="144"/>
        <v>#VALUE!</v>
      </c>
      <c r="CG27" s="280" t="str">
        <f>IF(details!AV27="","",details!AV27)</f>
        <v/>
      </c>
      <c r="CH27" s="280" t="str">
        <f>IF(details!AW27="","",details!AW27)</f>
        <v/>
      </c>
      <c r="CI27" s="280" t="str">
        <f>IF(details!AX27="","",details!AX27)</f>
        <v/>
      </c>
      <c r="CJ27" s="139" t="str">
        <f t="shared" si="145"/>
        <v/>
      </c>
      <c r="CK27" s="280" t="str">
        <f>IF(details!AY27="","",details!AY27)</f>
        <v/>
      </c>
      <c r="CL27" s="140" t="str">
        <f t="shared" si="146"/>
        <v/>
      </c>
      <c r="CM27" s="365" t="str">
        <f t="shared" si="59"/>
        <v/>
      </c>
      <c r="CN27" s="191" t="str">
        <f t="shared" si="60"/>
        <v/>
      </c>
      <c r="CO27" s="280" t="str">
        <f>IF(details!AZ27="","",details!AZ27)</f>
        <v/>
      </c>
      <c r="CP27" s="280" t="str">
        <f>IF(details!BA27="","",details!BA27)</f>
        <v/>
      </c>
      <c r="CQ27" s="280" t="str">
        <f>IF(details!BB27="","",details!BB27)</f>
        <v/>
      </c>
      <c r="CR27" s="281" t="str">
        <f t="shared" si="147"/>
        <v/>
      </c>
      <c r="CS27" s="280" t="str">
        <f>IF(details!BC27="","",details!BC27)</f>
        <v/>
      </c>
      <c r="CT27" s="281" t="str">
        <f t="shared" si="148"/>
        <v/>
      </c>
      <c r="CU27" s="152">
        <f t="shared" si="149"/>
        <v>0</v>
      </c>
      <c r="CV27" s="138" t="e">
        <f t="shared" si="150"/>
        <v>#VALUE!</v>
      </c>
      <c r="CW27" s="280" t="str">
        <f>IF(details!BD27="","",details!BD27)</f>
        <v/>
      </c>
      <c r="CX27" s="280" t="str">
        <f>IF(details!BE27="","",details!BE27)</f>
        <v/>
      </c>
      <c r="CY27" s="280" t="str">
        <f>IF(details!BF27="","",details!BF27)</f>
        <v/>
      </c>
      <c r="CZ27" s="139" t="str">
        <f t="shared" si="151"/>
        <v/>
      </c>
      <c r="DA27" s="280" t="str">
        <f>IF(details!BG27="","",details!BG27)</f>
        <v/>
      </c>
      <c r="DB27" s="140" t="str">
        <f t="shared" si="152"/>
        <v/>
      </c>
      <c r="DC27" s="365" t="str">
        <f t="shared" si="64"/>
        <v/>
      </c>
      <c r="DD27" s="191" t="str">
        <f t="shared" si="23"/>
        <v/>
      </c>
      <c r="DE27" s="280" t="str">
        <f>IF(details!BH27="","",details!BH27)</f>
        <v/>
      </c>
      <c r="DF27" s="280" t="str">
        <f>IF(details!BI27="","",details!BI27)</f>
        <v/>
      </c>
      <c r="DG27" s="280" t="str">
        <f>IF(details!BJ27="","",details!BJ27)</f>
        <v/>
      </c>
      <c r="DH27" s="281" t="str">
        <f t="shared" si="153"/>
        <v/>
      </c>
      <c r="DI27" s="280" t="str">
        <f>IF(details!BK27="","",details!BK27)</f>
        <v/>
      </c>
      <c r="DJ27" s="281" t="str">
        <f t="shared" si="154"/>
        <v/>
      </c>
      <c r="DK27" s="152">
        <f t="shared" si="155"/>
        <v>0</v>
      </c>
      <c r="DL27" s="281" t="str">
        <f t="shared" si="156"/>
        <v/>
      </c>
      <c r="DM27" s="280" t="str">
        <f>IF(details!BL27="","",details!BL27)</f>
        <v/>
      </c>
      <c r="DN27" s="52" t="str">
        <f t="shared" si="157"/>
        <v/>
      </c>
      <c r="DO27" s="280" t="str">
        <f t="shared" si="158"/>
        <v/>
      </c>
      <c r="DP27" s="280" t="str">
        <f>IF(details!BM27="","",details!BM27)</f>
        <v/>
      </c>
      <c r="DQ27" s="280" t="str">
        <f>IF(details!BN27="","",details!BN27)</f>
        <v/>
      </c>
      <c r="DR27" s="280" t="str">
        <f>IF(details!BO27="","",details!BO27)</f>
        <v/>
      </c>
      <c r="DS27" s="281" t="str">
        <f t="shared" si="159"/>
        <v/>
      </c>
      <c r="DT27" s="280" t="str">
        <f>IF(details!BP27="","",details!BP27)</f>
        <v/>
      </c>
      <c r="DU27" s="280" t="str">
        <f>IF(details!BQ27="","",details!BQ27)</f>
        <v/>
      </c>
      <c r="DV27" s="281" t="str">
        <f t="shared" si="160"/>
        <v/>
      </c>
      <c r="DW27" s="281" t="str">
        <f t="shared" si="161"/>
        <v/>
      </c>
      <c r="DX27" s="281" t="str">
        <f t="shared" si="162"/>
        <v/>
      </c>
      <c r="DY27" s="282" t="str">
        <f t="shared" si="163"/>
        <v/>
      </c>
      <c r="DZ27" s="152">
        <f t="shared" si="164"/>
        <v>0</v>
      </c>
      <c r="EA27" s="280" t="str">
        <f t="shared" si="165"/>
        <v/>
      </c>
      <c r="EB27" s="280" t="str">
        <f>IF(details!BR27="","",details!BR27)</f>
        <v/>
      </c>
      <c r="EC27" s="280" t="str">
        <f>IF(details!BS27="","",details!BS27)</f>
        <v/>
      </c>
      <c r="ED27" s="280" t="str">
        <f>IF(details!BT27="","",details!BT27)</f>
        <v/>
      </c>
      <c r="EE27" s="281" t="str">
        <f t="shared" si="166"/>
        <v/>
      </c>
      <c r="EF27" s="280" t="str">
        <f>IF(details!BU27="","",details!BU27)</f>
        <v/>
      </c>
      <c r="EG27" s="280" t="str">
        <f>IF(details!BV27="","",details!BV27)</f>
        <v/>
      </c>
      <c r="EH27" s="56" t="str">
        <f t="shared" si="167"/>
        <v/>
      </c>
      <c r="EI27" s="281" t="str">
        <f t="shared" si="168"/>
        <v/>
      </c>
      <c r="EJ27" s="281" t="str">
        <f t="shared" si="169"/>
        <v/>
      </c>
      <c r="EK27" s="302" t="str">
        <f t="shared" si="170"/>
        <v/>
      </c>
      <c r="EL27" s="152">
        <f t="shared" si="171"/>
        <v>0</v>
      </c>
      <c r="EM27" s="280" t="str">
        <f t="shared" si="172"/>
        <v/>
      </c>
      <c r="EN27" s="280" t="str">
        <f>IF(details!BW27="","",details!BW27)</f>
        <v/>
      </c>
      <c r="EO27" s="280" t="str">
        <f>IF(details!BX27="","",details!BX27)</f>
        <v/>
      </c>
      <c r="EP27" s="280" t="str">
        <f>IF(details!BY27="","",details!BY27)</f>
        <v/>
      </c>
      <c r="EQ27" s="282" t="str">
        <f t="shared" si="173"/>
        <v/>
      </c>
      <c r="ER27" s="280" t="str">
        <f t="shared" si="174"/>
        <v/>
      </c>
      <c r="ES27" s="280" t="str">
        <f>IF(details!BZ27="","",details!BZ27)</f>
        <v/>
      </c>
      <c r="ET27" s="280" t="str">
        <f>IF(details!CA27="","",details!CA27)</f>
        <v/>
      </c>
      <c r="EU27" s="280" t="str">
        <f>IF(details!CB27="","",details!CB27)</f>
        <v/>
      </c>
      <c r="EV27" s="280" t="str">
        <f>IF(details!CC27="","",details!CC27)</f>
        <v/>
      </c>
      <c r="EW27" s="282" t="str">
        <f t="shared" si="175"/>
        <v/>
      </c>
      <c r="EX27" s="280" t="str">
        <f t="shared" si="176"/>
        <v/>
      </c>
      <c r="EY27" s="152" t="str">
        <f t="shared" si="177"/>
        <v/>
      </c>
      <c r="EZ27" s="152" t="str">
        <f t="shared" si="178"/>
        <v/>
      </c>
      <c r="FA27" s="152" t="str">
        <f t="shared" si="179"/>
        <v/>
      </c>
      <c r="FB27" s="152" t="str">
        <f t="shared" si="180"/>
        <v/>
      </c>
      <c r="FC27" s="152" t="str">
        <f t="shared" si="181"/>
        <v/>
      </c>
      <c r="FD27" s="152" t="str">
        <f t="shared" si="182"/>
        <v/>
      </c>
      <c r="FE27" s="152" t="str">
        <f t="shared" si="88"/>
        <v/>
      </c>
      <c r="FF27" s="152">
        <f t="shared" si="183"/>
        <v>0</v>
      </c>
      <c r="FG27" s="152">
        <f t="shared" si="184"/>
        <v>0</v>
      </c>
      <c r="FH27" s="152">
        <f t="shared" si="185"/>
        <v>0</v>
      </c>
      <c r="FI27" s="152">
        <f t="shared" si="186"/>
        <v>0</v>
      </c>
      <c r="FJ27" s="152">
        <f t="shared" si="187"/>
        <v>0</v>
      </c>
      <c r="FK27" s="198"/>
      <c r="FL27" s="303" t="str">
        <f t="shared" si="188"/>
        <v/>
      </c>
      <c r="FM27" s="303" t="str">
        <f t="shared" si="189"/>
        <v/>
      </c>
      <c r="FN27" s="303" t="str">
        <f t="shared" si="190"/>
        <v/>
      </c>
      <c r="FO27" s="303" t="str">
        <f t="shared" si="97"/>
        <v/>
      </c>
      <c r="FP27" s="303" t="str">
        <f t="shared" si="98"/>
        <v/>
      </c>
      <c r="FQ27" s="303" t="str">
        <f t="shared" si="99"/>
        <v/>
      </c>
      <c r="FR27" s="303" t="str">
        <f t="shared" si="100"/>
        <v/>
      </c>
      <c r="FS27" s="303" t="str">
        <f t="shared" si="101"/>
        <v/>
      </c>
      <c r="FT27" s="303" t="str">
        <f t="shared" si="191"/>
        <v/>
      </c>
      <c r="FU27" s="303" t="str">
        <f t="shared" si="192"/>
        <v/>
      </c>
      <c r="FV27" s="303" t="str">
        <f t="shared" si="193"/>
        <v/>
      </c>
      <c r="FW27" s="303" t="str">
        <f t="shared" si="194"/>
        <v/>
      </c>
      <c r="FX27" s="303" t="str">
        <f t="shared" si="106"/>
        <v/>
      </c>
      <c r="FY27" s="303" t="str">
        <f t="shared" si="195"/>
        <v/>
      </c>
      <c r="FZ27" s="303" t="str">
        <f t="shared" si="196"/>
        <v/>
      </c>
      <c r="GA27" s="303" t="str">
        <f t="shared" si="197"/>
        <v/>
      </c>
      <c r="GB27" s="303" t="str">
        <f t="shared" si="110"/>
        <v/>
      </c>
      <c r="GC27" s="286">
        <f t="shared" si="37"/>
        <v>0</v>
      </c>
      <c r="GD27" s="244">
        <f t="shared" si="198"/>
        <v>0</v>
      </c>
      <c r="GE27" s="152" t="str">
        <f t="shared" si="199"/>
        <v/>
      </c>
      <c r="GF27" s="421" t="str">
        <f t="shared" si="200"/>
        <v/>
      </c>
      <c r="GG27" s="333" t="str">
        <f t="shared" si="201"/>
        <v/>
      </c>
      <c r="GH27" s="333" t="str">
        <f t="shared" si="202"/>
        <v xml:space="preserve">      </v>
      </c>
      <c r="GI27" s="191"/>
      <c r="GJ27" s="191" t="str">
        <f t="shared" si="203"/>
        <v/>
      </c>
      <c r="GK27" s="191" t="str">
        <f t="shared" si="204"/>
        <v/>
      </c>
      <c r="GL27" s="191" t="str">
        <f t="shared" si="205"/>
        <v/>
      </c>
      <c r="GM27" s="55" t="str">
        <f>IF(details!DG27="","",details!DG27)</f>
        <v/>
      </c>
      <c r="GN27" s="57" t="str">
        <f>IF(details!DH27="","",details!DH27)</f>
        <v/>
      </c>
      <c r="GO27" s="55" t="str">
        <f>IF(details!DK27="","",details!DK27)</f>
        <v/>
      </c>
      <c r="GP27" s="57" t="str">
        <f>IF(details!DL27="","",details!DL27)</f>
        <v/>
      </c>
      <c r="GQ27" s="55" t="str">
        <f>IF(details!DO27="","",details!DO27)</f>
        <v/>
      </c>
      <c r="GR27" s="57" t="str">
        <f>IF(details!DP27="","",details!DP27)</f>
        <v/>
      </c>
      <c r="GS27" s="55" t="str">
        <f>IF(details!DS27="","",details!DS27)</f>
        <v/>
      </c>
      <c r="GT27" s="57" t="str">
        <f>IF(details!DT27="","",details!DT27)</f>
        <v/>
      </c>
      <c r="GU27" s="337" t="str">
        <f t="shared" si="206"/>
        <v/>
      </c>
      <c r="GV27" s="427" t="str">
        <f t="shared" si="207"/>
        <v/>
      </c>
      <c r="GW27" s="199"/>
      <c r="HA27" s="937"/>
      <c r="HB27" s="937"/>
      <c r="HC27" s="937"/>
      <c r="HD27" s="937"/>
      <c r="HE27" s="937"/>
      <c r="HF27" s="937"/>
      <c r="HG27" s="937"/>
      <c r="HH27" s="937"/>
      <c r="HI27" s="937"/>
      <c r="HJ27" s="937"/>
      <c r="HK27" s="937"/>
      <c r="HL27" s="937"/>
      <c r="HM27" s="937"/>
      <c r="HN27" s="937"/>
      <c r="HO27" s="937"/>
      <c r="HP27" s="65"/>
      <c r="HQ27" s="65"/>
      <c r="HR27" s="65"/>
      <c r="HS27" s="65"/>
    </row>
    <row r="28" spans="1:227" ht="15" customHeight="1">
      <c r="A28" s="194">
        <f>details!A28</f>
        <v>22</v>
      </c>
      <c r="B28" s="280" t="str">
        <f>IF(details!B28="","",details!B28)</f>
        <v/>
      </c>
      <c r="C28" s="280" t="str">
        <f>IF(details!C28="","",details!C28)</f>
        <v/>
      </c>
      <c r="D28" s="282">
        <f>IF(details!D28="","",details!D28)</f>
        <v>1022</v>
      </c>
      <c r="E28" s="282"/>
      <c r="F28" s="280" t="str">
        <f>IF(details!F28="","",details!F28)</f>
        <v/>
      </c>
      <c r="G28" s="570" t="str">
        <f>IF(details!G28="","",details!G28)</f>
        <v/>
      </c>
      <c r="H28" s="287" t="str">
        <f>IF(details!H28="","",details!H28)</f>
        <v>A 022</v>
      </c>
      <c r="I28" s="287" t="str">
        <f>IF(details!I28="","",details!I28)</f>
        <v>B 022</v>
      </c>
      <c r="J28" s="287" t="str">
        <f>IF(details!J28="","",details!J28)</f>
        <v>C 022</v>
      </c>
      <c r="K28" s="280" t="str">
        <f>IF(details!K28="","",details!K28)</f>
        <v/>
      </c>
      <c r="L28" s="280" t="str">
        <f>IF(details!L28="","",details!L28)</f>
        <v/>
      </c>
      <c r="M28" s="280" t="str">
        <f>IF(details!M28="","",details!M28)</f>
        <v/>
      </c>
      <c r="N28" s="281" t="str">
        <f t="shared" si="113"/>
        <v/>
      </c>
      <c r="O28" s="280" t="str">
        <f>IF(details!N28="","",details!N28)</f>
        <v/>
      </c>
      <c r="P28" s="281" t="str">
        <f t="shared" si="114"/>
        <v/>
      </c>
      <c r="Q28" s="152">
        <f t="shared" si="115"/>
        <v>0</v>
      </c>
      <c r="R28" s="138" t="e">
        <f t="shared" si="116"/>
        <v>#VALUE!</v>
      </c>
      <c r="S28" s="280" t="str">
        <f>IF(details!O28="","",details!O28)</f>
        <v/>
      </c>
      <c r="T28" s="280" t="str">
        <f>IF(details!P28="","",details!P28)</f>
        <v/>
      </c>
      <c r="U28" s="280" t="str">
        <f>IF(details!Q28="","",details!Q28)</f>
        <v/>
      </c>
      <c r="V28" s="139" t="str">
        <f t="shared" si="117"/>
        <v/>
      </c>
      <c r="W28" s="280" t="str">
        <f>IF(details!R28="","",details!R28)</f>
        <v/>
      </c>
      <c r="X28" s="140" t="str">
        <f t="shared" si="118"/>
        <v/>
      </c>
      <c r="Y28" s="365" t="str">
        <f t="shared" si="42"/>
        <v/>
      </c>
      <c r="Z28" s="191" t="str">
        <f t="shared" si="119"/>
        <v/>
      </c>
      <c r="AA28" s="280" t="str">
        <f>IF(details!S28="","",details!S28)</f>
        <v/>
      </c>
      <c r="AB28" s="280" t="str">
        <f>IF(details!T28="","",details!T28)</f>
        <v/>
      </c>
      <c r="AC28" s="280" t="str">
        <f>IF(details!U28="","",details!U28)</f>
        <v/>
      </c>
      <c r="AD28" s="281" t="str">
        <f t="shared" si="120"/>
        <v/>
      </c>
      <c r="AE28" s="280" t="str">
        <f>IF(details!V28="","",details!V28)</f>
        <v/>
      </c>
      <c r="AF28" s="281" t="str">
        <f t="shared" si="121"/>
        <v/>
      </c>
      <c r="AG28" s="152">
        <f t="shared" si="122"/>
        <v>0</v>
      </c>
      <c r="AH28" s="138" t="e">
        <f t="shared" si="123"/>
        <v>#VALUE!</v>
      </c>
      <c r="AI28" s="280" t="str">
        <f>IF(details!W28="","",details!W28)</f>
        <v/>
      </c>
      <c r="AJ28" s="280" t="str">
        <f>IF(details!X28="","",details!X28)</f>
        <v/>
      </c>
      <c r="AK28" s="280" t="str">
        <f>IF(details!Y28="","",details!Y28)</f>
        <v/>
      </c>
      <c r="AL28" s="139" t="str">
        <f t="shared" si="124"/>
        <v/>
      </c>
      <c r="AM28" s="280" t="str">
        <f>IF(details!Z28="","",details!Z28)</f>
        <v/>
      </c>
      <c r="AN28" s="140" t="str">
        <f t="shared" si="125"/>
        <v/>
      </c>
      <c r="AO28" s="365" t="str">
        <f t="shared" si="47"/>
        <v/>
      </c>
      <c r="AP28" s="191" t="str">
        <f t="shared" si="208"/>
        <v/>
      </c>
      <c r="AQ28" s="282" t="str">
        <f>IF(details!AA28="","",details!AA28)</f>
        <v/>
      </c>
      <c r="AR28" s="288" t="str">
        <f>CONCATENATE(IF(details!AA28="s"," SANSKRIT",IF(details!AA28="u"," URDU",IF(details!AA28="g"," GUJRATI",IF(details!AA28="p"," PUNJABI",IF(details!AA28="sd"," SINDHI",))))),"")</f>
        <v/>
      </c>
      <c r="AS28" s="280" t="str">
        <f>IF(details!AB28="","",details!AB28)</f>
        <v/>
      </c>
      <c r="AT28" s="280" t="str">
        <f>IF(details!AC28="","",details!AC28)</f>
        <v/>
      </c>
      <c r="AU28" s="280" t="str">
        <f>IF(details!AD28="","",details!AD28)</f>
        <v/>
      </c>
      <c r="AV28" s="281" t="str">
        <f t="shared" si="127"/>
        <v/>
      </c>
      <c r="AW28" s="280" t="str">
        <f>IF(details!AE28="","",details!AE28)</f>
        <v/>
      </c>
      <c r="AX28" s="281" t="str">
        <f t="shared" si="128"/>
        <v/>
      </c>
      <c r="AY28" s="152">
        <f t="shared" si="129"/>
        <v>0</v>
      </c>
      <c r="AZ28" s="138" t="e">
        <f t="shared" si="130"/>
        <v>#VALUE!</v>
      </c>
      <c r="BA28" s="280" t="str">
        <f>IF(details!AF28="","",details!AF28)</f>
        <v/>
      </c>
      <c r="BB28" s="280" t="str">
        <f>IF(details!AG28="","",details!AG28)</f>
        <v/>
      </c>
      <c r="BC28" s="280" t="str">
        <f>IF(details!AH28="","",details!AH28)</f>
        <v/>
      </c>
      <c r="BD28" s="139" t="str">
        <f t="shared" si="131"/>
        <v/>
      </c>
      <c r="BE28" s="280" t="str">
        <f>IF(details!AI28="","",details!AI28)</f>
        <v/>
      </c>
      <c r="BF28" s="140" t="str">
        <f t="shared" si="132"/>
        <v/>
      </c>
      <c r="BG28" s="365" t="str">
        <f t="shared" si="51"/>
        <v/>
      </c>
      <c r="BH28" s="191" t="str">
        <f t="shared" si="133"/>
        <v/>
      </c>
      <c r="BI28" s="280" t="str">
        <f>IF(details!AJ28="","",details!AJ28)</f>
        <v/>
      </c>
      <c r="BJ28" s="280" t="str">
        <f>IF(details!AK28="","",details!AK28)</f>
        <v/>
      </c>
      <c r="BK28" s="280" t="str">
        <f>IF(details!AL28="","",details!AL28)</f>
        <v/>
      </c>
      <c r="BL28" s="281" t="str">
        <f t="shared" si="134"/>
        <v/>
      </c>
      <c r="BM28" s="280" t="str">
        <f>IF(details!AM28="","",details!AM28)</f>
        <v/>
      </c>
      <c r="BN28" s="281" t="str">
        <f t="shared" si="135"/>
        <v/>
      </c>
      <c r="BO28" s="152">
        <f t="shared" si="136"/>
        <v>0</v>
      </c>
      <c r="BP28" s="138" t="e">
        <f t="shared" si="137"/>
        <v>#VALUE!</v>
      </c>
      <c r="BQ28" s="280" t="str">
        <f>IF(details!AN28="","",details!AN28)</f>
        <v/>
      </c>
      <c r="BR28" s="280" t="str">
        <f>IF(details!AO28="","",details!AO28)</f>
        <v/>
      </c>
      <c r="BS28" s="280" t="str">
        <f>IF(details!AP28="","",details!AP28)</f>
        <v/>
      </c>
      <c r="BT28" s="139" t="str">
        <f t="shared" si="138"/>
        <v/>
      </c>
      <c r="BU28" s="280" t="str">
        <f>IF(details!AQ28="","",details!AQ28)</f>
        <v/>
      </c>
      <c r="BV28" s="140" t="str">
        <f t="shared" si="139"/>
        <v/>
      </c>
      <c r="BW28" s="365" t="str">
        <f t="shared" si="55"/>
        <v/>
      </c>
      <c r="BX28" s="191" t="str">
        <f t="shared" si="209"/>
        <v/>
      </c>
      <c r="BY28" s="280" t="str">
        <f>IF(details!AR28="","",details!AR28)</f>
        <v/>
      </c>
      <c r="BZ28" s="280" t="str">
        <f>IF(details!AS28="","",details!AS28)</f>
        <v/>
      </c>
      <c r="CA28" s="280" t="str">
        <f>IF(details!AT28="","",details!AT28)</f>
        <v/>
      </c>
      <c r="CB28" s="281" t="str">
        <f t="shared" si="141"/>
        <v/>
      </c>
      <c r="CC28" s="280" t="str">
        <f>IF(details!AU28="","",details!AU28)</f>
        <v/>
      </c>
      <c r="CD28" s="281" t="str">
        <f t="shared" si="142"/>
        <v/>
      </c>
      <c r="CE28" s="152">
        <f t="shared" si="143"/>
        <v>0</v>
      </c>
      <c r="CF28" s="138" t="e">
        <f t="shared" si="144"/>
        <v>#VALUE!</v>
      </c>
      <c r="CG28" s="280" t="str">
        <f>IF(details!AV28="","",details!AV28)</f>
        <v/>
      </c>
      <c r="CH28" s="280" t="str">
        <f>IF(details!AW28="","",details!AW28)</f>
        <v/>
      </c>
      <c r="CI28" s="280" t="str">
        <f>IF(details!AX28="","",details!AX28)</f>
        <v/>
      </c>
      <c r="CJ28" s="139" t="str">
        <f t="shared" si="145"/>
        <v/>
      </c>
      <c r="CK28" s="280" t="str">
        <f>IF(details!AY28="","",details!AY28)</f>
        <v/>
      </c>
      <c r="CL28" s="140" t="str">
        <f t="shared" si="146"/>
        <v/>
      </c>
      <c r="CM28" s="365" t="str">
        <f t="shared" si="59"/>
        <v/>
      </c>
      <c r="CN28" s="191" t="str">
        <f t="shared" si="60"/>
        <v/>
      </c>
      <c r="CO28" s="280" t="str">
        <f>IF(details!AZ28="","",details!AZ28)</f>
        <v/>
      </c>
      <c r="CP28" s="280" t="str">
        <f>IF(details!BA28="","",details!BA28)</f>
        <v/>
      </c>
      <c r="CQ28" s="280" t="str">
        <f>IF(details!BB28="","",details!BB28)</f>
        <v/>
      </c>
      <c r="CR28" s="281" t="str">
        <f t="shared" si="147"/>
        <v/>
      </c>
      <c r="CS28" s="280" t="str">
        <f>IF(details!BC28="","",details!BC28)</f>
        <v/>
      </c>
      <c r="CT28" s="281" t="str">
        <f t="shared" si="148"/>
        <v/>
      </c>
      <c r="CU28" s="152">
        <f t="shared" si="149"/>
        <v>0</v>
      </c>
      <c r="CV28" s="138" t="e">
        <f t="shared" si="150"/>
        <v>#VALUE!</v>
      </c>
      <c r="CW28" s="280" t="str">
        <f>IF(details!BD28="","",details!BD28)</f>
        <v/>
      </c>
      <c r="CX28" s="280" t="str">
        <f>IF(details!BE28="","",details!BE28)</f>
        <v/>
      </c>
      <c r="CY28" s="280" t="str">
        <f>IF(details!BF28="","",details!BF28)</f>
        <v/>
      </c>
      <c r="CZ28" s="139" t="str">
        <f t="shared" si="151"/>
        <v/>
      </c>
      <c r="DA28" s="280" t="str">
        <f>IF(details!BG28="","",details!BG28)</f>
        <v/>
      </c>
      <c r="DB28" s="140" t="str">
        <f t="shared" si="152"/>
        <v/>
      </c>
      <c r="DC28" s="365" t="str">
        <f t="shared" si="64"/>
        <v/>
      </c>
      <c r="DD28" s="191" t="str">
        <f t="shared" si="23"/>
        <v/>
      </c>
      <c r="DE28" s="280" t="str">
        <f>IF(details!BH28="","",details!BH28)</f>
        <v/>
      </c>
      <c r="DF28" s="280" t="str">
        <f>IF(details!BI28="","",details!BI28)</f>
        <v/>
      </c>
      <c r="DG28" s="280" t="str">
        <f>IF(details!BJ28="","",details!BJ28)</f>
        <v/>
      </c>
      <c r="DH28" s="281" t="str">
        <f t="shared" si="153"/>
        <v/>
      </c>
      <c r="DI28" s="280" t="str">
        <f>IF(details!BK28="","",details!BK28)</f>
        <v/>
      </c>
      <c r="DJ28" s="281" t="str">
        <f t="shared" si="154"/>
        <v/>
      </c>
      <c r="DK28" s="152">
        <f t="shared" si="155"/>
        <v>0</v>
      </c>
      <c r="DL28" s="281" t="str">
        <f t="shared" si="156"/>
        <v/>
      </c>
      <c r="DM28" s="280" t="str">
        <f>IF(details!BL28="","",details!BL28)</f>
        <v/>
      </c>
      <c r="DN28" s="52" t="str">
        <f t="shared" si="157"/>
        <v/>
      </c>
      <c r="DO28" s="280" t="str">
        <f t="shared" si="158"/>
        <v/>
      </c>
      <c r="DP28" s="280" t="str">
        <f>IF(details!BM28="","",details!BM28)</f>
        <v/>
      </c>
      <c r="DQ28" s="280" t="str">
        <f>IF(details!BN28="","",details!BN28)</f>
        <v/>
      </c>
      <c r="DR28" s="280" t="str">
        <f>IF(details!BO28="","",details!BO28)</f>
        <v/>
      </c>
      <c r="DS28" s="281" t="str">
        <f t="shared" si="159"/>
        <v/>
      </c>
      <c r="DT28" s="280" t="str">
        <f>IF(details!BP28="","",details!BP28)</f>
        <v/>
      </c>
      <c r="DU28" s="280" t="str">
        <f>IF(details!BQ28="","",details!BQ28)</f>
        <v/>
      </c>
      <c r="DV28" s="281" t="str">
        <f t="shared" si="160"/>
        <v/>
      </c>
      <c r="DW28" s="281" t="str">
        <f t="shared" si="161"/>
        <v/>
      </c>
      <c r="DX28" s="281" t="str">
        <f t="shared" si="162"/>
        <v/>
      </c>
      <c r="DY28" s="282" t="str">
        <f t="shared" si="163"/>
        <v/>
      </c>
      <c r="DZ28" s="152">
        <f t="shared" si="164"/>
        <v>0</v>
      </c>
      <c r="EA28" s="280" t="str">
        <f t="shared" si="165"/>
        <v/>
      </c>
      <c r="EB28" s="280" t="str">
        <f>IF(details!BR28="","",details!BR28)</f>
        <v/>
      </c>
      <c r="EC28" s="280" t="str">
        <f>IF(details!BS28="","",details!BS28)</f>
        <v/>
      </c>
      <c r="ED28" s="280" t="str">
        <f>IF(details!BT28="","",details!BT28)</f>
        <v/>
      </c>
      <c r="EE28" s="281" t="str">
        <f t="shared" si="166"/>
        <v/>
      </c>
      <c r="EF28" s="280" t="str">
        <f>IF(details!BU28="","",details!BU28)</f>
        <v/>
      </c>
      <c r="EG28" s="280" t="str">
        <f>IF(details!BV28="","",details!BV28)</f>
        <v/>
      </c>
      <c r="EH28" s="56" t="str">
        <f t="shared" si="167"/>
        <v/>
      </c>
      <c r="EI28" s="281" t="str">
        <f t="shared" si="168"/>
        <v/>
      </c>
      <c r="EJ28" s="281" t="str">
        <f t="shared" si="169"/>
        <v/>
      </c>
      <c r="EK28" s="302" t="str">
        <f t="shared" si="170"/>
        <v/>
      </c>
      <c r="EL28" s="152">
        <f t="shared" si="171"/>
        <v>0</v>
      </c>
      <c r="EM28" s="280" t="str">
        <f t="shared" si="172"/>
        <v/>
      </c>
      <c r="EN28" s="280" t="str">
        <f>IF(details!BW28="","",details!BW28)</f>
        <v/>
      </c>
      <c r="EO28" s="280" t="str">
        <f>IF(details!BX28="","",details!BX28)</f>
        <v/>
      </c>
      <c r="EP28" s="280" t="str">
        <f>IF(details!BY28="","",details!BY28)</f>
        <v/>
      </c>
      <c r="EQ28" s="282" t="str">
        <f t="shared" si="173"/>
        <v/>
      </c>
      <c r="ER28" s="280" t="str">
        <f t="shared" si="174"/>
        <v/>
      </c>
      <c r="ES28" s="280" t="str">
        <f>IF(details!BZ28="","",details!BZ28)</f>
        <v/>
      </c>
      <c r="ET28" s="280" t="str">
        <f>IF(details!CA28="","",details!CA28)</f>
        <v/>
      </c>
      <c r="EU28" s="280" t="str">
        <f>IF(details!CB28="","",details!CB28)</f>
        <v/>
      </c>
      <c r="EV28" s="280" t="str">
        <f>IF(details!CC28="","",details!CC28)</f>
        <v/>
      </c>
      <c r="EW28" s="282" t="str">
        <f t="shared" si="175"/>
        <v/>
      </c>
      <c r="EX28" s="280" t="str">
        <f t="shared" si="176"/>
        <v/>
      </c>
      <c r="EY28" s="152" t="str">
        <f t="shared" si="177"/>
        <v/>
      </c>
      <c r="EZ28" s="152" t="str">
        <f t="shared" si="178"/>
        <v/>
      </c>
      <c r="FA28" s="152" t="str">
        <f t="shared" si="179"/>
        <v/>
      </c>
      <c r="FB28" s="152" t="str">
        <f t="shared" si="180"/>
        <v/>
      </c>
      <c r="FC28" s="152" t="str">
        <f t="shared" si="181"/>
        <v/>
      </c>
      <c r="FD28" s="152" t="str">
        <f t="shared" si="182"/>
        <v/>
      </c>
      <c r="FE28" s="152" t="str">
        <f t="shared" si="88"/>
        <v/>
      </c>
      <c r="FF28" s="152">
        <f t="shared" si="183"/>
        <v>0</v>
      </c>
      <c r="FG28" s="152">
        <f t="shared" si="184"/>
        <v>0</v>
      </c>
      <c r="FH28" s="152">
        <f t="shared" si="185"/>
        <v>0</v>
      </c>
      <c r="FI28" s="152">
        <f t="shared" si="186"/>
        <v>0</v>
      </c>
      <c r="FJ28" s="152">
        <f t="shared" si="187"/>
        <v>0</v>
      </c>
      <c r="FK28" s="198"/>
      <c r="FL28" s="303" t="str">
        <f t="shared" si="188"/>
        <v/>
      </c>
      <c r="FM28" s="303" t="str">
        <f t="shared" si="189"/>
        <v/>
      </c>
      <c r="FN28" s="303" t="str">
        <f t="shared" si="190"/>
        <v/>
      </c>
      <c r="FO28" s="303" t="str">
        <f t="shared" si="97"/>
        <v/>
      </c>
      <c r="FP28" s="303" t="str">
        <f t="shared" si="98"/>
        <v/>
      </c>
      <c r="FQ28" s="303" t="str">
        <f t="shared" si="99"/>
        <v/>
      </c>
      <c r="FR28" s="303" t="str">
        <f t="shared" si="100"/>
        <v/>
      </c>
      <c r="FS28" s="303" t="str">
        <f t="shared" si="101"/>
        <v/>
      </c>
      <c r="FT28" s="303" t="str">
        <f t="shared" si="191"/>
        <v/>
      </c>
      <c r="FU28" s="303" t="str">
        <f t="shared" si="192"/>
        <v/>
      </c>
      <c r="FV28" s="303" t="str">
        <f t="shared" si="193"/>
        <v/>
      </c>
      <c r="FW28" s="303" t="str">
        <f t="shared" si="194"/>
        <v/>
      </c>
      <c r="FX28" s="303" t="str">
        <f t="shared" si="106"/>
        <v/>
      </c>
      <c r="FY28" s="303" t="str">
        <f t="shared" si="195"/>
        <v/>
      </c>
      <c r="FZ28" s="303" t="str">
        <f t="shared" si="196"/>
        <v/>
      </c>
      <c r="GA28" s="303" t="str">
        <f t="shared" si="197"/>
        <v/>
      </c>
      <c r="GB28" s="303" t="str">
        <f t="shared" si="110"/>
        <v/>
      </c>
      <c r="GC28" s="286">
        <f t="shared" si="37"/>
        <v>0</v>
      </c>
      <c r="GD28" s="244">
        <f t="shared" si="198"/>
        <v>0</v>
      </c>
      <c r="GE28" s="152" t="str">
        <f t="shared" si="199"/>
        <v/>
      </c>
      <c r="GF28" s="421" t="str">
        <f t="shared" si="200"/>
        <v/>
      </c>
      <c r="GG28" s="333" t="str">
        <f t="shared" si="201"/>
        <v/>
      </c>
      <c r="GH28" s="333" t="str">
        <f t="shared" si="202"/>
        <v xml:space="preserve">      </v>
      </c>
      <c r="GI28" s="191"/>
      <c r="GJ28" s="191" t="str">
        <f t="shared" si="203"/>
        <v/>
      </c>
      <c r="GK28" s="191" t="str">
        <f t="shared" si="204"/>
        <v/>
      </c>
      <c r="GL28" s="191" t="str">
        <f t="shared" si="205"/>
        <v/>
      </c>
      <c r="GM28" s="55" t="str">
        <f>IF(details!DG28="","",details!DG28)</f>
        <v/>
      </c>
      <c r="GN28" s="57" t="str">
        <f>IF(details!DH28="","",details!DH28)</f>
        <v/>
      </c>
      <c r="GO28" s="55" t="str">
        <f>IF(details!DK28="","",details!DK28)</f>
        <v/>
      </c>
      <c r="GP28" s="57" t="str">
        <f>IF(details!DL28="","",details!DL28)</f>
        <v/>
      </c>
      <c r="GQ28" s="55" t="str">
        <f>IF(details!DO28="","",details!DO28)</f>
        <v/>
      </c>
      <c r="GR28" s="57" t="str">
        <f>IF(details!DP28="","",details!DP28)</f>
        <v/>
      </c>
      <c r="GS28" s="55" t="str">
        <f>IF(details!DS28="","",details!DS28)</f>
        <v/>
      </c>
      <c r="GT28" s="57" t="str">
        <f>IF(details!DT28="","",details!DT28)</f>
        <v/>
      </c>
      <c r="GU28" s="337" t="str">
        <f t="shared" si="206"/>
        <v/>
      </c>
      <c r="GV28" s="427" t="str">
        <f t="shared" si="207"/>
        <v/>
      </c>
      <c r="GW28" s="199"/>
      <c r="HA28" s="926" t="str">
        <f>A1</f>
        <v xml:space="preserve">GOVT. HR. SEC. SCHOOL, </v>
      </c>
      <c r="HB28" s="927"/>
      <c r="HC28" s="927"/>
      <c r="HD28" s="927"/>
      <c r="HE28" s="927"/>
      <c r="HF28" s="927"/>
      <c r="HG28" s="927"/>
      <c r="HH28" s="927"/>
      <c r="HI28" s="927"/>
      <c r="HJ28" s="927"/>
      <c r="HK28" s="927"/>
      <c r="HL28" s="927"/>
      <c r="HM28" s="927"/>
      <c r="HN28" s="928"/>
      <c r="HP28" s="65"/>
      <c r="HQ28" s="65"/>
      <c r="HR28" s="65"/>
      <c r="HS28" s="65"/>
    </row>
    <row r="29" spans="1:227" ht="15" customHeight="1">
      <c r="A29" s="194">
        <f>details!A29</f>
        <v>23</v>
      </c>
      <c r="B29" s="280" t="str">
        <f>IF(details!B29="","",details!B29)</f>
        <v/>
      </c>
      <c r="C29" s="280" t="str">
        <f>IF(details!C29="","",details!C29)</f>
        <v/>
      </c>
      <c r="D29" s="282">
        <f>IF(details!D29="","",details!D29)</f>
        <v>1023</v>
      </c>
      <c r="E29" s="282"/>
      <c r="F29" s="280" t="str">
        <f>IF(details!F29="","",details!F29)</f>
        <v/>
      </c>
      <c r="G29" s="570" t="str">
        <f>IF(details!G29="","",details!G29)</f>
        <v/>
      </c>
      <c r="H29" s="287" t="str">
        <f>IF(details!H29="","",details!H29)</f>
        <v>A 023</v>
      </c>
      <c r="I29" s="287" t="str">
        <f>IF(details!I29="","",details!I29)</f>
        <v>B 023</v>
      </c>
      <c r="J29" s="287" t="str">
        <f>IF(details!J29="","",details!J29)</f>
        <v>C 023</v>
      </c>
      <c r="K29" s="280" t="str">
        <f>IF(details!K29="","",details!K29)</f>
        <v/>
      </c>
      <c r="L29" s="280" t="str">
        <f>IF(details!L29="","",details!L29)</f>
        <v/>
      </c>
      <c r="M29" s="280" t="str">
        <f>IF(details!M29="","",details!M29)</f>
        <v/>
      </c>
      <c r="N29" s="281" t="str">
        <f t="shared" si="113"/>
        <v/>
      </c>
      <c r="O29" s="280" t="str">
        <f>IF(details!N29="","",details!N29)</f>
        <v/>
      </c>
      <c r="P29" s="281" t="str">
        <f t="shared" si="114"/>
        <v/>
      </c>
      <c r="Q29" s="152">
        <f t="shared" si="115"/>
        <v>0</v>
      </c>
      <c r="R29" s="138" t="e">
        <f t="shared" si="116"/>
        <v>#VALUE!</v>
      </c>
      <c r="S29" s="280" t="str">
        <f>IF(details!O29="","",details!O29)</f>
        <v/>
      </c>
      <c r="T29" s="280" t="str">
        <f>IF(details!P29="","",details!P29)</f>
        <v/>
      </c>
      <c r="U29" s="280" t="str">
        <f>IF(details!Q29="","",details!Q29)</f>
        <v/>
      </c>
      <c r="V29" s="139" t="str">
        <f t="shared" si="117"/>
        <v/>
      </c>
      <c r="W29" s="280" t="str">
        <f>IF(details!R29="","",details!R29)</f>
        <v/>
      </c>
      <c r="X29" s="140" t="str">
        <f t="shared" si="118"/>
        <v/>
      </c>
      <c r="Y29" s="365" t="str">
        <f t="shared" si="42"/>
        <v/>
      </c>
      <c r="Z29" s="191" t="str">
        <f t="shared" si="119"/>
        <v/>
      </c>
      <c r="AA29" s="280" t="str">
        <f>IF(details!S29="","",details!S29)</f>
        <v/>
      </c>
      <c r="AB29" s="280" t="str">
        <f>IF(details!T29="","",details!T29)</f>
        <v/>
      </c>
      <c r="AC29" s="280" t="str">
        <f>IF(details!U29="","",details!U29)</f>
        <v/>
      </c>
      <c r="AD29" s="281" t="str">
        <f t="shared" si="120"/>
        <v/>
      </c>
      <c r="AE29" s="280" t="str">
        <f>IF(details!V29="","",details!V29)</f>
        <v/>
      </c>
      <c r="AF29" s="281" t="str">
        <f t="shared" si="121"/>
        <v/>
      </c>
      <c r="AG29" s="152">
        <f t="shared" si="122"/>
        <v>0</v>
      </c>
      <c r="AH29" s="138" t="e">
        <f t="shared" si="123"/>
        <v>#VALUE!</v>
      </c>
      <c r="AI29" s="280" t="str">
        <f>IF(details!W29="","",details!W29)</f>
        <v/>
      </c>
      <c r="AJ29" s="280" t="str">
        <f>IF(details!X29="","",details!X29)</f>
        <v/>
      </c>
      <c r="AK29" s="280" t="str">
        <f>IF(details!Y29="","",details!Y29)</f>
        <v/>
      </c>
      <c r="AL29" s="139" t="str">
        <f t="shared" si="124"/>
        <v/>
      </c>
      <c r="AM29" s="280" t="str">
        <f>IF(details!Z29="","",details!Z29)</f>
        <v/>
      </c>
      <c r="AN29" s="140" t="str">
        <f t="shared" si="125"/>
        <v/>
      </c>
      <c r="AO29" s="365" t="str">
        <f t="shared" si="47"/>
        <v/>
      </c>
      <c r="AP29" s="191" t="str">
        <f t="shared" si="208"/>
        <v/>
      </c>
      <c r="AQ29" s="282" t="str">
        <f>IF(details!AA29="","",details!AA29)</f>
        <v/>
      </c>
      <c r="AR29" s="288" t="str">
        <f>CONCATENATE(IF(details!AA29="s"," SANSKRIT",IF(details!AA29="u"," URDU",IF(details!AA29="g"," GUJRATI",IF(details!AA29="p"," PUNJABI",IF(details!AA29="sd"," SINDHI",))))),"")</f>
        <v/>
      </c>
      <c r="AS29" s="280" t="str">
        <f>IF(details!AB29="","",details!AB29)</f>
        <v/>
      </c>
      <c r="AT29" s="280" t="str">
        <f>IF(details!AC29="","",details!AC29)</f>
        <v/>
      </c>
      <c r="AU29" s="280" t="str">
        <f>IF(details!AD29="","",details!AD29)</f>
        <v/>
      </c>
      <c r="AV29" s="281" t="str">
        <f t="shared" si="127"/>
        <v/>
      </c>
      <c r="AW29" s="280" t="str">
        <f>IF(details!AE29="","",details!AE29)</f>
        <v/>
      </c>
      <c r="AX29" s="281" t="str">
        <f t="shared" si="128"/>
        <v/>
      </c>
      <c r="AY29" s="152">
        <f t="shared" si="129"/>
        <v>0</v>
      </c>
      <c r="AZ29" s="138" t="e">
        <f t="shared" si="130"/>
        <v>#VALUE!</v>
      </c>
      <c r="BA29" s="280" t="str">
        <f>IF(details!AF29="","",details!AF29)</f>
        <v/>
      </c>
      <c r="BB29" s="280" t="str">
        <f>IF(details!AG29="","",details!AG29)</f>
        <v/>
      </c>
      <c r="BC29" s="280" t="str">
        <f>IF(details!AH29="","",details!AH29)</f>
        <v/>
      </c>
      <c r="BD29" s="139" t="str">
        <f t="shared" si="131"/>
        <v/>
      </c>
      <c r="BE29" s="280" t="str">
        <f>IF(details!AI29="","",details!AI29)</f>
        <v/>
      </c>
      <c r="BF29" s="140" t="str">
        <f t="shared" si="132"/>
        <v/>
      </c>
      <c r="BG29" s="365" t="str">
        <f t="shared" si="51"/>
        <v/>
      </c>
      <c r="BH29" s="191" t="str">
        <f t="shared" si="133"/>
        <v/>
      </c>
      <c r="BI29" s="280" t="str">
        <f>IF(details!AJ29="","",details!AJ29)</f>
        <v/>
      </c>
      <c r="BJ29" s="280" t="str">
        <f>IF(details!AK29="","",details!AK29)</f>
        <v/>
      </c>
      <c r="BK29" s="280" t="str">
        <f>IF(details!AL29="","",details!AL29)</f>
        <v/>
      </c>
      <c r="BL29" s="281" t="str">
        <f t="shared" si="134"/>
        <v/>
      </c>
      <c r="BM29" s="280" t="str">
        <f>IF(details!AM29="","",details!AM29)</f>
        <v/>
      </c>
      <c r="BN29" s="281" t="str">
        <f t="shared" si="135"/>
        <v/>
      </c>
      <c r="BO29" s="152">
        <f t="shared" si="136"/>
        <v>0</v>
      </c>
      <c r="BP29" s="138" t="e">
        <f t="shared" si="137"/>
        <v>#VALUE!</v>
      </c>
      <c r="BQ29" s="280" t="str">
        <f>IF(details!AN29="","",details!AN29)</f>
        <v/>
      </c>
      <c r="BR29" s="280" t="str">
        <f>IF(details!AO29="","",details!AO29)</f>
        <v/>
      </c>
      <c r="BS29" s="280" t="str">
        <f>IF(details!AP29="","",details!AP29)</f>
        <v/>
      </c>
      <c r="BT29" s="139" t="str">
        <f t="shared" si="138"/>
        <v/>
      </c>
      <c r="BU29" s="280" t="str">
        <f>IF(details!AQ29="","",details!AQ29)</f>
        <v/>
      </c>
      <c r="BV29" s="140" t="str">
        <f t="shared" si="139"/>
        <v/>
      </c>
      <c r="BW29" s="365" t="str">
        <f t="shared" si="55"/>
        <v/>
      </c>
      <c r="BX29" s="191" t="str">
        <f t="shared" si="209"/>
        <v/>
      </c>
      <c r="BY29" s="280" t="str">
        <f>IF(details!AR29="","",details!AR29)</f>
        <v/>
      </c>
      <c r="BZ29" s="280" t="str">
        <f>IF(details!AS29="","",details!AS29)</f>
        <v/>
      </c>
      <c r="CA29" s="280" t="str">
        <f>IF(details!AT29="","",details!AT29)</f>
        <v/>
      </c>
      <c r="CB29" s="281" t="str">
        <f t="shared" si="141"/>
        <v/>
      </c>
      <c r="CC29" s="280" t="str">
        <f>IF(details!AU29="","",details!AU29)</f>
        <v/>
      </c>
      <c r="CD29" s="281" t="str">
        <f t="shared" si="142"/>
        <v/>
      </c>
      <c r="CE29" s="152">
        <f t="shared" si="143"/>
        <v>0</v>
      </c>
      <c r="CF29" s="138" t="e">
        <f t="shared" si="144"/>
        <v>#VALUE!</v>
      </c>
      <c r="CG29" s="280" t="str">
        <f>IF(details!AV29="","",details!AV29)</f>
        <v/>
      </c>
      <c r="CH29" s="280" t="str">
        <f>IF(details!AW29="","",details!AW29)</f>
        <v/>
      </c>
      <c r="CI29" s="280" t="str">
        <f>IF(details!AX29="","",details!AX29)</f>
        <v/>
      </c>
      <c r="CJ29" s="139" t="str">
        <f t="shared" si="145"/>
        <v/>
      </c>
      <c r="CK29" s="280" t="str">
        <f>IF(details!AY29="","",details!AY29)</f>
        <v/>
      </c>
      <c r="CL29" s="140" t="str">
        <f t="shared" si="146"/>
        <v/>
      </c>
      <c r="CM29" s="365" t="str">
        <f t="shared" si="59"/>
        <v/>
      </c>
      <c r="CN29" s="191" t="str">
        <f t="shared" si="60"/>
        <v/>
      </c>
      <c r="CO29" s="280" t="str">
        <f>IF(details!AZ29="","",details!AZ29)</f>
        <v/>
      </c>
      <c r="CP29" s="280" t="str">
        <f>IF(details!BA29="","",details!BA29)</f>
        <v/>
      </c>
      <c r="CQ29" s="280" t="str">
        <f>IF(details!BB29="","",details!BB29)</f>
        <v/>
      </c>
      <c r="CR29" s="281" t="str">
        <f t="shared" si="147"/>
        <v/>
      </c>
      <c r="CS29" s="280" t="str">
        <f>IF(details!BC29="","",details!BC29)</f>
        <v/>
      </c>
      <c r="CT29" s="281" t="str">
        <f t="shared" si="148"/>
        <v/>
      </c>
      <c r="CU29" s="152">
        <f t="shared" si="149"/>
        <v>0</v>
      </c>
      <c r="CV29" s="138" t="e">
        <f t="shared" si="150"/>
        <v>#VALUE!</v>
      </c>
      <c r="CW29" s="280" t="str">
        <f>IF(details!BD29="","",details!BD29)</f>
        <v/>
      </c>
      <c r="CX29" s="280" t="str">
        <f>IF(details!BE29="","",details!BE29)</f>
        <v/>
      </c>
      <c r="CY29" s="280" t="str">
        <f>IF(details!BF29="","",details!BF29)</f>
        <v/>
      </c>
      <c r="CZ29" s="139" t="str">
        <f t="shared" si="151"/>
        <v/>
      </c>
      <c r="DA29" s="280" t="str">
        <f>IF(details!BG29="","",details!BG29)</f>
        <v/>
      </c>
      <c r="DB29" s="140" t="str">
        <f t="shared" si="152"/>
        <v/>
      </c>
      <c r="DC29" s="365" t="str">
        <f t="shared" si="64"/>
        <v/>
      </c>
      <c r="DD29" s="191" t="str">
        <f t="shared" si="23"/>
        <v/>
      </c>
      <c r="DE29" s="280" t="str">
        <f>IF(details!BH29="","",details!BH29)</f>
        <v/>
      </c>
      <c r="DF29" s="280" t="str">
        <f>IF(details!BI29="","",details!BI29)</f>
        <v/>
      </c>
      <c r="DG29" s="280" t="str">
        <f>IF(details!BJ29="","",details!BJ29)</f>
        <v/>
      </c>
      <c r="DH29" s="281" t="str">
        <f t="shared" si="153"/>
        <v/>
      </c>
      <c r="DI29" s="280" t="str">
        <f>IF(details!BK29="","",details!BK29)</f>
        <v/>
      </c>
      <c r="DJ29" s="281" t="str">
        <f t="shared" si="154"/>
        <v/>
      </c>
      <c r="DK29" s="152">
        <f t="shared" si="155"/>
        <v>0</v>
      </c>
      <c r="DL29" s="281" t="str">
        <f t="shared" si="156"/>
        <v/>
      </c>
      <c r="DM29" s="280" t="str">
        <f>IF(details!BL29="","",details!BL29)</f>
        <v/>
      </c>
      <c r="DN29" s="52" t="str">
        <f t="shared" si="157"/>
        <v/>
      </c>
      <c r="DO29" s="280" t="str">
        <f t="shared" si="158"/>
        <v/>
      </c>
      <c r="DP29" s="280" t="str">
        <f>IF(details!BM29="","",details!BM29)</f>
        <v/>
      </c>
      <c r="DQ29" s="280" t="str">
        <f>IF(details!BN29="","",details!BN29)</f>
        <v/>
      </c>
      <c r="DR29" s="280" t="str">
        <f>IF(details!BO29="","",details!BO29)</f>
        <v/>
      </c>
      <c r="DS29" s="281" t="str">
        <f t="shared" si="159"/>
        <v/>
      </c>
      <c r="DT29" s="280" t="str">
        <f>IF(details!BP29="","",details!BP29)</f>
        <v/>
      </c>
      <c r="DU29" s="280" t="str">
        <f>IF(details!BQ29="","",details!BQ29)</f>
        <v/>
      </c>
      <c r="DV29" s="281" t="str">
        <f t="shared" si="160"/>
        <v/>
      </c>
      <c r="DW29" s="281" t="str">
        <f t="shared" si="161"/>
        <v/>
      </c>
      <c r="DX29" s="281" t="str">
        <f t="shared" si="162"/>
        <v/>
      </c>
      <c r="DY29" s="282" t="str">
        <f t="shared" si="163"/>
        <v/>
      </c>
      <c r="DZ29" s="152">
        <f t="shared" si="164"/>
        <v>0</v>
      </c>
      <c r="EA29" s="280" t="str">
        <f t="shared" si="165"/>
        <v/>
      </c>
      <c r="EB29" s="280" t="str">
        <f>IF(details!BR29="","",details!BR29)</f>
        <v/>
      </c>
      <c r="EC29" s="280" t="str">
        <f>IF(details!BS29="","",details!BS29)</f>
        <v/>
      </c>
      <c r="ED29" s="280" t="str">
        <f>IF(details!BT29="","",details!BT29)</f>
        <v/>
      </c>
      <c r="EE29" s="281" t="str">
        <f t="shared" si="166"/>
        <v/>
      </c>
      <c r="EF29" s="280" t="str">
        <f>IF(details!BU29="","",details!BU29)</f>
        <v/>
      </c>
      <c r="EG29" s="280" t="str">
        <f>IF(details!BV29="","",details!BV29)</f>
        <v/>
      </c>
      <c r="EH29" s="56" t="str">
        <f t="shared" si="167"/>
        <v/>
      </c>
      <c r="EI29" s="281" t="str">
        <f t="shared" si="168"/>
        <v/>
      </c>
      <c r="EJ29" s="281" t="str">
        <f t="shared" si="169"/>
        <v/>
      </c>
      <c r="EK29" s="302" t="str">
        <f t="shared" si="170"/>
        <v/>
      </c>
      <c r="EL29" s="152">
        <f t="shared" si="171"/>
        <v>0</v>
      </c>
      <c r="EM29" s="280" t="str">
        <f t="shared" si="172"/>
        <v/>
      </c>
      <c r="EN29" s="280" t="str">
        <f>IF(details!BW29="","",details!BW29)</f>
        <v/>
      </c>
      <c r="EO29" s="280" t="str">
        <f>IF(details!BX29="","",details!BX29)</f>
        <v/>
      </c>
      <c r="EP29" s="280" t="str">
        <f>IF(details!BY29="","",details!BY29)</f>
        <v/>
      </c>
      <c r="EQ29" s="282" t="str">
        <f t="shared" si="173"/>
        <v/>
      </c>
      <c r="ER29" s="280" t="str">
        <f t="shared" si="174"/>
        <v/>
      </c>
      <c r="ES29" s="280" t="str">
        <f>IF(details!BZ29="","",details!BZ29)</f>
        <v/>
      </c>
      <c r="ET29" s="280" t="str">
        <f>IF(details!CA29="","",details!CA29)</f>
        <v/>
      </c>
      <c r="EU29" s="280" t="str">
        <f>IF(details!CB29="","",details!CB29)</f>
        <v/>
      </c>
      <c r="EV29" s="280" t="str">
        <f>IF(details!CC29="","",details!CC29)</f>
        <v/>
      </c>
      <c r="EW29" s="282" t="str">
        <f t="shared" si="175"/>
        <v/>
      </c>
      <c r="EX29" s="280" t="str">
        <f t="shared" si="176"/>
        <v/>
      </c>
      <c r="EY29" s="152" t="str">
        <f t="shared" si="177"/>
        <v/>
      </c>
      <c r="EZ29" s="152" t="str">
        <f t="shared" si="178"/>
        <v/>
      </c>
      <c r="FA29" s="152" t="str">
        <f t="shared" si="179"/>
        <v/>
      </c>
      <c r="FB29" s="152" t="str">
        <f t="shared" si="180"/>
        <v/>
      </c>
      <c r="FC29" s="152" t="str">
        <f t="shared" si="181"/>
        <v/>
      </c>
      <c r="FD29" s="152" t="str">
        <f t="shared" si="182"/>
        <v/>
      </c>
      <c r="FE29" s="152" t="str">
        <f t="shared" si="88"/>
        <v/>
      </c>
      <c r="FF29" s="152">
        <f t="shared" si="183"/>
        <v>0</v>
      </c>
      <c r="FG29" s="152">
        <f t="shared" si="184"/>
        <v>0</v>
      </c>
      <c r="FH29" s="152">
        <f t="shared" si="185"/>
        <v>0</v>
      </c>
      <c r="FI29" s="152">
        <f t="shared" si="186"/>
        <v>0</v>
      </c>
      <c r="FJ29" s="152">
        <f t="shared" si="187"/>
        <v>0</v>
      </c>
      <c r="FK29" s="198"/>
      <c r="FL29" s="303" t="str">
        <f t="shared" si="188"/>
        <v/>
      </c>
      <c r="FM29" s="303" t="str">
        <f t="shared" si="189"/>
        <v/>
      </c>
      <c r="FN29" s="303" t="str">
        <f t="shared" si="190"/>
        <v/>
      </c>
      <c r="FO29" s="303" t="str">
        <f t="shared" si="97"/>
        <v/>
      </c>
      <c r="FP29" s="303" t="str">
        <f t="shared" si="98"/>
        <v/>
      </c>
      <c r="FQ29" s="303" t="str">
        <f t="shared" si="99"/>
        <v/>
      </c>
      <c r="FR29" s="303" t="str">
        <f t="shared" si="100"/>
        <v/>
      </c>
      <c r="FS29" s="303" t="str">
        <f t="shared" si="101"/>
        <v/>
      </c>
      <c r="FT29" s="303" t="str">
        <f t="shared" si="191"/>
        <v/>
      </c>
      <c r="FU29" s="303" t="str">
        <f t="shared" si="192"/>
        <v/>
      </c>
      <c r="FV29" s="303" t="str">
        <f t="shared" si="193"/>
        <v/>
      </c>
      <c r="FW29" s="303" t="str">
        <f t="shared" si="194"/>
        <v/>
      </c>
      <c r="FX29" s="303" t="str">
        <f t="shared" si="106"/>
        <v/>
      </c>
      <c r="FY29" s="303" t="str">
        <f t="shared" si="195"/>
        <v/>
      </c>
      <c r="FZ29" s="303" t="str">
        <f t="shared" si="196"/>
        <v/>
      </c>
      <c r="GA29" s="303" t="str">
        <f t="shared" si="197"/>
        <v/>
      </c>
      <c r="GB29" s="303" t="str">
        <f t="shared" si="110"/>
        <v/>
      </c>
      <c r="GC29" s="286">
        <f t="shared" si="37"/>
        <v>0</v>
      </c>
      <c r="GD29" s="244">
        <f t="shared" si="198"/>
        <v>0</v>
      </c>
      <c r="GE29" s="152" t="str">
        <f t="shared" si="199"/>
        <v/>
      </c>
      <c r="GF29" s="421" t="str">
        <f t="shared" si="200"/>
        <v/>
      </c>
      <c r="GG29" s="333" t="str">
        <f t="shared" si="201"/>
        <v/>
      </c>
      <c r="GH29" s="333" t="str">
        <f t="shared" si="202"/>
        <v xml:space="preserve">      </v>
      </c>
      <c r="GI29" s="191"/>
      <c r="GJ29" s="191" t="str">
        <f t="shared" si="203"/>
        <v/>
      </c>
      <c r="GK29" s="191" t="str">
        <f t="shared" si="204"/>
        <v/>
      </c>
      <c r="GL29" s="191" t="str">
        <f t="shared" si="205"/>
        <v/>
      </c>
      <c r="GM29" s="55" t="str">
        <f>IF(details!DG29="","",details!DG29)</f>
        <v/>
      </c>
      <c r="GN29" s="57" t="str">
        <f>IF(details!DH29="","",details!DH29)</f>
        <v/>
      </c>
      <c r="GO29" s="55" t="str">
        <f>IF(details!DK29="","",details!DK29)</f>
        <v/>
      </c>
      <c r="GP29" s="57" t="str">
        <f>IF(details!DL29="","",details!DL29)</f>
        <v/>
      </c>
      <c r="GQ29" s="55" t="str">
        <f>IF(details!DO29="","",details!DO29)</f>
        <v/>
      </c>
      <c r="GR29" s="57" t="str">
        <f>IF(details!DP29="","",details!DP29)</f>
        <v/>
      </c>
      <c r="GS29" s="55" t="str">
        <f>IF(details!DS29="","",details!DS29)</f>
        <v/>
      </c>
      <c r="GT29" s="57" t="str">
        <f>IF(details!DT29="","",details!DT29)</f>
        <v/>
      </c>
      <c r="GU29" s="337" t="str">
        <f t="shared" si="206"/>
        <v/>
      </c>
      <c r="GV29" s="427" t="str">
        <f t="shared" si="207"/>
        <v/>
      </c>
      <c r="GW29" s="199"/>
      <c r="HA29" s="929"/>
      <c r="HB29" s="930"/>
      <c r="HC29" s="930"/>
      <c r="HD29" s="930"/>
      <c r="HE29" s="930"/>
      <c r="HF29" s="930"/>
      <c r="HG29" s="930"/>
      <c r="HH29" s="930"/>
      <c r="HI29" s="930"/>
      <c r="HJ29" s="930"/>
      <c r="HK29" s="930"/>
      <c r="HL29" s="930"/>
      <c r="HM29" s="930"/>
      <c r="HN29" s="931"/>
    </row>
    <row r="30" spans="1:227" ht="15" customHeight="1">
      <c r="A30" s="194">
        <f>details!A30</f>
        <v>24</v>
      </c>
      <c r="B30" s="280" t="str">
        <f>IF(details!B30="","",details!B30)</f>
        <v/>
      </c>
      <c r="C30" s="280" t="str">
        <f>IF(details!C30="","",details!C30)</f>
        <v/>
      </c>
      <c r="D30" s="282">
        <f>IF(details!D30="","",details!D30)</f>
        <v>1024</v>
      </c>
      <c r="E30" s="282"/>
      <c r="F30" s="280" t="str">
        <f>IF(details!F30="","",details!F30)</f>
        <v/>
      </c>
      <c r="G30" s="570" t="str">
        <f>IF(details!G30="","",details!G30)</f>
        <v/>
      </c>
      <c r="H30" s="287" t="str">
        <f>IF(details!H30="","",details!H30)</f>
        <v>A 024</v>
      </c>
      <c r="I30" s="287" t="str">
        <f>IF(details!I30="","",details!I30)</f>
        <v>B 024</v>
      </c>
      <c r="J30" s="287" t="str">
        <f>IF(details!J30="","",details!J30)</f>
        <v>C 024</v>
      </c>
      <c r="K30" s="280" t="str">
        <f>IF(details!K30="","",details!K30)</f>
        <v/>
      </c>
      <c r="L30" s="280" t="str">
        <f>IF(details!L30="","",details!L30)</f>
        <v/>
      </c>
      <c r="M30" s="280" t="str">
        <f>IF(details!M30="","",details!M30)</f>
        <v/>
      </c>
      <c r="N30" s="281" t="str">
        <f t="shared" si="113"/>
        <v/>
      </c>
      <c r="O30" s="280" t="str">
        <f>IF(details!N30="","",details!N30)</f>
        <v/>
      </c>
      <c r="P30" s="281" t="str">
        <f t="shared" si="114"/>
        <v/>
      </c>
      <c r="Q30" s="152">
        <f t="shared" si="115"/>
        <v>0</v>
      </c>
      <c r="R30" s="138" t="e">
        <f t="shared" si="116"/>
        <v>#VALUE!</v>
      </c>
      <c r="S30" s="280" t="str">
        <f>IF(details!O30="","",details!O30)</f>
        <v/>
      </c>
      <c r="T30" s="280" t="str">
        <f>IF(details!P30="","",details!P30)</f>
        <v/>
      </c>
      <c r="U30" s="280" t="str">
        <f>IF(details!Q30="","",details!Q30)</f>
        <v/>
      </c>
      <c r="V30" s="139" t="str">
        <f t="shared" si="117"/>
        <v/>
      </c>
      <c r="W30" s="280" t="str">
        <f>IF(details!R30="","",details!R30)</f>
        <v/>
      </c>
      <c r="X30" s="140" t="str">
        <f t="shared" si="118"/>
        <v/>
      </c>
      <c r="Y30" s="365" t="str">
        <f t="shared" si="42"/>
        <v/>
      </c>
      <c r="Z30" s="191" t="str">
        <f t="shared" si="119"/>
        <v/>
      </c>
      <c r="AA30" s="280" t="str">
        <f>IF(details!S30="","",details!S30)</f>
        <v/>
      </c>
      <c r="AB30" s="280" t="str">
        <f>IF(details!T30="","",details!T30)</f>
        <v/>
      </c>
      <c r="AC30" s="280" t="str">
        <f>IF(details!U30="","",details!U30)</f>
        <v/>
      </c>
      <c r="AD30" s="281" t="str">
        <f t="shared" si="120"/>
        <v/>
      </c>
      <c r="AE30" s="280" t="str">
        <f>IF(details!V30="","",details!V30)</f>
        <v/>
      </c>
      <c r="AF30" s="281" t="str">
        <f t="shared" si="121"/>
        <v/>
      </c>
      <c r="AG30" s="152">
        <f t="shared" si="122"/>
        <v>0</v>
      </c>
      <c r="AH30" s="138" t="e">
        <f t="shared" si="123"/>
        <v>#VALUE!</v>
      </c>
      <c r="AI30" s="280" t="str">
        <f>IF(details!W30="","",details!W30)</f>
        <v/>
      </c>
      <c r="AJ30" s="280" t="str">
        <f>IF(details!X30="","",details!X30)</f>
        <v/>
      </c>
      <c r="AK30" s="280" t="str">
        <f>IF(details!Y30="","",details!Y30)</f>
        <v/>
      </c>
      <c r="AL30" s="139" t="str">
        <f t="shared" si="124"/>
        <v/>
      </c>
      <c r="AM30" s="280" t="str">
        <f>IF(details!Z30="","",details!Z30)</f>
        <v/>
      </c>
      <c r="AN30" s="140" t="str">
        <f t="shared" si="125"/>
        <v/>
      </c>
      <c r="AO30" s="365" t="str">
        <f t="shared" si="47"/>
        <v/>
      </c>
      <c r="AP30" s="191" t="str">
        <f t="shared" si="208"/>
        <v/>
      </c>
      <c r="AQ30" s="282" t="str">
        <f>IF(details!AA30="","",details!AA30)</f>
        <v/>
      </c>
      <c r="AR30" s="288" t="str">
        <f>CONCATENATE(IF(details!AA30="s"," SANSKRIT",IF(details!AA30="u"," URDU",IF(details!AA30="g"," GUJRATI",IF(details!AA30="p"," PUNJABI",IF(details!AA30="sd"," SINDHI",))))),"")</f>
        <v/>
      </c>
      <c r="AS30" s="280" t="str">
        <f>IF(details!AB30="","",details!AB30)</f>
        <v/>
      </c>
      <c r="AT30" s="280" t="str">
        <f>IF(details!AC30="","",details!AC30)</f>
        <v/>
      </c>
      <c r="AU30" s="280" t="str">
        <f>IF(details!AD30="","",details!AD30)</f>
        <v/>
      </c>
      <c r="AV30" s="281" t="str">
        <f t="shared" si="127"/>
        <v/>
      </c>
      <c r="AW30" s="280" t="str">
        <f>IF(details!AE30="","",details!AE30)</f>
        <v/>
      </c>
      <c r="AX30" s="281" t="str">
        <f t="shared" si="128"/>
        <v/>
      </c>
      <c r="AY30" s="152">
        <f t="shared" si="129"/>
        <v>0</v>
      </c>
      <c r="AZ30" s="138" t="e">
        <f t="shared" si="130"/>
        <v>#VALUE!</v>
      </c>
      <c r="BA30" s="280" t="str">
        <f>IF(details!AF30="","",details!AF30)</f>
        <v/>
      </c>
      <c r="BB30" s="280" t="str">
        <f>IF(details!AG30="","",details!AG30)</f>
        <v/>
      </c>
      <c r="BC30" s="280" t="str">
        <f>IF(details!AH30="","",details!AH30)</f>
        <v/>
      </c>
      <c r="BD30" s="139" t="str">
        <f t="shared" si="131"/>
        <v/>
      </c>
      <c r="BE30" s="280" t="str">
        <f>IF(details!AI30="","",details!AI30)</f>
        <v/>
      </c>
      <c r="BF30" s="140" t="str">
        <f t="shared" si="132"/>
        <v/>
      </c>
      <c r="BG30" s="365" t="str">
        <f t="shared" si="51"/>
        <v/>
      </c>
      <c r="BH30" s="191" t="str">
        <f t="shared" si="133"/>
        <v/>
      </c>
      <c r="BI30" s="280" t="str">
        <f>IF(details!AJ30="","",details!AJ30)</f>
        <v/>
      </c>
      <c r="BJ30" s="280" t="str">
        <f>IF(details!AK30="","",details!AK30)</f>
        <v/>
      </c>
      <c r="BK30" s="280" t="str">
        <f>IF(details!AL30="","",details!AL30)</f>
        <v/>
      </c>
      <c r="BL30" s="281" t="str">
        <f t="shared" si="134"/>
        <v/>
      </c>
      <c r="BM30" s="280" t="str">
        <f>IF(details!AM30="","",details!AM30)</f>
        <v/>
      </c>
      <c r="BN30" s="281" t="str">
        <f t="shared" si="135"/>
        <v/>
      </c>
      <c r="BO30" s="152">
        <f t="shared" si="136"/>
        <v>0</v>
      </c>
      <c r="BP30" s="138" t="e">
        <f t="shared" si="137"/>
        <v>#VALUE!</v>
      </c>
      <c r="BQ30" s="280" t="str">
        <f>IF(details!AN30="","",details!AN30)</f>
        <v/>
      </c>
      <c r="BR30" s="280" t="str">
        <f>IF(details!AO30="","",details!AO30)</f>
        <v/>
      </c>
      <c r="BS30" s="280" t="str">
        <f>IF(details!AP30="","",details!AP30)</f>
        <v/>
      </c>
      <c r="BT30" s="139" t="str">
        <f t="shared" si="138"/>
        <v/>
      </c>
      <c r="BU30" s="280" t="str">
        <f>IF(details!AQ30="","",details!AQ30)</f>
        <v/>
      </c>
      <c r="BV30" s="140" t="str">
        <f t="shared" si="139"/>
        <v/>
      </c>
      <c r="BW30" s="365" t="str">
        <f t="shared" si="55"/>
        <v/>
      </c>
      <c r="BX30" s="191" t="str">
        <f t="shared" si="209"/>
        <v/>
      </c>
      <c r="BY30" s="280" t="str">
        <f>IF(details!AR30="","",details!AR30)</f>
        <v/>
      </c>
      <c r="BZ30" s="280" t="str">
        <f>IF(details!AS30="","",details!AS30)</f>
        <v/>
      </c>
      <c r="CA30" s="280" t="str">
        <f>IF(details!AT30="","",details!AT30)</f>
        <v/>
      </c>
      <c r="CB30" s="281" t="str">
        <f t="shared" si="141"/>
        <v/>
      </c>
      <c r="CC30" s="280" t="str">
        <f>IF(details!AU30="","",details!AU30)</f>
        <v/>
      </c>
      <c r="CD30" s="281" t="str">
        <f t="shared" si="142"/>
        <v/>
      </c>
      <c r="CE30" s="152">
        <f t="shared" si="143"/>
        <v>0</v>
      </c>
      <c r="CF30" s="138" t="e">
        <f t="shared" si="144"/>
        <v>#VALUE!</v>
      </c>
      <c r="CG30" s="280" t="str">
        <f>IF(details!AV30="","",details!AV30)</f>
        <v/>
      </c>
      <c r="CH30" s="280" t="str">
        <f>IF(details!AW30="","",details!AW30)</f>
        <v/>
      </c>
      <c r="CI30" s="280" t="str">
        <f>IF(details!AX30="","",details!AX30)</f>
        <v/>
      </c>
      <c r="CJ30" s="139" t="str">
        <f t="shared" si="145"/>
        <v/>
      </c>
      <c r="CK30" s="280" t="str">
        <f>IF(details!AY30="","",details!AY30)</f>
        <v/>
      </c>
      <c r="CL30" s="140" t="str">
        <f t="shared" si="146"/>
        <v/>
      </c>
      <c r="CM30" s="365" t="str">
        <f t="shared" si="59"/>
        <v/>
      </c>
      <c r="CN30" s="191" t="str">
        <f t="shared" si="60"/>
        <v/>
      </c>
      <c r="CO30" s="280" t="str">
        <f>IF(details!AZ30="","",details!AZ30)</f>
        <v/>
      </c>
      <c r="CP30" s="280" t="str">
        <f>IF(details!BA30="","",details!BA30)</f>
        <v/>
      </c>
      <c r="CQ30" s="280" t="str">
        <f>IF(details!BB30="","",details!BB30)</f>
        <v/>
      </c>
      <c r="CR30" s="281" t="str">
        <f t="shared" si="147"/>
        <v/>
      </c>
      <c r="CS30" s="280" t="str">
        <f>IF(details!BC30="","",details!BC30)</f>
        <v/>
      </c>
      <c r="CT30" s="281" t="str">
        <f t="shared" si="148"/>
        <v/>
      </c>
      <c r="CU30" s="152">
        <f t="shared" si="149"/>
        <v>0</v>
      </c>
      <c r="CV30" s="138" t="e">
        <f t="shared" si="150"/>
        <v>#VALUE!</v>
      </c>
      <c r="CW30" s="280" t="str">
        <f>IF(details!BD30="","",details!BD30)</f>
        <v/>
      </c>
      <c r="CX30" s="280" t="str">
        <f>IF(details!BE30="","",details!BE30)</f>
        <v/>
      </c>
      <c r="CY30" s="280" t="str">
        <f>IF(details!BF30="","",details!BF30)</f>
        <v/>
      </c>
      <c r="CZ30" s="139" t="str">
        <f t="shared" si="151"/>
        <v/>
      </c>
      <c r="DA30" s="280" t="str">
        <f>IF(details!BG30="","",details!BG30)</f>
        <v/>
      </c>
      <c r="DB30" s="140" t="str">
        <f t="shared" si="152"/>
        <v/>
      </c>
      <c r="DC30" s="365" t="str">
        <f t="shared" si="64"/>
        <v/>
      </c>
      <c r="DD30" s="191" t="str">
        <f t="shared" si="23"/>
        <v/>
      </c>
      <c r="DE30" s="280" t="str">
        <f>IF(details!BH30="","",details!BH30)</f>
        <v/>
      </c>
      <c r="DF30" s="280" t="str">
        <f>IF(details!BI30="","",details!BI30)</f>
        <v/>
      </c>
      <c r="DG30" s="280" t="str">
        <f>IF(details!BJ30="","",details!BJ30)</f>
        <v/>
      </c>
      <c r="DH30" s="281" t="str">
        <f t="shared" si="153"/>
        <v/>
      </c>
      <c r="DI30" s="280" t="str">
        <f>IF(details!BK30="","",details!BK30)</f>
        <v/>
      </c>
      <c r="DJ30" s="281" t="str">
        <f t="shared" si="154"/>
        <v/>
      </c>
      <c r="DK30" s="152">
        <f t="shared" si="155"/>
        <v>0</v>
      </c>
      <c r="DL30" s="281" t="str">
        <f t="shared" si="156"/>
        <v/>
      </c>
      <c r="DM30" s="280" t="str">
        <f>IF(details!BL30="","",details!BL30)</f>
        <v/>
      </c>
      <c r="DN30" s="52" t="str">
        <f t="shared" si="157"/>
        <v/>
      </c>
      <c r="DO30" s="280" t="str">
        <f t="shared" si="158"/>
        <v/>
      </c>
      <c r="DP30" s="280" t="str">
        <f>IF(details!BM30="","",details!BM30)</f>
        <v/>
      </c>
      <c r="DQ30" s="280" t="str">
        <f>IF(details!BN30="","",details!BN30)</f>
        <v/>
      </c>
      <c r="DR30" s="280" t="str">
        <f>IF(details!BO30="","",details!BO30)</f>
        <v/>
      </c>
      <c r="DS30" s="281" t="str">
        <f t="shared" si="159"/>
        <v/>
      </c>
      <c r="DT30" s="280" t="str">
        <f>IF(details!BP30="","",details!BP30)</f>
        <v/>
      </c>
      <c r="DU30" s="280" t="str">
        <f>IF(details!BQ30="","",details!BQ30)</f>
        <v/>
      </c>
      <c r="DV30" s="281" t="str">
        <f t="shared" si="160"/>
        <v/>
      </c>
      <c r="DW30" s="281" t="str">
        <f t="shared" si="161"/>
        <v/>
      </c>
      <c r="DX30" s="281" t="str">
        <f t="shared" si="162"/>
        <v/>
      </c>
      <c r="DY30" s="282" t="str">
        <f t="shared" si="163"/>
        <v/>
      </c>
      <c r="DZ30" s="152">
        <f t="shared" si="164"/>
        <v>0</v>
      </c>
      <c r="EA30" s="280" t="str">
        <f t="shared" si="165"/>
        <v/>
      </c>
      <c r="EB30" s="280" t="str">
        <f>IF(details!BR30="","",details!BR30)</f>
        <v/>
      </c>
      <c r="EC30" s="280" t="str">
        <f>IF(details!BS30="","",details!BS30)</f>
        <v/>
      </c>
      <c r="ED30" s="280" t="str">
        <f>IF(details!BT30="","",details!BT30)</f>
        <v/>
      </c>
      <c r="EE30" s="281" t="str">
        <f t="shared" si="166"/>
        <v/>
      </c>
      <c r="EF30" s="280" t="str">
        <f>IF(details!BU30="","",details!BU30)</f>
        <v/>
      </c>
      <c r="EG30" s="280" t="str">
        <f>IF(details!BV30="","",details!BV30)</f>
        <v/>
      </c>
      <c r="EH30" s="56" t="str">
        <f t="shared" si="167"/>
        <v/>
      </c>
      <c r="EI30" s="281" t="str">
        <f t="shared" si="168"/>
        <v/>
      </c>
      <c r="EJ30" s="281" t="str">
        <f t="shared" si="169"/>
        <v/>
      </c>
      <c r="EK30" s="302" t="str">
        <f t="shared" si="170"/>
        <v/>
      </c>
      <c r="EL30" s="152">
        <f t="shared" si="171"/>
        <v>0</v>
      </c>
      <c r="EM30" s="280" t="str">
        <f t="shared" si="172"/>
        <v/>
      </c>
      <c r="EN30" s="280" t="str">
        <f>IF(details!BW30="","",details!BW30)</f>
        <v/>
      </c>
      <c r="EO30" s="280" t="str">
        <f>IF(details!BX30="","",details!BX30)</f>
        <v/>
      </c>
      <c r="EP30" s="280" t="str">
        <f>IF(details!BY30="","",details!BY30)</f>
        <v/>
      </c>
      <c r="EQ30" s="282" t="str">
        <f t="shared" si="173"/>
        <v/>
      </c>
      <c r="ER30" s="280" t="str">
        <f t="shared" si="174"/>
        <v/>
      </c>
      <c r="ES30" s="280" t="str">
        <f>IF(details!BZ30="","",details!BZ30)</f>
        <v/>
      </c>
      <c r="ET30" s="280" t="str">
        <f>IF(details!CA30="","",details!CA30)</f>
        <v/>
      </c>
      <c r="EU30" s="280" t="str">
        <f>IF(details!CB30="","",details!CB30)</f>
        <v/>
      </c>
      <c r="EV30" s="280" t="str">
        <f>IF(details!CC30="","",details!CC30)</f>
        <v/>
      </c>
      <c r="EW30" s="282" t="str">
        <f t="shared" si="175"/>
        <v/>
      </c>
      <c r="EX30" s="280" t="str">
        <f t="shared" si="176"/>
        <v/>
      </c>
      <c r="EY30" s="152" t="str">
        <f t="shared" si="177"/>
        <v/>
      </c>
      <c r="EZ30" s="152" t="str">
        <f t="shared" si="178"/>
        <v/>
      </c>
      <c r="FA30" s="152" t="str">
        <f t="shared" si="179"/>
        <v/>
      </c>
      <c r="FB30" s="152" t="str">
        <f t="shared" si="180"/>
        <v/>
      </c>
      <c r="FC30" s="152" t="str">
        <f t="shared" si="181"/>
        <v/>
      </c>
      <c r="FD30" s="152" t="str">
        <f t="shared" si="182"/>
        <v/>
      </c>
      <c r="FE30" s="152" t="str">
        <f t="shared" si="88"/>
        <v/>
      </c>
      <c r="FF30" s="152">
        <f t="shared" si="183"/>
        <v>0</v>
      </c>
      <c r="FG30" s="152">
        <f t="shared" si="184"/>
        <v>0</v>
      </c>
      <c r="FH30" s="152">
        <f t="shared" si="185"/>
        <v>0</v>
      </c>
      <c r="FI30" s="152">
        <f t="shared" si="186"/>
        <v>0</v>
      </c>
      <c r="FJ30" s="152">
        <f t="shared" si="187"/>
        <v>0</v>
      </c>
      <c r="FK30" s="198"/>
      <c r="FL30" s="303" t="str">
        <f t="shared" si="188"/>
        <v/>
      </c>
      <c r="FM30" s="303" t="str">
        <f t="shared" si="189"/>
        <v/>
      </c>
      <c r="FN30" s="303" t="str">
        <f t="shared" si="190"/>
        <v/>
      </c>
      <c r="FO30" s="303" t="str">
        <f t="shared" si="97"/>
        <v/>
      </c>
      <c r="FP30" s="303" t="str">
        <f t="shared" si="98"/>
        <v/>
      </c>
      <c r="FQ30" s="303" t="str">
        <f t="shared" si="99"/>
        <v/>
      </c>
      <c r="FR30" s="303" t="str">
        <f t="shared" si="100"/>
        <v/>
      </c>
      <c r="FS30" s="303" t="str">
        <f t="shared" si="101"/>
        <v/>
      </c>
      <c r="FT30" s="303" t="str">
        <f t="shared" si="191"/>
        <v/>
      </c>
      <c r="FU30" s="303" t="str">
        <f t="shared" si="192"/>
        <v/>
      </c>
      <c r="FV30" s="303" t="str">
        <f t="shared" si="193"/>
        <v/>
      </c>
      <c r="FW30" s="303" t="str">
        <f t="shared" si="194"/>
        <v/>
      </c>
      <c r="FX30" s="303" t="str">
        <f t="shared" si="106"/>
        <v/>
      </c>
      <c r="FY30" s="303" t="str">
        <f t="shared" si="195"/>
        <v/>
      </c>
      <c r="FZ30" s="303" t="str">
        <f t="shared" si="196"/>
        <v/>
      </c>
      <c r="GA30" s="303" t="str">
        <f t="shared" si="197"/>
        <v/>
      </c>
      <c r="GB30" s="303" t="str">
        <f t="shared" si="110"/>
        <v/>
      </c>
      <c r="GC30" s="286">
        <f t="shared" si="37"/>
        <v>0</v>
      </c>
      <c r="GD30" s="244">
        <f t="shared" si="198"/>
        <v>0</v>
      </c>
      <c r="GE30" s="152" t="str">
        <f t="shared" si="199"/>
        <v/>
      </c>
      <c r="GF30" s="421" t="str">
        <f t="shared" si="200"/>
        <v/>
      </c>
      <c r="GG30" s="333" t="str">
        <f t="shared" si="201"/>
        <v/>
      </c>
      <c r="GH30" s="333" t="str">
        <f t="shared" si="202"/>
        <v xml:space="preserve">      </v>
      </c>
      <c r="GI30" s="191"/>
      <c r="GJ30" s="191" t="str">
        <f t="shared" si="203"/>
        <v/>
      </c>
      <c r="GK30" s="191" t="str">
        <f t="shared" si="204"/>
        <v/>
      </c>
      <c r="GL30" s="191" t="str">
        <f t="shared" si="205"/>
        <v/>
      </c>
      <c r="GM30" s="55" t="str">
        <f>IF(details!DG30="","",details!DG30)</f>
        <v/>
      </c>
      <c r="GN30" s="57" t="str">
        <f>IF(details!DH30="","",details!DH30)</f>
        <v/>
      </c>
      <c r="GO30" s="55" t="str">
        <f>IF(details!DK30="","",details!DK30)</f>
        <v/>
      </c>
      <c r="GP30" s="57" t="str">
        <f>IF(details!DL30="","",details!DL30)</f>
        <v/>
      </c>
      <c r="GQ30" s="55" t="str">
        <f>IF(details!DO30="","",details!DO30)</f>
        <v/>
      </c>
      <c r="GR30" s="57" t="str">
        <f>IF(details!DP30="","",details!DP30)</f>
        <v/>
      </c>
      <c r="GS30" s="55" t="str">
        <f>IF(details!DS30="","",details!DS30)</f>
        <v/>
      </c>
      <c r="GT30" s="57" t="str">
        <f>IF(details!DT30="","",details!DT30)</f>
        <v/>
      </c>
      <c r="GU30" s="337" t="str">
        <f t="shared" si="206"/>
        <v/>
      </c>
      <c r="GV30" s="427" t="str">
        <f t="shared" si="207"/>
        <v/>
      </c>
      <c r="GW30" s="199"/>
      <c r="HA30" s="923" t="s">
        <v>138</v>
      </c>
      <c r="HB30" s="924"/>
      <c r="HC30" s="924"/>
      <c r="HD30" s="924"/>
      <c r="HE30" s="925"/>
      <c r="HF30" s="861" t="str">
        <f>A3</f>
        <v>10 'B'</v>
      </c>
      <c r="HG30" s="861"/>
      <c r="HH30" s="861"/>
      <c r="HI30" s="335" t="s">
        <v>136</v>
      </c>
      <c r="HJ30" s="335"/>
      <c r="HK30" s="859" t="str">
        <f>F3</f>
        <v>2015-16</v>
      </c>
      <c r="HL30" s="859"/>
      <c r="HM30" s="859"/>
      <c r="HN30" s="860"/>
    </row>
    <row r="31" spans="1:227" ht="15" customHeight="1">
      <c r="A31" s="194">
        <f>details!A31</f>
        <v>25</v>
      </c>
      <c r="B31" s="280" t="str">
        <f>IF(details!B31="","",details!B31)</f>
        <v/>
      </c>
      <c r="C31" s="280" t="str">
        <f>IF(details!C31="","",details!C31)</f>
        <v/>
      </c>
      <c r="D31" s="282">
        <f>IF(details!D31="","",details!D31)</f>
        <v>1025</v>
      </c>
      <c r="E31" s="282"/>
      <c r="F31" s="280" t="str">
        <f>IF(details!F31="","",details!F31)</f>
        <v/>
      </c>
      <c r="G31" s="570" t="str">
        <f>IF(details!G31="","",details!G31)</f>
        <v/>
      </c>
      <c r="H31" s="287" t="str">
        <f>IF(details!H31="","",details!H31)</f>
        <v>A 025</v>
      </c>
      <c r="I31" s="287" t="str">
        <f>IF(details!I31="","",details!I31)</f>
        <v>B 025</v>
      </c>
      <c r="J31" s="287" t="str">
        <f>IF(details!J31="","",details!J31)</f>
        <v>C 025</v>
      </c>
      <c r="K31" s="280" t="str">
        <f>IF(details!K31="","",details!K31)</f>
        <v/>
      </c>
      <c r="L31" s="280" t="str">
        <f>IF(details!L31="","",details!L31)</f>
        <v/>
      </c>
      <c r="M31" s="280" t="str">
        <f>IF(details!M31="","",details!M31)</f>
        <v/>
      </c>
      <c r="N31" s="281" t="str">
        <f t="shared" si="113"/>
        <v/>
      </c>
      <c r="O31" s="280" t="str">
        <f>IF(details!N31="","",details!N31)</f>
        <v/>
      </c>
      <c r="P31" s="281" t="str">
        <f t="shared" si="114"/>
        <v/>
      </c>
      <c r="Q31" s="152">
        <f t="shared" si="115"/>
        <v>0</v>
      </c>
      <c r="R31" s="138" t="e">
        <f t="shared" si="116"/>
        <v>#VALUE!</v>
      </c>
      <c r="S31" s="280" t="str">
        <f>IF(details!O31="","",details!O31)</f>
        <v/>
      </c>
      <c r="T31" s="280" t="str">
        <f>IF(details!P31="","",details!P31)</f>
        <v/>
      </c>
      <c r="U31" s="280" t="str">
        <f>IF(details!Q31="","",details!Q31)</f>
        <v/>
      </c>
      <c r="V31" s="139" t="str">
        <f t="shared" si="117"/>
        <v/>
      </c>
      <c r="W31" s="280" t="str">
        <f>IF(details!R31="","",details!R31)</f>
        <v/>
      </c>
      <c r="X31" s="140" t="str">
        <f t="shared" si="118"/>
        <v/>
      </c>
      <c r="Y31" s="365" t="str">
        <f t="shared" si="42"/>
        <v/>
      </c>
      <c r="Z31" s="191" t="str">
        <f t="shared" si="119"/>
        <v/>
      </c>
      <c r="AA31" s="280" t="str">
        <f>IF(details!S31="","",details!S31)</f>
        <v/>
      </c>
      <c r="AB31" s="280" t="str">
        <f>IF(details!T31="","",details!T31)</f>
        <v/>
      </c>
      <c r="AC31" s="280" t="str">
        <f>IF(details!U31="","",details!U31)</f>
        <v/>
      </c>
      <c r="AD31" s="281" t="str">
        <f t="shared" si="120"/>
        <v/>
      </c>
      <c r="AE31" s="280" t="str">
        <f>IF(details!V31="","",details!V31)</f>
        <v/>
      </c>
      <c r="AF31" s="281" t="str">
        <f t="shared" si="121"/>
        <v/>
      </c>
      <c r="AG31" s="152">
        <f t="shared" si="122"/>
        <v>0</v>
      </c>
      <c r="AH31" s="138" t="e">
        <f t="shared" si="123"/>
        <v>#VALUE!</v>
      </c>
      <c r="AI31" s="280" t="str">
        <f>IF(details!W31="","",details!W31)</f>
        <v/>
      </c>
      <c r="AJ31" s="280" t="str">
        <f>IF(details!X31="","",details!X31)</f>
        <v/>
      </c>
      <c r="AK31" s="280" t="str">
        <f>IF(details!Y31="","",details!Y31)</f>
        <v/>
      </c>
      <c r="AL31" s="139" t="str">
        <f t="shared" si="124"/>
        <v/>
      </c>
      <c r="AM31" s="280" t="str">
        <f>IF(details!Z31="","",details!Z31)</f>
        <v/>
      </c>
      <c r="AN31" s="140" t="str">
        <f t="shared" si="125"/>
        <v/>
      </c>
      <c r="AO31" s="365" t="str">
        <f t="shared" si="47"/>
        <v/>
      </c>
      <c r="AP31" s="191" t="str">
        <f t="shared" si="208"/>
        <v/>
      </c>
      <c r="AQ31" s="282" t="str">
        <f>IF(details!AA31="","",details!AA31)</f>
        <v/>
      </c>
      <c r="AR31" s="288" t="str">
        <f>CONCATENATE(IF(details!AA31="s"," SANSKRIT",IF(details!AA31="u"," URDU",IF(details!AA31="g"," GUJRATI",IF(details!AA31="p"," PUNJABI",IF(details!AA31="sd"," SINDHI",))))),"")</f>
        <v/>
      </c>
      <c r="AS31" s="280" t="str">
        <f>IF(details!AB31="","",details!AB31)</f>
        <v/>
      </c>
      <c r="AT31" s="280" t="str">
        <f>IF(details!AC31="","",details!AC31)</f>
        <v/>
      </c>
      <c r="AU31" s="280" t="str">
        <f>IF(details!AD31="","",details!AD31)</f>
        <v/>
      </c>
      <c r="AV31" s="281" t="str">
        <f t="shared" si="127"/>
        <v/>
      </c>
      <c r="AW31" s="280" t="str">
        <f>IF(details!AE31="","",details!AE31)</f>
        <v/>
      </c>
      <c r="AX31" s="281" t="str">
        <f t="shared" si="128"/>
        <v/>
      </c>
      <c r="AY31" s="152">
        <f t="shared" si="129"/>
        <v>0</v>
      </c>
      <c r="AZ31" s="138" t="e">
        <f t="shared" si="130"/>
        <v>#VALUE!</v>
      </c>
      <c r="BA31" s="280" t="str">
        <f>IF(details!AF31="","",details!AF31)</f>
        <v/>
      </c>
      <c r="BB31" s="280" t="str">
        <f>IF(details!AG31="","",details!AG31)</f>
        <v/>
      </c>
      <c r="BC31" s="280" t="str">
        <f>IF(details!AH31="","",details!AH31)</f>
        <v/>
      </c>
      <c r="BD31" s="139" t="str">
        <f t="shared" si="131"/>
        <v/>
      </c>
      <c r="BE31" s="280" t="str">
        <f>IF(details!AI31="","",details!AI31)</f>
        <v/>
      </c>
      <c r="BF31" s="140" t="str">
        <f t="shared" si="132"/>
        <v/>
      </c>
      <c r="BG31" s="365" t="str">
        <f t="shared" si="51"/>
        <v/>
      </c>
      <c r="BH31" s="191" t="str">
        <f t="shared" si="133"/>
        <v/>
      </c>
      <c r="BI31" s="280" t="str">
        <f>IF(details!AJ31="","",details!AJ31)</f>
        <v/>
      </c>
      <c r="BJ31" s="280" t="str">
        <f>IF(details!AK31="","",details!AK31)</f>
        <v/>
      </c>
      <c r="BK31" s="280" t="str">
        <f>IF(details!AL31="","",details!AL31)</f>
        <v/>
      </c>
      <c r="BL31" s="281" t="str">
        <f t="shared" si="134"/>
        <v/>
      </c>
      <c r="BM31" s="280" t="str">
        <f>IF(details!AM31="","",details!AM31)</f>
        <v/>
      </c>
      <c r="BN31" s="281" t="str">
        <f t="shared" si="135"/>
        <v/>
      </c>
      <c r="BO31" s="152">
        <f t="shared" si="136"/>
        <v>0</v>
      </c>
      <c r="BP31" s="138" t="e">
        <f t="shared" si="137"/>
        <v>#VALUE!</v>
      </c>
      <c r="BQ31" s="280" t="str">
        <f>IF(details!AN31="","",details!AN31)</f>
        <v/>
      </c>
      <c r="BR31" s="280" t="str">
        <f>IF(details!AO31="","",details!AO31)</f>
        <v/>
      </c>
      <c r="BS31" s="280" t="str">
        <f>IF(details!AP31="","",details!AP31)</f>
        <v/>
      </c>
      <c r="BT31" s="139" t="str">
        <f t="shared" si="138"/>
        <v/>
      </c>
      <c r="BU31" s="280" t="str">
        <f>IF(details!AQ31="","",details!AQ31)</f>
        <v/>
      </c>
      <c r="BV31" s="140" t="str">
        <f t="shared" si="139"/>
        <v/>
      </c>
      <c r="BW31" s="365" t="str">
        <f t="shared" si="55"/>
        <v/>
      </c>
      <c r="BX31" s="191" t="str">
        <f t="shared" si="209"/>
        <v/>
      </c>
      <c r="BY31" s="280" t="str">
        <f>IF(details!AR31="","",details!AR31)</f>
        <v/>
      </c>
      <c r="BZ31" s="280" t="str">
        <f>IF(details!AS31="","",details!AS31)</f>
        <v/>
      </c>
      <c r="CA31" s="280" t="str">
        <f>IF(details!AT31="","",details!AT31)</f>
        <v/>
      </c>
      <c r="CB31" s="281" t="str">
        <f t="shared" si="141"/>
        <v/>
      </c>
      <c r="CC31" s="280" t="str">
        <f>IF(details!AU31="","",details!AU31)</f>
        <v/>
      </c>
      <c r="CD31" s="281" t="str">
        <f t="shared" si="142"/>
        <v/>
      </c>
      <c r="CE31" s="152">
        <f t="shared" si="143"/>
        <v>0</v>
      </c>
      <c r="CF31" s="138" t="e">
        <f t="shared" si="144"/>
        <v>#VALUE!</v>
      </c>
      <c r="CG31" s="280" t="str">
        <f>IF(details!AV31="","",details!AV31)</f>
        <v/>
      </c>
      <c r="CH31" s="280" t="str">
        <f>IF(details!AW31="","",details!AW31)</f>
        <v/>
      </c>
      <c r="CI31" s="280" t="str">
        <f>IF(details!AX31="","",details!AX31)</f>
        <v/>
      </c>
      <c r="CJ31" s="139" t="str">
        <f t="shared" si="145"/>
        <v/>
      </c>
      <c r="CK31" s="280" t="str">
        <f>IF(details!AY31="","",details!AY31)</f>
        <v/>
      </c>
      <c r="CL31" s="140" t="str">
        <f t="shared" si="146"/>
        <v/>
      </c>
      <c r="CM31" s="365" t="str">
        <f t="shared" si="59"/>
        <v/>
      </c>
      <c r="CN31" s="191" t="str">
        <f t="shared" si="60"/>
        <v/>
      </c>
      <c r="CO31" s="280" t="str">
        <f>IF(details!AZ31="","",details!AZ31)</f>
        <v/>
      </c>
      <c r="CP31" s="280" t="str">
        <f>IF(details!BA31="","",details!BA31)</f>
        <v/>
      </c>
      <c r="CQ31" s="280" t="str">
        <f>IF(details!BB31="","",details!BB31)</f>
        <v/>
      </c>
      <c r="CR31" s="281" t="str">
        <f t="shared" si="147"/>
        <v/>
      </c>
      <c r="CS31" s="280" t="str">
        <f>IF(details!BC31="","",details!BC31)</f>
        <v/>
      </c>
      <c r="CT31" s="281" t="str">
        <f t="shared" si="148"/>
        <v/>
      </c>
      <c r="CU31" s="152">
        <f t="shared" si="149"/>
        <v>0</v>
      </c>
      <c r="CV31" s="138" t="e">
        <f t="shared" si="150"/>
        <v>#VALUE!</v>
      </c>
      <c r="CW31" s="280" t="str">
        <f>IF(details!BD31="","",details!BD31)</f>
        <v/>
      </c>
      <c r="CX31" s="280" t="str">
        <f>IF(details!BE31="","",details!BE31)</f>
        <v/>
      </c>
      <c r="CY31" s="280" t="str">
        <f>IF(details!BF31="","",details!BF31)</f>
        <v/>
      </c>
      <c r="CZ31" s="139" t="str">
        <f t="shared" si="151"/>
        <v/>
      </c>
      <c r="DA31" s="280" t="str">
        <f>IF(details!BG31="","",details!BG31)</f>
        <v/>
      </c>
      <c r="DB31" s="140" t="str">
        <f t="shared" si="152"/>
        <v/>
      </c>
      <c r="DC31" s="365" t="str">
        <f t="shared" si="64"/>
        <v/>
      </c>
      <c r="DD31" s="191" t="str">
        <f t="shared" si="23"/>
        <v/>
      </c>
      <c r="DE31" s="280" t="str">
        <f>IF(details!BH31="","",details!BH31)</f>
        <v/>
      </c>
      <c r="DF31" s="280" t="str">
        <f>IF(details!BI31="","",details!BI31)</f>
        <v/>
      </c>
      <c r="DG31" s="280" t="str">
        <f>IF(details!BJ31="","",details!BJ31)</f>
        <v/>
      </c>
      <c r="DH31" s="281" t="str">
        <f t="shared" si="153"/>
        <v/>
      </c>
      <c r="DI31" s="280" t="str">
        <f>IF(details!BK31="","",details!BK31)</f>
        <v/>
      </c>
      <c r="DJ31" s="281" t="str">
        <f t="shared" si="154"/>
        <v/>
      </c>
      <c r="DK31" s="152">
        <f t="shared" si="155"/>
        <v>0</v>
      </c>
      <c r="DL31" s="281" t="str">
        <f t="shared" si="156"/>
        <v/>
      </c>
      <c r="DM31" s="280" t="str">
        <f>IF(details!BL31="","",details!BL31)</f>
        <v/>
      </c>
      <c r="DN31" s="52" t="str">
        <f t="shared" si="157"/>
        <v/>
      </c>
      <c r="DO31" s="280" t="str">
        <f t="shared" si="158"/>
        <v/>
      </c>
      <c r="DP31" s="280" t="str">
        <f>IF(details!BM31="","",details!BM31)</f>
        <v/>
      </c>
      <c r="DQ31" s="280" t="str">
        <f>IF(details!BN31="","",details!BN31)</f>
        <v/>
      </c>
      <c r="DR31" s="280" t="str">
        <f>IF(details!BO31="","",details!BO31)</f>
        <v/>
      </c>
      <c r="DS31" s="281" t="str">
        <f t="shared" si="159"/>
        <v/>
      </c>
      <c r="DT31" s="280" t="str">
        <f>IF(details!BP31="","",details!BP31)</f>
        <v/>
      </c>
      <c r="DU31" s="280" t="str">
        <f>IF(details!BQ31="","",details!BQ31)</f>
        <v/>
      </c>
      <c r="DV31" s="281" t="str">
        <f t="shared" si="160"/>
        <v/>
      </c>
      <c r="DW31" s="281" t="str">
        <f t="shared" si="161"/>
        <v/>
      </c>
      <c r="DX31" s="281" t="str">
        <f t="shared" si="162"/>
        <v/>
      </c>
      <c r="DY31" s="282" t="str">
        <f t="shared" si="163"/>
        <v/>
      </c>
      <c r="DZ31" s="152">
        <f t="shared" si="164"/>
        <v>0</v>
      </c>
      <c r="EA31" s="280" t="str">
        <f t="shared" si="165"/>
        <v/>
      </c>
      <c r="EB31" s="280" t="str">
        <f>IF(details!BR31="","",details!BR31)</f>
        <v/>
      </c>
      <c r="EC31" s="280" t="str">
        <f>IF(details!BS31="","",details!BS31)</f>
        <v/>
      </c>
      <c r="ED31" s="280" t="str">
        <f>IF(details!BT31="","",details!BT31)</f>
        <v/>
      </c>
      <c r="EE31" s="281" t="str">
        <f t="shared" si="166"/>
        <v/>
      </c>
      <c r="EF31" s="280" t="str">
        <f>IF(details!BU31="","",details!BU31)</f>
        <v/>
      </c>
      <c r="EG31" s="280" t="str">
        <f>IF(details!BV31="","",details!BV31)</f>
        <v/>
      </c>
      <c r="EH31" s="56" t="str">
        <f t="shared" si="167"/>
        <v/>
      </c>
      <c r="EI31" s="281" t="str">
        <f t="shared" si="168"/>
        <v/>
      </c>
      <c r="EJ31" s="281" t="str">
        <f t="shared" si="169"/>
        <v/>
      </c>
      <c r="EK31" s="302" t="str">
        <f t="shared" si="170"/>
        <v/>
      </c>
      <c r="EL31" s="152">
        <f t="shared" si="171"/>
        <v>0</v>
      </c>
      <c r="EM31" s="280" t="str">
        <f t="shared" si="172"/>
        <v/>
      </c>
      <c r="EN31" s="280" t="str">
        <f>IF(details!BW31="","",details!BW31)</f>
        <v/>
      </c>
      <c r="EO31" s="280" t="str">
        <f>IF(details!BX31="","",details!BX31)</f>
        <v/>
      </c>
      <c r="EP31" s="280" t="str">
        <f>IF(details!BY31="","",details!BY31)</f>
        <v/>
      </c>
      <c r="EQ31" s="282" t="str">
        <f t="shared" si="173"/>
        <v/>
      </c>
      <c r="ER31" s="280" t="str">
        <f t="shared" si="174"/>
        <v/>
      </c>
      <c r="ES31" s="280" t="str">
        <f>IF(details!BZ31="","",details!BZ31)</f>
        <v/>
      </c>
      <c r="ET31" s="280" t="str">
        <f>IF(details!CA31="","",details!CA31)</f>
        <v/>
      </c>
      <c r="EU31" s="280" t="str">
        <f>IF(details!CB31="","",details!CB31)</f>
        <v/>
      </c>
      <c r="EV31" s="280" t="str">
        <f>IF(details!CC31="","",details!CC31)</f>
        <v/>
      </c>
      <c r="EW31" s="282" t="str">
        <f t="shared" si="175"/>
        <v/>
      </c>
      <c r="EX31" s="280" t="str">
        <f t="shared" si="176"/>
        <v/>
      </c>
      <c r="EY31" s="152" t="str">
        <f t="shared" si="177"/>
        <v/>
      </c>
      <c r="EZ31" s="152" t="str">
        <f t="shared" si="178"/>
        <v/>
      </c>
      <c r="FA31" s="152" t="str">
        <f t="shared" si="179"/>
        <v/>
      </c>
      <c r="FB31" s="152" t="str">
        <f t="shared" si="180"/>
        <v/>
      </c>
      <c r="FC31" s="152" t="str">
        <f t="shared" si="181"/>
        <v/>
      </c>
      <c r="FD31" s="152" t="str">
        <f t="shared" si="182"/>
        <v/>
      </c>
      <c r="FE31" s="152" t="str">
        <f t="shared" si="88"/>
        <v/>
      </c>
      <c r="FF31" s="152">
        <f t="shared" si="183"/>
        <v>0</v>
      </c>
      <c r="FG31" s="152">
        <f t="shared" si="184"/>
        <v>0</v>
      </c>
      <c r="FH31" s="152">
        <f t="shared" si="185"/>
        <v>0</v>
      </c>
      <c r="FI31" s="152">
        <f t="shared" si="186"/>
        <v>0</v>
      </c>
      <c r="FJ31" s="152">
        <f t="shared" si="187"/>
        <v>0</v>
      </c>
      <c r="FK31" s="198"/>
      <c r="FL31" s="303" t="str">
        <f t="shared" si="188"/>
        <v/>
      </c>
      <c r="FM31" s="303" t="str">
        <f t="shared" si="189"/>
        <v/>
      </c>
      <c r="FN31" s="303" t="str">
        <f t="shared" si="190"/>
        <v/>
      </c>
      <c r="FO31" s="303" t="str">
        <f t="shared" si="97"/>
        <v/>
      </c>
      <c r="FP31" s="303" t="str">
        <f t="shared" si="98"/>
        <v/>
      </c>
      <c r="FQ31" s="303" t="str">
        <f t="shared" si="99"/>
        <v/>
      </c>
      <c r="FR31" s="303" t="str">
        <f t="shared" si="100"/>
        <v/>
      </c>
      <c r="FS31" s="303" t="str">
        <f t="shared" si="101"/>
        <v/>
      </c>
      <c r="FT31" s="303" t="str">
        <f t="shared" si="191"/>
        <v/>
      </c>
      <c r="FU31" s="303" t="str">
        <f t="shared" si="192"/>
        <v/>
      </c>
      <c r="FV31" s="303" t="str">
        <f t="shared" si="193"/>
        <v/>
      </c>
      <c r="FW31" s="303" t="str">
        <f t="shared" si="194"/>
        <v/>
      </c>
      <c r="FX31" s="303" t="str">
        <f t="shared" si="106"/>
        <v/>
      </c>
      <c r="FY31" s="303" t="str">
        <f t="shared" si="195"/>
        <v/>
      </c>
      <c r="FZ31" s="303" t="str">
        <f t="shared" si="196"/>
        <v/>
      </c>
      <c r="GA31" s="303" t="str">
        <f t="shared" si="197"/>
        <v/>
      </c>
      <c r="GB31" s="303" t="str">
        <f t="shared" si="110"/>
        <v/>
      </c>
      <c r="GC31" s="286">
        <f t="shared" si="37"/>
        <v>0</v>
      </c>
      <c r="GD31" s="244">
        <f t="shared" si="198"/>
        <v>0</v>
      </c>
      <c r="GE31" s="152" t="str">
        <f t="shared" si="199"/>
        <v/>
      </c>
      <c r="GF31" s="421" t="str">
        <f t="shared" si="200"/>
        <v/>
      </c>
      <c r="GG31" s="333" t="str">
        <f t="shared" si="201"/>
        <v/>
      </c>
      <c r="GH31" s="333" t="str">
        <f t="shared" si="202"/>
        <v xml:space="preserve">      </v>
      </c>
      <c r="GI31" s="191"/>
      <c r="GJ31" s="191" t="str">
        <f t="shared" si="203"/>
        <v/>
      </c>
      <c r="GK31" s="191" t="str">
        <f t="shared" si="204"/>
        <v/>
      </c>
      <c r="GL31" s="191" t="str">
        <f t="shared" si="205"/>
        <v/>
      </c>
      <c r="GM31" s="55" t="str">
        <f>IF(details!DG31="","",details!DG31)</f>
        <v/>
      </c>
      <c r="GN31" s="57" t="str">
        <f>IF(details!DH31="","",details!DH31)</f>
        <v/>
      </c>
      <c r="GO31" s="55" t="str">
        <f>IF(details!DK31="","",details!DK31)</f>
        <v/>
      </c>
      <c r="GP31" s="57" t="str">
        <f>IF(details!DL31="","",details!DL31)</f>
        <v/>
      </c>
      <c r="GQ31" s="55" t="str">
        <f>IF(details!DO31="","",details!DO31)</f>
        <v/>
      </c>
      <c r="GR31" s="57" t="str">
        <f>IF(details!DP31="","",details!DP31)</f>
        <v/>
      </c>
      <c r="GS31" s="55" t="str">
        <f>IF(details!DS31="","",details!DS31)</f>
        <v/>
      </c>
      <c r="GT31" s="57" t="str">
        <f>IF(details!DT31="","",details!DT31)</f>
        <v/>
      </c>
      <c r="GU31" s="337" t="str">
        <f t="shared" si="206"/>
        <v/>
      </c>
      <c r="GV31" s="427" t="str">
        <f t="shared" si="207"/>
        <v/>
      </c>
      <c r="GW31" s="199"/>
      <c r="HA31" s="240" t="str">
        <f>'result aggregate'!W109</f>
        <v>DIVISION</v>
      </c>
      <c r="HB31" s="918" t="str">
        <f>'result aggregate'!X109</f>
        <v>SC BOYS</v>
      </c>
      <c r="HC31" s="855" t="str">
        <f>'result aggregate'!Y109</f>
        <v>SC GIRLS</v>
      </c>
      <c r="HD31" s="855" t="str">
        <f>'result aggregate'!Z109</f>
        <v>ST BOYS</v>
      </c>
      <c r="HE31" s="855" t="str">
        <f>'result aggregate'!AA109</f>
        <v>ST GIRLS</v>
      </c>
      <c r="HF31" s="855" t="str">
        <f>'result aggregate'!AB109</f>
        <v>OBC BOYS</v>
      </c>
      <c r="HG31" s="855" t="str">
        <f>'result aggregate'!AC109</f>
        <v>OBC GIRLS</v>
      </c>
      <c r="HH31" s="855" t="str">
        <f>'result aggregate'!AD109</f>
        <v>GEN BOYS</v>
      </c>
      <c r="HI31" s="855" t="str">
        <f>'result aggregate'!AE109</f>
        <v>GEN GIRLS</v>
      </c>
      <c r="HJ31" s="855" t="str">
        <f>'result aggregate'!AF109</f>
        <v>MIN BOYS</v>
      </c>
      <c r="HK31" s="855" t="str">
        <f>'result aggregate'!AG109</f>
        <v>MIN GIRLS</v>
      </c>
      <c r="HL31" s="855" t="str">
        <f>'result aggregate'!AH109</f>
        <v>SBC BOYS</v>
      </c>
      <c r="HM31" s="855" t="str">
        <f>'result aggregate'!AI109</f>
        <v>SBC GIRLS</v>
      </c>
      <c r="HN31" s="361" t="str">
        <f>'result aggregate'!AJ109</f>
        <v>TOTAL</v>
      </c>
    </row>
    <row r="32" spans="1:227" ht="15" customHeight="1">
      <c r="A32" s="194">
        <f>details!A32</f>
        <v>26</v>
      </c>
      <c r="B32" s="280" t="str">
        <f>IF(details!B32="","",details!B32)</f>
        <v/>
      </c>
      <c r="C32" s="280" t="str">
        <f>IF(details!C32="","",details!C32)</f>
        <v/>
      </c>
      <c r="D32" s="282">
        <f>IF(details!D32="","",details!D32)</f>
        <v>1026</v>
      </c>
      <c r="E32" s="282"/>
      <c r="F32" s="280" t="str">
        <f>IF(details!F32="","",details!F32)</f>
        <v/>
      </c>
      <c r="G32" s="570" t="str">
        <f>IF(details!G32="","",details!G32)</f>
        <v/>
      </c>
      <c r="H32" s="287" t="str">
        <f>IF(details!H32="","",details!H32)</f>
        <v>A 026</v>
      </c>
      <c r="I32" s="287" t="str">
        <f>IF(details!I32="","",details!I32)</f>
        <v>B 026</v>
      </c>
      <c r="J32" s="287" t="str">
        <f>IF(details!J32="","",details!J32)</f>
        <v>C 026</v>
      </c>
      <c r="K32" s="280" t="str">
        <f>IF(details!K32="","",details!K32)</f>
        <v/>
      </c>
      <c r="L32" s="280" t="str">
        <f>IF(details!L32="","",details!L32)</f>
        <v/>
      </c>
      <c r="M32" s="280" t="str">
        <f>IF(details!M32="","",details!M32)</f>
        <v/>
      </c>
      <c r="N32" s="281" t="str">
        <f t="shared" si="113"/>
        <v/>
      </c>
      <c r="O32" s="280" t="str">
        <f>IF(details!N32="","",details!N32)</f>
        <v/>
      </c>
      <c r="P32" s="281" t="str">
        <f t="shared" si="114"/>
        <v/>
      </c>
      <c r="Q32" s="152">
        <f t="shared" si="115"/>
        <v>0</v>
      </c>
      <c r="R32" s="138" t="e">
        <f t="shared" si="116"/>
        <v>#VALUE!</v>
      </c>
      <c r="S32" s="280" t="str">
        <f>IF(details!O32="","",details!O32)</f>
        <v/>
      </c>
      <c r="T32" s="280" t="str">
        <f>IF(details!P32="","",details!P32)</f>
        <v/>
      </c>
      <c r="U32" s="280" t="str">
        <f>IF(details!Q32="","",details!Q32)</f>
        <v/>
      </c>
      <c r="V32" s="139" t="str">
        <f t="shared" si="117"/>
        <v/>
      </c>
      <c r="W32" s="280" t="str">
        <f>IF(details!R32="","",details!R32)</f>
        <v/>
      </c>
      <c r="X32" s="140" t="str">
        <f t="shared" si="118"/>
        <v/>
      </c>
      <c r="Y32" s="365" t="str">
        <f t="shared" si="42"/>
        <v/>
      </c>
      <c r="Z32" s="191" t="str">
        <f t="shared" si="119"/>
        <v/>
      </c>
      <c r="AA32" s="280" t="str">
        <f>IF(details!S32="","",details!S32)</f>
        <v/>
      </c>
      <c r="AB32" s="280" t="str">
        <f>IF(details!T32="","",details!T32)</f>
        <v/>
      </c>
      <c r="AC32" s="280" t="str">
        <f>IF(details!U32="","",details!U32)</f>
        <v/>
      </c>
      <c r="AD32" s="281" t="str">
        <f t="shared" si="120"/>
        <v/>
      </c>
      <c r="AE32" s="280" t="str">
        <f>IF(details!V32="","",details!V32)</f>
        <v/>
      </c>
      <c r="AF32" s="281" t="str">
        <f t="shared" si="121"/>
        <v/>
      </c>
      <c r="AG32" s="152">
        <f t="shared" si="122"/>
        <v>0</v>
      </c>
      <c r="AH32" s="138" t="e">
        <f t="shared" si="123"/>
        <v>#VALUE!</v>
      </c>
      <c r="AI32" s="280" t="str">
        <f>IF(details!W32="","",details!W32)</f>
        <v/>
      </c>
      <c r="AJ32" s="280" t="str">
        <f>IF(details!X32="","",details!X32)</f>
        <v/>
      </c>
      <c r="AK32" s="280" t="str">
        <f>IF(details!Y32="","",details!Y32)</f>
        <v/>
      </c>
      <c r="AL32" s="139" t="str">
        <f t="shared" si="124"/>
        <v/>
      </c>
      <c r="AM32" s="280" t="str">
        <f>IF(details!Z32="","",details!Z32)</f>
        <v/>
      </c>
      <c r="AN32" s="140" t="str">
        <f t="shared" si="125"/>
        <v/>
      </c>
      <c r="AO32" s="365" t="str">
        <f t="shared" si="47"/>
        <v/>
      </c>
      <c r="AP32" s="191" t="str">
        <f t="shared" si="208"/>
        <v/>
      </c>
      <c r="AQ32" s="282" t="str">
        <f>IF(details!AA32="","",details!AA32)</f>
        <v/>
      </c>
      <c r="AR32" s="288" t="str">
        <f>CONCATENATE(IF(details!AA32="s"," SANSKRIT",IF(details!AA32="u"," URDU",IF(details!AA32="g"," GUJRATI",IF(details!AA32="p"," PUNJABI",IF(details!AA32="sd"," SINDHI",))))),"")</f>
        <v/>
      </c>
      <c r="AS32" s="280" t="str">
        <f>IF(details!AB32="","",details!AB32)</f>
        <v/>
      </c>
      <c r="AT32" s="280" t="str">
        <f>IF(details!AC32="","",details!AC32)</f>
        <v/>
      </c>
      <c r="AU32" s="280" t="str">
        <f>IF(details!AD32="","",details!AD32)</f>
        <v/>
      </c>
      <c r="AV32" s="281" t="str">
        <f t="shared" si="127"/>
        <v/>
      </c>
      <c r="AW32" s="280" t="str">
        <f>IF(details!AE32="","",details!AE32)</f>
        <v/>
      </c>
      <c r="AX32" s="281" t="str">
        <f t="shared" si="128"/>
        <v/>
      </c>
      <c r="AY32" s="152">
        <f t="shared" si="129"/>
        <v>0</v>
      </c>
      <c r="AZ32" s="138" t="e">
        <f t="shared" si="130"/>
        <v>#VALUE!</v>
      </c>
      <c r="BA32" s="280" t="str">
        <f>IF(details!AF32="","",details!AF32)</f>
        <v/>
      </c>
      <c r="BB32" s="280" t="str">
        <f>IF(details!AG32="","",details!AG32)</f>
        <v/>
      </c>
      <c r="BC32" s="280" t="str">
        <f>IF(details!AH32="","",details!AH32)</f>
        <v/>
      </c>
      <c r="BD32" s="139" t="str">
        <f t="shared" si="131"/>
        <v/>
      </c>
      <c r="BE32" s="280" t="str">
        <f>IF(details!AI32="","",details!AI32)</f>
        <v/>
      </c>
      <c r="BF32" s="140" t="str">
        <f t="shared" si="132"/>
        <v/>
      </c>
      <c r="BG32" s="365" t="str">
        <f t="shared" si="51"/>
        <v/>
      </c>
      <c r="BH32" s="191" t="str">
        <f t="shared" si="133"/>
        <v/>
      </c>
      <c r="BI32" s="280" t="str">
        <f>IF(details!AJ32="","",details!AJ32)</f>
        <v/>
      </c>
      <c r="BJ32" s="280" t="str">
        <f>IF(details!AK32="","",details!AK32)</f>
        <v/>
      </c>
      <c r="BK32" s="280" t="str">
        <f>IF(details!AL32="","",details!AL32)</f>
        <v/>
      </c>
      <c r="BL32" s="281" t="str">
        <f t="shared" si="134"/>
        <v/>
      </c>
      <c r="BM32" s="280" t="str">
        <f>IF(details!AM32="","",details!AM32)</f>
        <v/>
      </c>
      <c r="BN32" s="281" t="str">
        <f t="shared" si="135"/>
        <v/>
      </c>
      <c r="BO32" s="152">
        <f t="shared" si="136"/>
        <v>0</v>
      </c>
      <c r="BP32" s="138" t="e">
        <f t="shared" si="137"/>
        <v>#VALUE!</v>
      </c>
      <c r="BQ32" s="280" t="str">
        <f>IF(details!AN32="","",details!AN32)</f>
        <v/>
      </c>
      <c r="BR32" s="280" t="str">
        <f>IF(details!AO32="","",details!AO32)</f>
        <v/>
      </c>
      <c r="BS32" s="280" t="str">
        <f>IF(details!AP32="","",details!AP32)</f>
        <v/>
      </c>
      <c r="BT32" s="139" t="str">
        <f t="shared" si="138"/>
        <v/>
      </c>
      <c r="BU32" s="280" t="str">
        <f>IF(details!AQ32="","",details!AQ32)</f>
        <v/>
      </c>
      <c r="BV32" s="140" t="str">
        <f t="shared" si="139"/>
        <v/>
      </c>
      <c r="BW32" s="365" t="str">
        <f t="shared" si="55"/>
        <v/>
      </c>
      <c r="BX32" s="191" t="str">
        <f t="shared" si="209"/>
        <v/>
      </c>
      <c r="BY32" s="280" t="str">
        <f>IF(details!AR32="","",details!AR32)</f>
        <v/>
      </c>
      <c r="BZ32" s="280" t="str">
        <f>IF(details!AS32="","",details!AS32)</f>
        <v/>
      </c>
      <c r="CA32" s="280" t="str">
        <f>IF(details!AT32="","",details!AT32)</f>
        <v/>
      </c>
      <c r="CB32" s="281" t="str">
        <f t="shared" si="141"/>
        <v/>
      </c>
      <c r="CC32" s="280" t="str">
        <f>IF(details!AU32="","",details!AU32)</f>
        <v/>
      </c>
      <c r="CD32" s="281" t="str">
        <f t="shared" si="142"/>
        <v/>
      </c>
      <c r="CE32" s="152">
        <f t="shared" si="143"/>
        <v>0</v>
      </c>
      <c r="CF32" s="138" t="e">
        <f t="shared" si="144"/>
        <v>#VALUE!</v>
      </c>
      <c r="CG32" s="280" t="str">
        <f>IF(details!AV32="","",details!AV32)</f>
        <v/>
      </c>
      <c r="CH32" s="280" t="str">
        <f>IF(details!AW32="","",details!AW32)</f>
        <v/>
      </c>
      <c r="CI32" s="280" t="str">
        <f>IF(details!AX32="","",details!AX32)</f>
        <v/>
      </c>
      <c r="CJ32" s="139" t="str">
        <f t="shared" si="145"/>
        <v/>
      </c>
      <c r="CK32" s="280" t="str">
        <f>IF(details!AY32="","",details!AY32)</f>
        <v/>
      </c>
      <c r="CL32" s="140" t="str">
        <f t="shared" si="146"/>
        <v/>
      </c>
      <c r="CM32" s="365" t="str">
        <f t="shared" si="59"/>
        <v/>
      </c>
      <c r="CN32" s="191" t="str">
        <f t="shared" si="60"/>
        <v/>
      </c>
      <c r="CO32" s="280" t="str">
        <f>IF(details!AZ32="","",details!AZ32)</f>
        <v/>
      </c>
      <c r="CP32" s="280" t="str">
        <f>IF(details!BA32="","",details!BA32)</f>
        <v/>
      </c>
      <c r="CQ32" s="280" t="str">
        <f>IF(details!BB32="","",details!BB32)</f>
        <v/>
      </c>
      <c r="CR32" s="281" t="str">
        <f t="shared" si="147"/>
        <v/>
      </c>
      <c r="CS32" s="280" t="str">
        <f>IF(details!BC32="","",details!BC32)</f>
        <v/>
      </c>
      <c r="CT32" s="281" t="str">
        <f t="shared" si="148"/>
        <v/>
      </c>
      <c r="CU32" s="152">
        <f t="shared" si="149"/>
        <v>0</v>
      </c>
      <c r="CV32" s="138" t="e">
        <f t="shared" si="150"/>
        <v>#VALUE!</v>
      </c>
      <c r="CW32" s="280" t="str">
        <f>IF(details!BD32="","",details!BD32)</f>
        <v/>
      </c>
      <c r="CX32" s="280" t="str">
        <f>IF(details!BE32="","",details!BE32)</f>
        <v/>
      </c>
      <c r="CY32" s="280" t="str">
        <f>IF(details!BF32="","",details!BF32)</f>
        <v/>
      </c>
      <c r="CZ32" s="139" t="str">
        <f t="shared" si="151"/>
        <v/>
      </c>
      <c r="DA32" s="280" t="str">
        <f>IF(details!BG32="","",details!BG32)</f>
        <v/>
      </c>
      <c r="DB32" s="140" t="str">
        <f t="shared" si="152"/>
        <v/>
      </c>
      <c r="DC32" s="365" t="str">
        <f t="shared" si="64"/>
        <v/>
      </c>
      <c r="DD32" s="191" t="str">
        <f t="shared" si="23"/>
        <v/>
      </c>
      <c r="DE32" s="280" t="str">
        <f>IF(details!BH32="","",details!BH32)</f>
        <v/>
      </c>
      <c r="DF32" s="280" t="str">
        <f>IF(details!BI32="","",details!BI32)</f>
        <v/>
      </c>
      <c r="DG32" s="280" t="str">
        <f>IF(details!BJ32="","",details!BJ32)</f>
        <v/>
      </c>
      <c r="DH32" s="281" t="str">
        <f t="shared" si="153"/>
        <v/>
      </c>
      <c r="DI32" s="280" t="str">
        <f>IF(details!BK32="","",details!BK32)</f>
        <v/>
      </c>
      <c r="DJ32" s="281" t="str">
        <f t="shared" si="154"/>
        <v/>
      </c>
      <c r="DK32" s="152">
        <f t="shared" si="155"/>
        <v>0</v>
      </c>
      <c r="DL32" s="281" t="str">
        <f t="shared" si="156"/>
        <v/>
      </c>
      <c r="DM32" s="280" t="str">
        <f>IF(details!BL32="","",details!BL32)</f>
        <v/>
      </c>
      <c r="DN32" s="52" t="str">
        <f t="shared" si="157"/>
        <v/>
      </c>
      <c r="DO32" s="280" t="str">
        <f t="shared" si="158"/>
        <v/>
      </c>
      <c r="DP32" s="280" t="str">
        <f>IF(details!BM32="","",details!BM32)</f>
        <v/>
      </c>
      <c r="DQ32" s="280" t="str">
        <f>IF(details!BN32="","",details!BN32)</f>
        <v/>
      </c>
      <c r="DR32" s="280" t="str">
        <f>IF(details!BO32="","",details!BO32)</f>
        <v/>
      </c>
      <c r="DS32" s="281" t="str">
        <f t="shared" si="159"/>
        <v/>
      </c>
      <c r="DT32" s="280" t="str">
        <f>IF(details!BP32="","",details!BP32)</f>
        <v/>
      </c>
      <c r="DU32" s="280" t="str">
        <f>IF(details!BQ32="","",details!BQ32)</f>
        <v/>
      </c>
      <c r="DV32" s="281" t="str">
        <f t="shared" si="160"/>
        <v/>
      </c>
      <c r="DW32" s="281" t="str">
        <f t="shared" si="161"/>
        <v/>
      </c>
      <c r="DX32" s="281" t="str">
        <f t="shared" si="162"/>
        <v/>
      </c>
      <c r="DY32" s="282" t="str">
        <f t="shared" si="163"/>
        <v/>
      </c>
      <c r="DZ32" s="152">
        <f t="shared" si="164"/>
        <v>0</v>
      </c>
      <c r="EA32" s="280" t="str">
        <f t="shared" si="165"/>
        <v/>
      </c>
      <c r="EB32" s="280" t="str">
        <f>IF(details!BR32="","",details!BR32)</f>
        <v/>
      </c>
      <c r="EC32" s="280" t="str">
        <f>IF(details!BS32="","",details!BS32)</f>
        <v/>
      </c>
      <c r="ED32" s="280" t="str">
        <f>IF(details!BT32="","",details!BT32)</f>
        <v/>
      </c>
      <c r="EE32" s="281" t="str">
        <f t="shared" si="166"/>
        <v/>
      </c>
      <c r="EF32" s="280" t="str">
        <f>IF(details!BU32="","",details!BU32)</f>
        <v/>
      </c>
      <c r="EG32" s="280" t="str">
        <f>IF(details!BV32="","",details!BV32)</f>
        <v/>
      </c>
      <c r="EH32" s="56" t="str">
        <f t="shared" si="167"/>
        <v/>
      </c>
      <c r="EI32" s="281" t="str">
        <f t="shared" si="168"/>
        <v/>
      </c>
      <c r="EJ32" s="281" t="str">
        <f t="shared" si="169"/>
        <v/>
      </c>
      <c r="EK32" s="302" t="str">
        <f t="shared" si="170"/>
        <v/>
      </c>
      <c r="EL32" s="152">
        <f t="shared" si="171"/>
        <v>0</v>
      </c>
      <c r="EM32" s="280" t="str">
        <f t="shared" si="172"/>
        <v/>
      </c>
      <c r="EN32" s="280" t="str">
        <f>IF(details!BW32="","",details!BW32)</f>
        <v/>
      </c>
      <c r="EO32" s="280" t="str">
        <f>IF(details!BX32="","",details!BX32)</f>
        <v/>
      </c>
      <c r="EP32" s="280" t="str">
        <f>IF(details!BY32="","",details!BY32)</f>
        <v/>
      </c>
      <c r="EQ32" s="282" t="str">
        <f t="shared" si="173"/>
        <v/>
      </c>
      <c r="ER32" s="280" t="str">
        <f t="shared" si="174"/>
        <v/>
      </c>
      <c r="ES32" s="280" t="str">
        <f>IF(details!BZ32="","",details!BZ32)</f>
        <v/>
      </c>
      <c r="ET32" s="280" t="str">
        <f>IF(details!CA32="","",details!CA32)</f>
        <v/>
      </c>
      <c r="EU32" s="280" t="str">
        <f>IF(details!CB32="","",details!CB32)</f>
        <v/>
      </c>
      <c r="EV32" s="280" t="str">
        <f>IF(details!CC32="","",details!CC32)</f>
        <v/>
      </c>
      <c r="EW32" s="282" t="str">
        <f t="shared" si="175"/>
        <v/>
      </c>
      <c r="EX32" s="280" t="str">
        <f t="shared" si="176"/>
        <v/>
      </c>
      <c r="EY32" s="152" t="str">
        <f t="shared" si="177"/>
        <v/>
      </c>
      <c r="EZ32" s="152" t="str">
        <f t="shared" si="178"/>
        <v/>
      </c>
      <c r="FA32" s="152" t="str">
        <f t="shared" si="179"/>
        <v/>
      </c>
      <c r="FB32" s="152" t="str">
        <f t="shared" si="180"/>
        <v/>
      </c>
      <c r="FC32" s="152" t="str">
        <f t="shared" si="181"/>
        <v/>
      </c>
      <c r="FD32" s="152" t="str">
        <f t="shared" si="182"/>
        <v/>
      </c>
      <c r="FE32" s="152" t="str">
        <f t="shared" si="88"/>
        <v/>
      </c>
      <c r="FF32" s="152">
        <f t="shared" si="183"/>
        <v>0</v>
      </c>
      <c r="FG32" s="152">
        <f t="shared" si="184"/>
        <v>0</v>
      </c>
      <c r="FH32" s="152">
        <f t="shared" si="185"/>
        <v>0</v>
      </c>
      <c r="FI32" s="152">
        <f t="shared" si="186"/>
        <v>0</v>
      </c>
      <c r="FJ32" s="152">
        <f t="shared" si="187"/>
        <v>0</v>
      </c>
      <c r="FK32" s="198"/>
      <c r="FL32" s="303" t="str">
        <f t="shared" si="188"/>
        <v/>
      </c>
      <c r="FM32" s="303" t="str">
        <f t="shared" si="189"/>
        <v/>
      </c>
      <c r="FN32" s="303" t="str">
        <f t="shared" si="190"/>
        <v/>
      </c>
      <c r="FO32" s="303" t="str">
        <f t="shared" si="97"/>
        <v/>
      </c>
      <c r="FP32" s="303" t="str">
        <f t="shared" si="98"/>
        <v/>
      </c>
      <c r="FQ32" s="303" t="str">
        <f t="shared" si="99"/>
        <v/>
      </c>
      <c r="FR32" s="303" t="str">
        <f t="shared" si="100"/>
        <v/>
      </c>
      <c r="FS32" s="303" t="str">
        <f t="shared" si="101"/>
        <v/>
      </c>
      <c r="FT32" s="303" t="str">
        <f t="shared" si="191"/>
        <v/>
      </c>
      <c r="FU32" s="303" t="str">
        <f t="shared" si="192"/>
        <v/>
      </c>
      <c r="FV32" s="303" t="str">
        <f t="shared" si="193"/>
        <v/>
      </c>
      <c r="FW32" s="303" t="str">
        <f t="shared" si="194"/>
        <v/>
      </c>
      <c r="FX32" s="303" t="str">
        <f t="shared" si="106"/>
        <v/>
      </c>
      <c r="FY32" s="303" t="str">
        <f t="shared" si="195"/>
        <v/>
      </c>
      <c r="FZ32" s="303" t="str">
        <f t="shared" si="196"/>
        <v/>
      </c>
      <c r="GA32" s="303" t="str">
        <f t="shared" si="197"/>
        <v/>
      </c>
      <c r="GB32" s="303" t="str">
        <f t="shared" si="110"/>
        <v/>
      </c>
      <c r="GC32" s="286">
        <f t="shared" si="37"/>
        <v>0</v>
      </c>
      <c r="GD32" s="244">
        <f t="shared" si="198"/>
        <v>0</v>
      </c>
      <c r="GE32" s="152" t="str">
        <f t="shared" si="199"/>
        <v/>
      </c>
      <c r="GF32" s="421" t="str">
        <f t="shared" si="200"/>
        <v/>
      </c>
      <c r="GG32" s="333" t="str">
        <f t="shared" si="201"/>
        <v/>
      </c>
      <c r="GH32" s="333" t="str">
        <f t="shared" si="202"/>
        <v xml:space="preserve">      </v>
      </c>
      <c r="GI32" s="191"/>
      <c r="GJ32" s="191" t="str">
        <f t="shared" si="203"/>
        <v/>
      </c>
      <c r="GK32" s="191" t="str">
        <f t="shared" si="204"/>
        <v/>
      </c>
      <c r="GL32" s="191" t="str">
        <f t="shared" si="205"/>
        <v/>
      </c>
      <c r="GM32" s="55" t="str">
        <f>IF(details!DG32="","",details!DG32)</f>
        <v/>
      </c>
      <c r="GN32" s="57" t="str">
        <f>IF(details!DH32="","",details!DH32)</f>
        <v/>
      </c>
      <c r="GO32" s="55" t="str">
        <f>IF(details!DK32="","",details!DK32)</f>
        <v/>
      </c>
      <c r="GP32" s="57" t="str">
        <f>IF(details!DL32="","",details!DL32)</f>
        <v/>
      </c>
      <c r="GQ32" s="55" t="str">
        <f>IF(details!DO32="","",details!DO32)</f>
        <v/>
      </c>
      <c r="GR32" s="57" t="str">
        <f>IF(details!DP32="","",details!DP32)</f>
        <v/>
      </c>
      <c r="GS32" s="55" t="str">
        <f>IF(details!DS32="","",details!DS32)</f>
        <v/>
      </c>
      <c r="GT32" s="57" t="str">
        <f>IF(details!DT32="","",details!DT32)</f>
        <v/>
      </c>
      <c r="GU32" s="337" t="str">
        <f t="shared" si="206"/>
        <v/>
      </c>
      <c r="GV32" s="427" t="str">
        <f t="shared" si="207"/>
        <v/>
      </c>
      <c r="GW32" s="199"/>
      <c r="HA32" s="240"/>
      <c r="HB32" s="919"/>
      <c r="HC32" s="855"/>
      <c r="HD32" s="855"/>
      <c r="HE32" s="855"/>
      <c r="HF32" s="855"/>
      <c r="HG32" s="855"/>
      <c r="HH32" s="855"/>
      <c r="HI32" s="855"/>
      <c r="HJ32" s="855"/>
      <c r="HK32" s="855"/>
      <c r="HL32" s="855"/>
      <c r="HM32" s="855"/>
      <c r="HN32" s="362"/>
    </row>
    <row r="33" spans="1:222" ht="15" customHeight="1">
      <c r="A33" s="194">
        <f>details!A33</f>
        <v>27</v>
      </c>
      <c r="B33" s="280" t="str">
        <f>IF(details!B33="","",details!B33)</f>
        <v/>
      </c>
      <c r="C33" s="280" t="str">
        <f>IF(details!C33="","",details!C33)</f>
        <v/>
      </c>
      <c r="D33" s="282">
        <f>IF(details!D33="","",details!D33)</f>
        <v>1027</v>
      </c>
      <c r="E33" s="282"/>
      <c r="F33" s="280" t="str">
        <f>IF(details!F33="","",details!F33)</f>
        <v/>
      </c>
      <c r="G33" s="570" t="str">
        <f>IF(details!G33="","",details!G33)</f>
        <v/>
      </c>
      <c r="H33" s="287" t="str">
        <f>IF(details!H33="","",details!H33)</f>
        <v>A 027</v>
      </c>
      <c r="I33" s="287" t="str">
        <f>IF(details!I33="","",details!I33)</f>
        <v>B 027</v>
      </c>
      <c r="J33" s="287" t="str">
        <f>IF(details!J33="","",details!J33)</f>
        <v>C 027</v>
      </c>
      <c r="K33" s="280" t="str">
        <f>IF(details!K33="","",details!K33)</f>
        <v/>
      </c>
      <c r="L33" s="280" t="str">
        <f>IF(details!L33="","",details!L33)</f>
        <v/>
      </c>
      <c r="M33" s="280" t="str">
        <f>IF(details!M33="","",details!M33)</f>
        <v/>
      </c>
      <c r="N33" s="281" t="str">
        <f t="shared" si="113"/>
        <v/>
      </c>
      <c r="O33" s="280" t="str">
        <f>IF(details!N33="","",details!N33)</f>
        <v/>
      </c>
      <c r="P33" s="281" t="str">
        <f t="shared" si="114"/>
        <v/>
      </c>
      <c r="Q33" s="152">
        <f t="shared" si="115"/>
        <v>0</v>
      </c>
      <c r="R33" s="138" t="e">
        <f t="shared" si="116"/>
        <v>#VALUE!</v>
      </c>
      <c r="S33" s="280" t="str">
        <f>IF(details!O33="","",details!O33)</f>
        <v/>
      </c>
      <c r="T33" s="280" t="str">
        <f>IF(details!P33="","",details!P33)</f>
        <v/>
      </c>
      <c r="U33" s="280" t="str">
        <f>IF(details!Q33="","",details!Q33)</f>
        <v/>
      </c>
      <c r="V33" s="139" t="str">
        <f t="shared" si="117"/>
        <v/>
      </c>
      <c r="W33" s="280" t="str">
        <f>IF(details!R33="","",details!R33)</f>
        <v/>
      </c>
      <c r="X33" s="140" t="str">
        <f t="shared" si="118"/>
        <v/>
      </c>
      <c r="Y33" s="365" t="str">
        <f t="shared" si="42"/>
        <v/>
      </c>
      <c r="Z33" s="191" t="str">
        <f t="shared" si="119"/>
        <v/>
      </c>
      <c r="AA33" s="280" t="str">
        <f>IF(details!S33="","",details!S33)</f>
        <v/>
      </c>
      <c r="AB33" s="280" t="str">
        <f>IF(details!T33="","",details!T33)</f>
        <v/>
      </c>
      <c r="AC33" s="280" t="str">
        <f>IF(details!U33="","",details!U33)</f>
        <v/>
      </c>
      <c r="AD33" s="281" t="str">
        <f t="shared" si="120"/>
        <v/>
      </c>
      <c r="AE33" s="280" t="str">
        <f>IF(details!V33="","",details!V33)</f>
        <v/>
      </c>
      <c r="AF33" s="281" t="str">
        <f t="shared" si="121"/>
        <v/>
      </c>
      <c r="AG33" s="152">
        <f t="shared" si="122"/>
        <v>0</v>
      </c>
      <c r="AH33" s="138" t="e">
        <f t="shared" si="123"/>
        <v>#VALUE!</v>
      </c>
      <c r="AI33" s="280" t="str">
        <f>IF(details!W33="","",details!W33)</f>
        <v/>
      </c>
      <c r="AJ33" s="280" t="str">
        <f>IF(details!X33="","",details!X33)</f>
        <v/>
      </c>
      <c r="AK33" s="280" t="str">
        <f>IF(details!Y33="","",details!Y33)</f>
        <v/>
      </c>
      <c r="AL33" s="139" t="str">
        <f t="shared" si="124"/>
        <v/>
      </c>
      <c r="AM33" s="280" t="str">
        <f>IF(details!Z33="","",details!Z33)</f>
        <v/>
      </c>
      <c r="AN33" s="140" t="str">
        <f t="shared" si="125"/>
        <v/>
      </c>
      <c r="AO33" s="365" t="str">
        <f t="shared" si="47"/>
        <v/>
      </c>
      <c r="AP33" s="191" t="str">
        <f t="shared" si="208"/>
        <v/>
      </c>
      <c r="AQ33" s="282" t="str">
        <f>IF(details!AA33="","",details!AA33)</f>
        <v/>
      </c>
      <c r="AR33" s="288" t="str">
        <f>CONCATENATE(IF(details!AA33="s"," SANSKRIT",IF(details!AA33="u"," URDU",IF(details!AA33="g"," GUJRATI",IF(details!AA33="p"," PUNJABI",IF(details!AA33="sd"," SINDHI",))))),"")</f>
        <v/>
      </c>
      <c r="AS33" s="280" t="str">
        <f>IF(details!AB33="","",details!AB33)</f>
        <v/>
      </c>
      <c r="AT33" s="280" t="str">
        <f>IF(details!AC33="","",details!AC33)</f>
        <v/>
      </c>
      <c r="AU33" s="280" t="str">
        <f>IF(details!AD33="","",details!AD33)</f>
        <v/>
      </c>
      <c r="AV33" s="281" t="str">
        <f t="shared" si="127"/>
        <v/>
      </c>
      <c r="AW33" s="280" t="str">
        <f>IF(details!AE33="","",details!AE33)</f>
        <v/>
      </c>
      <c r="AX33" s="281" t="str">
        <f t="shared" si="128"/>
        <v/>
      </c>
      <c r="AY33" s="152">
        <f t="shared" si="129"/>
        <v>0</v>
      </c>
      <c r="AZ33" s="138" t="e">
        <f t="shared" si="130"/>
        <v>#VALUE!</v>
      </c>
      <c r="BA33" s="280" t="str">
        <f>IF(details!AF33="","",details!AF33)</f>
        <v/>
      </c>
      <c r="BB33" s="280" t="str">
        <f>IF(details!AG33="","",details!AG33)</f>
        <v/>
      </c>
      <c r="BC33" s="280" t="str">
        <f>IF(details!AH33="","",details!AH33)</f>
        <v/>
      </c>
      <c r="BD33" s="139" t="str">
        <f t="shared" si="131"/>
        <v/>
      </c>
      <c r="BE33" s="280" t="str">
        <f>IF(details!AI33="","",details!AI33)</f>
        <v/>
      </c>
      <c r="BF33" s="140" t="str">
        <f t="shared" si="132"/>
        <v/>
      </c>
      <c r="BG33" s="365" t="str">
        <f t="shared" si="51"/>
        <v/>
      </c>
      <c r="BH33" s="191" t="str">
        <f t="shared" si="133"/>
        <v/>
      </c>
      <c r="BI33" s="280" t="str">
        <f>IF(details!AJ33="","",details!AJ33)</f>
        <v/>
      </c>
      <c r="BJ33" s="280" t="str">
        <f>IF(details!AK33="","",details!AK33)</f>
        <v/>
      </c>
      <c r="BK33" s="280" t="str">
        <f>IF(details!AL33="","",details!AL33)</f>
        <v/>
      </c>
      <c r="BL33" s="281" t="str">
        <f t="shared" si="134"/>
        <v/>
      </c>
      <c r="BM33" s="280" t="str">
        <f>IF(details!AM33="","",details!AM33)</f>
        <v/>
      </c>
      <c r="BN33" s="281" t="str">
        <f t="shared" si="135"/>
        <v/>
      </c>
      <c r="BO33" s="152">
        <f t="shared" si="136"/>
        <v>0</v>
      </c>
      <c r="BP33" s="138" t="e">
        <f t="shared" si="137"/>
        <v>#VALUE!</v>
      </c>
      <c r="BQ33" s="280" t="str">
        <f>IF(details!AN33="","",details!AN33)</f>
        <v/>
      </c>
      <c r="BR33" s="280" t="str">
        <f>IF(details!AO33="","",details!AO33)</f>
        <v/>
      </c>
      <c r="BS33" s="280" t="str">
        <f>IF(details!AP33="","",details!AP33)</f>
        <v/>
      </c>
      <c r="BT33" s="139" t="str">
        <f t="shared" si="138"/>
        <v/>
      </c>
      <c r="BU33" s="280" t="str">
        <f>IF(details!AQ33="","",details!AQ33)</f>
        <v/>
      </c>
      <c r="BV33" s="140" t="str">
        <f t="shared" si="139"/>
        <v/>
      </c>
      <c r="BW33" s="365" t="str">
        <f t="shared" si="55"/>
        <v/>
      </c>
      <c r="BX33" s="191" t="str">
        <f t="shared" si="209"/>
        <v/>
      </c>
      <c r="BY33" s="280" t="str">
        <f>IF(details!AR33="","",details!AR33)</f>
        <v/>
      </c>
      <c r="BZ33" s="280" t="str">
        <f>IF(details!AS33="","",details!AS33)</f>
        <v/>
      </c>
      <c r="CA33" s="280" t="str">
        <f>IF(details!AT33="","",details!AT33)</f>
        <v/>
      </c>
      <c r="CB33" s="281" t="str">
        <f t="shared" si="141"/>
        <v/>
      </c>
      <c r="CC33" s="280" t="str">
        <f>IF(details!AU33="","",details!AU33)</f>
        <v/>
      </c>
      <c r="CD33" s="281" t="str">
        <f t="shared" si="142"/>
        <v/>
      </c>
      <c r="CE33" s="152">
        <f t="shared" si="143"/>
        <v>0</v>
      </c>
      <c r="CF33" s="138" t="e">
        <f t="shared" si="144"/>
        <v>#VALUE!</v>
      </c>
      <c r="CG33" s="280" t="str">
        <f>IF(details!AV33="","",details!AV33)</f>
        <v/>
      </c>
      <c r="CH33" s="280" t="str">
        <f>IF(details!AW33="","",details!AW33)</f>
        <v/>
      </c>
      <c r="CI33" s="280" t="str">
        <f>IF(details!AX33="","",details!AX33)</f>
        <v/>
      </c>
      <c r="CJ33" s="139" t="str">
        <f t="shared" si="145"/>
        <v/>
      </c>
      <c r="CK33" s="280" t="str">
        <f>IF(details!AY33="","",details!AY33)</f>
        <v/>
      </c>
      <c r="CL33" s="140" t="str">
        <f t="shared" si="146"/>
        <v/>
      </c>
      <c r="CM33" s="365" t="str">
        <f t="shared" si="59"/>
        <v/>
      </c>
      <c r="CN33" s="191" t="str">
        <f t="shared" si="60"/>
        <v/>
      </c>
      <c r="CO33" s="280" t="str">
        <f>IF(details!AZ33="","",details!AZ33)</f>
        <v/>
      </c>
      <c r="CP33" s="280" t="str">
        <f>IF(details!BA33="","",details!BA33)</f>
        <v/>
      </c>
      <c r="CQ33" s="280" t="str">
        <f>IF(details!BB33="","",details!BB33)</f>
        <v/>
      </c>
      <c r="CR33" s="281" t="str">
        <f t="shared" si="147"/>
        <v/>
      </c>
      <c r="CS33" s="280" t="str">
        <f>IF(details!BC33="","",details!BC33)</f>
        <v/>
      </c>
      <c r="CT33" s="281" t="str">
        <f t="shared" si="148"/>
        <v/>
      </c>
      <c r="CU33" s="152">
        <f t="shared" si="149"/>
        <v>0</v>
      </c>
      <c r="CV33" s="138" t="e">
        <f t="shared" si="150"/>
        <v>#VALUE!</v>
      </c>
      <c r="CW33" s="280" t="str">
        <f>IF(details!BD33="","",details!BD33)</f>
        <v/>
      </c>
      <c r="CX33" s="280" t="str">
        <f>IF(details!BE33="","",details!BE33)</f>
        <v/>
      </c>
      <c r="CY33" s="280" t="str">
        <f>IF(details!BF33="","",details!BF33)</f>
        <v/>
      </c>
      <c r="CZ33" s="139" t="str">
        <f t="shared" si="151"/>
        <v/>
      </c>
      <c r="DA33" s="280" t="str">
        <f>IF(details!BG33="","",details!BG33)</f>
        <v/>
      </c>
      <c r="DB33" s="140" t="str">
        <f t="shared" si="152"/>
        <v/>
      </c>
      <c r="DC33" s="365" t="str">
        <f t="shared" si="64"/>
        <v/>
      </c>
      <c r="DD33" s="191" t="str">
        <f t="shared" si="23"/>
        <v/>
      </c>
      <c r="DE33" s="280" t="str">
        <f>IF(details!BH33="","",details!BH33)</f>
        <v/>
      </c>
      <c r="DF33" s="280" t="str">
        <f>IF(details!BI33="","",details!BI33)</f>
        <v/>
      </c>
      <c r="DG33" s="280" t="str">
        <f>IF(details!BJ33="","",details!BJ33)</f>
        <v/>
      </c>
      <c r="DH33" s="281" t="str">
        <f t="shared" si="153"/>
        <v/>
      </c>
      <c r="DI33" s="280" t="str">
        <f>IF(details!BK33="","",details!BK33)</f>
        <v/>
      </c>
      <c r="DJ33" s="281" t="str">
        <f t="shared" si="154"/>
        <v/>
      </c>
      <c r="DK33" s="152">
        <f t="shared" si="155"/>
        <v>0</v>
      </c>
      <c r="DL33" s="281" t="str">
        <f t="shared" si="156"/>
        <v/>
      </c>
      <c r="DM33" s="280" t="str">
        <f>IF(details!BL33="","",details!BL33)</f>
        <v/>
      </c>
      <c r="DN33" s="52" t="str">
        <f t="shared" si="157"/>
        <v/>
      </c>
      <c r="DO33" s="280" t="str">
        <f t="shared" si="158"/>
        <v/>
      </c>
      <c r="DP33" s="280" t="str">
        <f>IF(details!BM33="","",details!BM33)</f>
        <v/>
      </c>
      <c r="DQ33" s="280" t="str">
        <f>IF(details!BN33="","",details!BN33)</f>
        <v/>
      </c>
      <c r="DR33" s="280" t="str">
        <f>IF(details!BO33="","",details!BO33)</f>
        <v/>
      </c>
      <c r="DS33" s="281" t="str">
        <f t="shared" si="159"/>
        <v/>
      </c>
      <c r="DT33" s="280" t="str">
        <f>IF(details!BP33="","",details!BP33)</f>
        <v/>
      </c>
      <c r="DU33" s="280" t="str">
        <f>IF(details!BQ33="","",details!BQ33)</f>
        <v/>
      </c>
      <c r="DV33" s="281" t="str">
        <f t="shared" si="160"/>
        <v/>
      </c>
      <c r="DW33" s="281" t="str">
        <f t="shared" si="161"/>
        <v/>
      </c>
      <c r="DX33" s="281" t="str">
        <f t="shared" si="162"/>
        <v/>
      </c>
      <c r="DY33" s="282" t="str">
        <f t="shared" si="163"/>
        <v/>
      </c>
      <c r="DZ33" s="152">
        <f t="shared" si="164"/>
        <v>0</v>
      </c>
      <c r="EA33" s="280" t="str">
        <f t="shared" si="165"/>
        <v/>
      </c>
      <c r="EB33" s="280" t="str">
        <f>IF(details!BR33="","",details!BR33)</f>
        <v/>
      </c>
      <c r="EC33" s="280" t="str">
        <f>IF(details!BS33="","",details!BS33)</f>
        <v/>
      </c>
      <c r="ED33" s="280" t="str">
        <f>IF(details!BT33="","",details!BT33)</f>
        <v/>
      </c>
      <c r="EE33" s="281" t="str">
        <f t="shared" si="166"/>
        <v/>
      </c>
      <c r="EF33" s="280" t="str">
        <f>IF(details!BU33="","",details!BU33)</f>
        <v/>
      </c>
      <c r="EG33" s="280" t="str">
        <f>IF(details!BV33="","",details!BV33)</f>
        <v/>
      </c>
      <c r="EH33" s="56" t="str">
        <f t="shared" si="167"/>
        <v/>
      </c>
      <c r="EI33" s="281" t="str">
        <f t="shared" si="168"/>
        <v/>
      </c>
      <c r="EJ33" s="281" t="str">
        <f t="shared" si="169"/>
        <v/>
      </c>
      <c r="EK33" s="302" t="str">
        <f t="shared" si="170"/>
        <v/>
      </c>
      <c r="EL33" s="152">
        <f t="shared" si="171"/>
        <v>0</v>
      </c>
      <c r="EM33" s="280" t="str">
        <f t="shared" si="172"/>
        <v/>
      </c>
      <c r="EN33" s="280" t="str">
        <f>IF(details!BW33="","",details!BW33)</f>
        <v/>
      </c>
      <c r="EO33" s="280" t="str">
        <f>IF(details!BX33="","",details!BX33)</f>
        <v/>
      </c>
      <c r="EP33" s="280" t="str">
        <f>IF(details!BY33="","",details!BY33)</f>
        <v/>
      </c>
      <c r="EQ33" s="282" t="str">
        <f t="shared" si="173"/>
        <v/>
      </c>
      <c r="ER33" s="280" t="str">
        <f t="shared" si="174"/>
        <v/>
      </c>
      <c r="ES33" s="280" t="str">
        <f>IF(details!BZ33="","",details!BZ33)</f>
        <v/>
      </c>
      <c r="ET33" s="280" t="str">
        <f>IF(details!CA33="","",details!CA33)</f>
        <v/>
      </c>
      <c r="EU33" s="280" t="str">
        <f>IF(details!CB33="","",details!CB33)</f>
        <v/>
      </c>
      <c r="EV33" s="280" t="str">
        <f>IF(details!CC33="","",details!CC33)</f>
        <v/>
      </c>
      <c r="EW33" s="282" t="str">
        <f t="shared" si="175"/>
        <v/>
      </c>
      <c r="EX33" s="280" t="str">
        <f t="shared" si="176"/>
        <v/>
      </c>
      <c r="EY33" s="152" t="str">
        <f t="shared" si="177"/>
        <v/>
      </c>
      <c r="EZ33" s="152" t="str">
        <f t="shared" si="178"/>
        <v/>
      </c>
      <c r="FA33" s="152" t="str">
        <f t="shared" si="179"/>
        <v/>
      </c>
      <c r="FB33" s="152" t="str">
        <f t="shared" si="180"/>
        <v/>
      </c>
      <c r="FC33" s="152" t="str">
        <f t="shared" si="181"/>
        <v/>
      </c>
      <c r="FD33" s="152" t="str">
        <f t="shared" si="182"/>
        <v/>
      </c>
      <c r="FE33" s="152" t="str">
        <f t="shared" si="88"/>
        <v/>
      </c>
      <c r="FF33" s="152">
        <f t="shared" si="183"/>
        <v>0</v>
      </c>
      <c r="FG33" s="152">
        <f t="shared" si="184"/>
        <v>0</v>
      </c>
      <c r="FH33" s="152">
        <f t="shared" si="185"/>
        <v>0</v>
      </c>
      <c r="FI33" s="152">
        <f t="shared" si="186"/>
        <v>0</v>
      </c>
      <c r="FJ33" s="152">
        <f t="shared" si="187"/>
        <v>0</v>
      </c>
      <c r="FK33" s="198"/>
      <c r="FL33" s="303" t="str">
        <f t="shared" si="188"/>
        <v/>
      </c>
      <c r="FM33" s="303" t="str">
        <f t="shared" si="189"/>
        <v/>
      </c>
      <c r="FN33" s="303" t="str">
        <f t="shared" si="190"/>
        <v/>
      </c>
      <c r="FO33" s="303" t="str">
        <f t="shared" si="97"/>
        <v/>
      </c>
      <c r="FP33" s="303" t="str">
        <f t="shared" si="98"/>
        <v/>
      </c>
      <c r="FQ33" s="303" t="str">
        <f t="shared" si="99"/>
        <v/>
      </c>
      <c r="FR33" s="303" t="str">
        <f t="shared" si="100"/>
        <v/>
      </c>
      <c r="FS33" s="303" t="str">
        <f t="shared" si="101"/>
        <v/>
      </c>
      <c r="FT33" s="303" t="str">
        <f t="shared" si="191"/>
        <v/>
      </c>
      <c r="FU33" s="303" t="str">
        <f t="shared" si="192"/>
        <v/>
      </c>
      <c r="FV33" s="303" t="str">
        <f t="shared" si="193"/>
        <v/>
      </c>
      <c r="FW33" s="303" t="str">
        <f t="shared" si="194"/>
        <v/>
      </c>
      <c r="FX33" s="303" t="str">
        <f t="shared" si="106"/>
        <v/>
      </c>
      <c r="FY33" s="303" t="str">
        <f t="shared" si="195"/>
        <v/>
      </c>
      <c r="FZ33" s="303" t="str">
        <f t="shared" si="196"/>
        <v/>
      </c>
      <c r="GA33" s="303" t="str">
        <f t="shared" si="197"/>
        <v/>
      </c>
      <c r="GB33" s="303" t="str">
        <f t="shared" si="110"/>
        <v/>
      </c>
      <c r="GC33" s="286">
        <f t="shared" si="37"/>
        <v>0</v>
      </c>
      <c r="GD33" s="244">
        <f t="shared" si="198"/>
        <v>0</v>
      </c>
      <c r="GE33" s="152" t="str">
        <f t="shared" si="199"/>
        <v/>
      </c>
      <c r="GF33" s="421" t="str">
        <f t="shared" si="200"/>
        <v/>
      </c>
      <c r="GG33" s="333" t="str">
        <f t="shared" si="201"/>
        <v/>
      </c>
      <c r="GH33" s="333" t="str">
        <f t="shared" si="202"/>
        <v xml:space="preserve">      </v>
      </c>
      <c r="GI33" s="191"/>
      <c r="GJ33" s="191" t="str">
        <f t="shared" si="203"/>
        <v/>
      </c>
      <c r="GK33" s="191" t="str">
        <f t="shared" si="204"/>
        <v/>
      </c>
      <c r="GL33" s="191" t="str">
        <f t="shared" si="205"/>
        <v/>
      </c>
      <c r="GM33" s="55" t="str">
        <f>IF(details!DG33="","",details!DG33)</f>
        <v/>
      </c>
      <c r="GN33" s="57" t="str">
        <f>IF(details!DH33="","",details!DH33)</f>
        <v/>
      </c>
      <c r="GO33" s="55" t="str">
        <f>IF(details!DK33="","",details!DK33)</f>
        <v/>
      </c>
      <c r="GP33" s="57" t="str">
        <f>IF(details!DL33="","",details!DL33)</f>
        <v/>
      </c>
      <c r="GQ33" s="55" t="str">
        <f>IF(details!DO33="","",details!DO33)</f>
        <v/>
      </c>
      <c r="GR33" s="57" t="str">
        <f>IF(details!DP33="","",details!DP33)</f>
        <v/>
      </c>
      <c r="GS33" s="55" t="str">
        <f>IF(details!DS33="","",details!DS33)</f>
        <v/>
      </c>
      <c r="GT33" s="57" t="str">
        <f>IF(details!DT33="","",details!DT33)</f>
        <v/>
      </c>
      <c r="GU33" s="337" t="str">
        <f t="shared" si="206"/>
        <v/>
      </c>
      <c r="GV33" s="427" t="str">
        <f t="shared" si="207"/>
        <v/>
      </c>
      <c r="GW33" s="199"/>
      <c r="HA33" s="241" t="str">
        <f>'result aggregate'!W110</f>
        <v>FIRST DIVISION</v>
      </c>
      <c r="HB33" s="165">
        <f>'result aggregate'!X110</f>
        <v>0</v>
      </c>
      <c r="HC33" s="165">
        <f>'result aggregate'!Y110</f>
        <v>0</v>
      </c>
      <c r="HD33" s="165">
        <f>'result aggregate'!Z110</f>
        <v>0</v>
      </c>
      <c r="HE33" s="165">
        <f>'result aggregate'!AA110</f>
        <v>0</v>
      </c>
      <c r="HF33" s="165">
        <f>'result aggregate'!AB110</f>
        <v>1</v>
      </c>
      <c r="HG33" s="165">
        <f>'result aggregate'!AC110</f>
        <v>0</v>
      </c>
      <c r="HH33" s="165">
        <f>'result aggregate'!AD110</f>
        <v>0</v>
      </c>
      <c r="HI33" s="165">
        <f>'result aggregate'!AE110</f>
        <v>0</v>
      </c>
      <c r="HJ33" s="165">
        <f>'result aggregate'!AF110</f>
        <v>0</v>
      </c>
      <c r="HK33" s="165">
        <f>'result aggregate'!AG110</f>
        <v>0</v>
      </c>
      <c r="HL33" s="165">
        <f>'result aggregate'!AH110</f>
        <v>0</v>
      </c>
      <c r="HM33" s="165">
        <f>'result aggregate'!AI110</f>
        <v>0</v>
      </c>
      <c r="HN33" s="336">
        <f>'result aggregate'!AJ110</f>
        <v>1</v>
      </c>
    </row>
    <row r="34" spans="1:222" ht="15" customHeight="1">
      <c r="A34" s="194">
        <f>details!A34</f>
        <v>28</v>
      </c>
      <c r="B34" s="280" t="str">
        <f>IF(details!B34="","",details!B34)</f>
        <v/>
      </c>
      <c r="C34" s="280" t="str">
        <f>IF(details!C34="","",details!C34)</f>
        <v/>
      </c>
      <c r="D34" s="282">
        <f>IF(details!D34="","",details!D34)</f>
        <v>1028</v>
      </c>
      <c r="E34" s="282"/>
      <c r="F34" s="280" t="str">
        <f>IF(details!F34="","",details!F34)</f>
        <v/>
      </c>
      <c r="G34" s="570" t="str">
        <f>IF(details!G34="","",details!G34)</f>
        <v/>
      </c>
      <c r="H34" s="287" t="str">
        <f>IF(details!H34="","",details!H34)</f>
        <v>A 028</v>
      </c>
      <c r="I34" s="287" t="str">
        <f>IF(details!I34="","",details!I34)</f>
        <v>B 028</v>
      </c>
      <c r="J34" s="287" t="str">
        <f>IF(details!J34="","",details!J34)</f>
        <v>C 028</v>
      </c>
      <c r="K34" s="280" t="str">
        <f>IF(details!K34="","",details!K34)</f>
        <v/>
      </c>
      <c r="L34" s="280" t="str">
        <f>IF(details!L34="","",details!L34)</f>
        <v/>
      </c>
      <c r="M34" s="280" t="str">
        <f>IF(details!M34="","",details!M34)</f>
        <v/>
      </c>
      <c r="N34" s="281" t="str">
        <f t="shared" si="113"/>
        <v/>
      </c>
      <c r="O34" s="280" t="str">
        <f>IF(details!N34="","",details!N34)</f>
        <v/>
      </c>
      <c r="P34" s="281" t="str">
        <f t="shared" si="114"/>
        <v/>
      </c>
      <c r="Q34" s="152">
        <f t="shared" si="115"/>
        <v>0</v>
      </c>
      <c r="R34" s="138" t="e">
        <f t="shared" si="116"/>
        <v>#VALUE!</v>
      </c>
      <c r="S34" s="280" t="str">
        <f>IF(details!O34="","",details!O34)</f>
        <v/>
      </c>
      <c r="T34" s="280" t="str">
        <f>IF(details!P34="","",details!P34)</f>
        <v/>
      </c>
      <c r="U34" s="280" t="str">
        <f>IF(details!Q34="","",details!Q34)</f>
        <v/>
      </c>
      <c r="V34" s="139" t="str">
        <f t="shared" si="117"/>
        <v/>
      </c>
      <c r="W34" s="280" t="str">
        <f>IF(details!R34="","",details!R34)</f>
        <v/>
      </c>
      <c r="X34" s="140" t="str">
        <f t="shared" si="118"/>
        <v/>
      </c>
      <c r="Y34" s="365" t="str">
        <f t="shared" si="42"/>
        <v/>
      </c>
      <c r="Z34" s="191" t="str">
        <f t="shared" si="119"/>
        <v/>
      </c>
      <c r="AA34" s="280" t="str">
        <f>IF(details!S34="","",details!S34)</f>
        <v/>
      </c>
      <c r="AB34" s="280" t="str">
        <f>IF(details!T34="","",details!T34)</f>
        <v/>
      </c>
      <c r="AC34" s="280" t="str">
        <f>IF(details!U34="","",details!U34)</f>
        <v/>
      </c>
      <c r="AD34" s="281" t="str">
        <f t="shared" si="120"/>
        <v/>
      </c>
      <c r="AE34" s="280" t="str">
        <f>IF(details!V34="","",details!V34)</f>
        <v/>
      </c>
      <c r="AF34" s="281" t="str">
        <f t="shared" si="121"/>
        <v/>
      </c>
      <c r="AG34" s="152">
        <f t="shared" si="122"/>
        <v>0</v>
      </c>
      <c r="AH34" s="138" t="e">
        <f t="shared" si="123"/>
        <v>#VALUE!</v>
      </c>
      <c r="AI34" s="280" t="str">
        <f>IF(details!W34="","",details!W34)</f>
        <v/>
      </c>
      <c r="AJ34" s="280" t="str">
        <f>IF(details!X34="","",details!X34)</f>
        <v/>
      </c>
      <c r="AK34" s="280" t="str">
        <f>IF(details!Y34="","",details!Y34)</f>
        <v/>
      </c>
      <c r="AL34" s="139" t="str">
        <f t="shared" si="124"/>
        <v/>
      </c>
      <c r="AM34" s="280" t="str">
        <f>IF(details!Z34="","",details!Z34)</f>
        <v/>
      </c>
      <c r="AN34" s="140" t="str">
        <f t="shared" si="125"/>
        <v/>
      </c>
      <c r="AO34" s="365" t="str">
        <f t="shared" si="47"/>
        <v/>
      </c>
      <c r="AP34" s="191" t="str">
        <f t="shared" si="208"/>
        <v/>
      </c>
      <c r="AQ34" s="282" t="str">
        <f>IF(details!AA34="","",details!AA34)</f>
        <v/>
      </c>
      <c r="AR34" s="288" t="str">
        <f>CONCATENATE(IF(details!AA34="s"," SANSKRIT",IF(details!AA34="u"," URDU",IF(details!AA34="g"," GUJRATI",IF(details!AA34="p"," PUNJABI",IF(details!AA34="sd"," SINDHI",))))),"")</f>
        <v/>
      </c>
      <c r="AS34" s="280" t="str">
        <f>IF(details!AB34="","",details!AB34)</f>
        <v/>
      </c>
      <c r="AT34" s="280" t="str">
        <f>IF(details!AC34="","",details!AC34)</f>
        <v/>
      </c>
      <c r="AU34" s="280" t="str">
        <f>IF(details!AD34="","",details!AD34)</f>
        <v/>
      </c>
      <c r="AV34" s="281" t="str">
        <f t="shared" si="127"/>
        <v/>
      </c>
      <c r="AW34" s="280" t="str">
        <f>IF(details!AE34="","",details!AE34)</f>
        <v/>
      </c>
      <c r="AX34" s="281" t="str">
        <f t="shared" si="128"/>
        <v/>
      </c>
      <c r="AY34" s="152">
        <f t="shared" si="129"/>
        <v>0</v>
      </c>
      <c r="AZ34" s="138" t="e">
        <f t="shared" si="130"/>
        <v>#VALUE!</v>
      </c>
      <c r="BA34" s="280" t="str">
        <f>IF(details!AF34="","",details!AF34)</f>
        <v/>
      </c>
      <c r="BB34" s="280" t="str">
        <f>IF(details!AG34="","",details!AG34)</f>
        <v/>
      </c>
      <c r="BC34" s="280" t="str">
        <f>IF(details!AH34="","",details!AH34)</f>
        <v/>
      </c>
      <c r="BD34" s="139" t="str">
        <f t="shared" si="131"/>
        <v/>
      </c>
      <c r="BE34" s="280" t="str">
        <f>IF(details!AI34="","",details!AI34)</f>
        <v/>
      </c>
      <c r="BF34" s="140" t="str">
        <f t="shared" si="132"/>
        <v/>
      </c>
      <c r="BG34" s="365" t="str">
        <f t="shared" si="51"/>
        <v/>
      </c>
      <c r="BH34" s="191" t="str">
        <f t="shared" si="133"/>
        <v/>
      </c>
      <c r="BI34" s="280" t="str">
        <f>IF(details!AJ34="","",details!AJ34)</f>
        <v/>
      </c>
      <c r="BJ34" s="280" t="str">
        <f>IF(details!AK34="","",details!AK34)</f>
        <v/>
      </c>
      <c r="BK34" s="280" t="str">
        <f>IF(details!AL34="","",details!AL34)</f>
        <v/>
      </c>
      <c r="BL34" s="281" t="str">
        <f t="shared" si="134"/>
        <v/>
      </c>
      <c r="BM34" s="280" t="str">
        <f>IF(details!AM34="","",details!AM34)</f>
        <v/>
      </c>
      <c r="BN34" s="281" t="str">
        <f t="shared" si="135"/>
        <v/>
      </c>
      <c r="BO34" s="152">
        <f t="shared" si="136"/>
        <v>0</v>
      </c>
      <c r="BP34" s="138" t="e">
        <f t="shared" si="137"/>
        <v>#VALUE!</v>
      </c>
      <c r="BQ34" s="280" t="str">
        <f>IF(details!AN34="","",details!AN34)</f>
        <v/>
      </c>
      <c r="BR34" s="280" t="str">
        <f>IF(details!AO34="","",details!AO34)</f>
        <v/>
      </c>
      <c r="BS34" s="280" t="str">
        <f>IF(details!AP34="","",details!AP34)</f>
        <v/>
      </c>
      <c r="BT34" s="139" t="str">
        <f t="shared" si="138"/>
        <v/>
      </c>
      <c r="BU34" s="280" t="str">
        <f>IF(details!AQ34="","",details!AQ34)</f>
        <v/>
      </c>
      <c r="BV34" s="140" t="str">
        <f t="shared" si="139"/>
        <v/>
      </c>
      <c r="BW34" s="365" t="str">
        <f t="shared" si="55"/>
        <v/>
      </c>
      <c r="BX34" s="191" t="str">
        <f t="shared" si="209"/>
        <v/>
      </c>
      <c r="BY34" s="280" t="str">
        <f>IF(details!AR34="","",details!AR34)</f>
        <v/>
      </c>
      <c r="BZ34" s="280" t="str">
        <f>IF(details!AS34="","",details!AS34)</f>
        <v/>
      </c>
      <c r="CA34" s="280" t="str">
        <f>IF(details!AT34="","",details!AT34)</f>
        <v/>
      </c>
      <c r="CB34" s="281" t="str">
        <f t="shared" si="141"/>
        <v/>
      </c>
      <c r="CC34" s="280" t="str">
        <f>IF(details!AU34="","",details!AU34)</f>
        <v/>
      </c>
      <c r="CD34" s="281" t="str">
        <f t="shared" si="142"/>
        <v/>
      </c>
      <c r="CE34" s="152">
        <f t="shared" si="143"/>
        <v>0</v>
      </c>
      <c r="CF34" s="138" t="e">
        <f t="shared" si="144"/>
        <v>#VALUE!</v>
      </c>
      <c r="CG34" s="280" t="str">
        <f>IF(details!AV34="","",details!AV34)</f>
        <v/>
      </c>
      <c r="CH34" s="280" t="str">
        <f>IF(details!AW34="","",details!AW34)</f>
        <v/>
      </c>
      <c r="CI34" s="280" t="str">
        <f>IF(details!AX34="","",details!AX34)</f>
        <v/>
      </c>
      <c r="CJ34" s="139" t="str">
        <f t="shared" si="145"/>
        <v/>
      </c>
      <c r="CK34" s="280" t="str">
        <f>IF(details!AY34="","",details!AY34)</f>
        <v/>
      </c>
      <c r="CL34" s="140" t="str">
        <f t="shared" si="146"/>
        <v/>
      </c>
      <c r="CM34" s="365" t="str">
        <f t="shared" si="59"/>
        <v/>
      </c>
      <c r="CN34" s="191" t="str">
        <f t="shared" si="60"/>
        <v/>
      </c>
      <c r="CO34" s="280" t="str">
        <f>IF(details!AZ34="","",details!AZ34)</f>
        <v/>
      </c>
      <c r="CP34" s="280" t="str">
        <f>IF(details!BA34="","",details!BA34)</f>
        <v/>
      </c>
      <c r="CQ34" s="280" t="str">
        <f>IF(details!BB34="","",details!BB34)</f>
        <v/>
      </c>
      <c r="CR34" s="281" t="str">
        <f t="shared" si="147"/>
        <v/>
      </c>
      <c r="CS34" s="280" t="str">
        <f>IF(details!BC34="","",details!BC34)</f>
        <v/>
      </c>
      <c r="CT34" s="281" t="str">
        <f t="shared" si="148"/>
        <v/>
      </c>
      <c r="CU34" s="152">
        <f t="shared" si="149"/>
        <v>0</v>
      </c>
      <c r="CV34" s="138" t="e">
        <f t="shared" si="150"/>
        <v>#VALUE!</v>
      </c>
      <c r="CW34" s="280" t="str">
        <f>IF(details!BD34="","",details!BD34)</f>
        <v/>
      </c>
      <c r="CX34" s="280" t="str">
        <f>IF(details!BE34="","",details!BE34)</f>
        <v/>
      </c>
      <c r="CY34" s="280" t="str">
        <f>IF(details!BF34="","",details!BF34)</f>
        <v/>
      </c>
      <c r="CZ34" s="139" t="str">
        <f t="shared" si="151"/>
        <v/>
      </c>
      <c r="DA34" s="280" t="str">
        <f>IF(details!BG34="","",details!BG34)</f>
        <v/>
      </c>
      <c r="DB34" s="140" t="str">
        <f t="shared" si="152"/>
        <v/>
      </c>
      <c r="DC34" s="365" t="str">
        <f t="shared" si="64"/>
        <v/>
      </c>
      <c r="DD34" s="191" t="str">
        <f t="shared" si="23"/>
        <v/>
      </c>
      <c r="DE34" s="280" t="str">
        <f>IF(details!BH34="","",details!BH34)</f>
        <v/>
      </c>
      <c r="DF34" s="280" t="str">
        <f>IF(details!BI34="","",details!BI34)</f>
        <v/>
      </c>
      <c r="DG34" s="280" t="str">
        <f>IF(details!BJ34="","",details!BJ34)</f>
        <v/>
      </c>
      <c r="DH34" s="281" t="str">
        <f t="shared" si="153"/>
        <v/>
      </c>
      <c r="DI34" s="280" t="str">
        <f>IF(details!BK34="","",details!BK34)</f>
        <v/>
      </c>
      <c r="DJ34" s="281" t="str">
        <f t="shared" si="154"/>
        <v/>
      </c>
      <c r="DK34" s="152">
        <f t="shared" si="155"/>
        <v>0</v>
      </c>
      <c r="DL34" s="281" t="str">
        <f t="shared" si="156"/>
        <v/>
      </c>
      <c r="DM34" s="280" t="str">
        <f>IF(details!BL34="","",details!BL34)</f>
        <v/>
      </c>
      <c r="DN34" s="52" t="str">
        <f t="shared" si="157"/>
        <v/>
      </c>
      <c r="DO34" s="280" t="str">
        <f t="shared" si="158"/>
        <v/>
      </c>
      <c r="DP34" s="280" t="str">
        <f>IF(details!BM34="","",details!BM34)</f>
        <v/>
      </c>
      <c r="DQ34" s="280" t="str">
        <f>IF(details!BN34="","",details!BN34)</f>
        <v/>
      </c>
      <c r="DR34" s="280" t="str">
        <f>IF(details!BO34="","",details!BO34)</f>
        <v/>
      </c>
      <c r="DS34" s="281" t="str">
        <f t="shared" si="159"/>
        <v/>
      </c>
      <c r="DT34" s="280" t="str">
        <f>IF(details!BP34="","",details!BP34)</f>
        <v/>
      </c>
      <c r="DU34" s="280" t="str">
        <f>IF(details!BQ34="","",details!BQ34)</f>
        <v/>
      </c>
      <c r="DV34" s="281" t="str">
        <f t="shared" si="160"/>
        <v/>
      </c>
      <c r="DW34" s="281" t="str">
        <f t="shared" si="161"/>
        <v/>
      </c>
      <c r="DX34" s="281" t="str">
        <f t="shared" si="162"/>
        <v/>
      </c>
      <c r="DY34" s="282" t="str">
        <f t="shared" si="163"/>
        <v/>
      </c>
      <c r="DZ34" s="152">
        <f t="shared" si="164"/>
        <v>0</v>
      </c>
      <c r="EA34" s="280" t="str">
        <f t="shared" si="165"/>
        <v/>
      </c>
      <c r="EB34" s="280" t="str">
        <f>IF(details!BR34="","",details!BR34)</f>
        <v/>
      </c>
      <c r="EC34" s="280" t="str">
        <f>IF(details!BS34="","",details!BS34)</f>
        <v/>
      </c>
      <c r="ED34" s="280" t="str">
        <f>IF(details!BT34="","",details!BT34)</f>
        <v/>
      </c>
      <c r="EE34" s="281" t="str">
        <f t="shared" si="166"/>
        <v/>
      </c>
      <c r="EF34" s="280" t="str">
        <f>IF(details!BU34="","",details!BU34)</f>
        <v/>
      </c>
      <c r="EG34" s="280" t="str">
        <f>IF(details!BV34="","",details!BV34)</f>
        <v/>
      </c>
      <c r="EH34" s="56" t="str">
        <f t="shared" si="167"/>
        <v/>
      </c>
      <c r="EI34" s="281" t="str">
        <f t="shared" si="168"/>
        <v/>
      </c>
      <c r="EJ34" s="281" t="str">
        <f t="shared" si="169"/>
        <v/>
      </c>
      <c r="EK34" s="302" t="str">
        <f t="shared" si="170"/>
        <v/>
      </c>
      <c r="EL34" s="152">
        <f t="shared" si="171"/>
        <v>0</v>
      </c>
      <c r="EM34" s="280" t="str">
        <f t="shared" si="172"/>
        <v/>
      </c>
      <c r="EN34" s="280" t="str">
        <f>IF(details!BW34="","",details!BW34)</f>
        <v/>
      </c>
      <c r="EO34" s="280" t="str">
        <f>IF(details!BX34="","",details!BX34)</f>
        <v/>
      </c>
      <c r="EP34" s="280" t="str">
        <f>IF(details!BY34="","",details!BY34)</f>
        <v/>
      </c>
      <c r="EQ34" s="282" t="str">
        <f t="shared" si="173"/>
        <v/>
      </c>
      <c r="ER34" s="280" t="str">
        <f t="shared" si="174"/>
        <v/>
      </c>
      <c r="ES34" s="280" t="str">
        <f>IF(details!BZ34="","",details!BZ34)</f>
        <v/>
      </c>
      <c r="ET34" s="280" t="str">
        <f>IF(details!CA34="","",details!CA34)</f>
        <v/>
      </c>
      <c r="EU34" s="280" t="str">
        <f>IF(details!CB34="","",details!CB34)</f>
        <v/>
      </c>
      <c r="EV34" s="280" t="str">
        <f>IF(details!CC34="","",details!CC34)</f>
        <v/>
      </c>
      <c r="EW34" s="282" t="str">
        <f t="shared" si="175"/>
        <v/>
      </c>
      <c r="EX34" s="280" t="str">
        <f t="shared" si="176"/>
        <v/>
      </c>
      <c r="EY34" s="152" t="str">
        <f t="shared" si="177"/>
        <v/>
      </c>
      <c r="EZ34" s="152" t="str">
        <f t="shared" si="178"/>
        <v/>
      </c>
      <c r="FA34" s="152" t="str">
        <f t="shared" si="179"/>
        <v/>
      </c>
      <c r="FB34" s="152" t="str">
        <f t="shared" si="180"/>
        <v/>
      </c>
      <c r="FC34" s="152" t="str">
        <f t="shared" si="181"/>
        <v/>
      </c>
      <c r="FD34" s="152" t="str">
        <f t="shared" si="182"/>
        <v/>
      </c>
      <c r="FE34" s="152" t="str">
        <f t="shared" si="88"/>
        <v/>
      </c>
      <c r="FF34" s="152">
        <f t="shared" si="183"/>
        <v>0</v>
      </c>
      <c r="FG34" s="152">
        <f t="shared" si="184"/>
        <v>0</v>
      </c>
      <c r="FH34" s="152">
        <f t="shared" si="185"/>
        <v>0</v>
      </c>
      <c r="FI34" s="152">
        <f t="shared" si="186"/>
        <v>0</v>
      </c>
      <c r="FJ34" s="152">
        <f t="shared" si="187"/>
        <v>0</v>
      </c>
      <c r="FK34" s="198"/>
      <c r="FL34" s="303" t="str">
        <f t="shared" si="188"/>
        <v/>
      </c>
      <c r="FM34" s="303" t="str">
        <f t="shared" si="189"/>
        <v/>
      </c>
      <c r="FN34" s="303" t="str">
        <f t="shared" si="190"/>
        <v/>
      </c>
      <c r="FO34" s="303" t="str">
        <f t="shared" si="97"/>
        <v/>
      </c>
      <c r="FP34" s="303" t="str">
        <f t="shared" si="98"/>
        <v/>
      </c>
      <c r="FQ34" s="303" t="str">
        <f t="shared" si="99"/>
        <v/>
      </c>
      <c r="FR34" s="303" t="str">
        <f t="shared" si="100"/>
        <v/>
      </c>
      <c r="FS34" s="303" t="str">
        <f t="shared" si="101"/>
        <v/>
      </c>
      <c r="FT34" s="303" t="str">
        <f t="shared" si="191"/>
        <v/>
      </c>
      <c r="FU34" s="303" t="str">
        <f t="shared" si="192"/>
        <v/>
      </c>
      <c r="FV34" s="303" t="str">
        <f t="shared" si="193"/>
        <v/>
      </c>
      <c r="FW34" s="303" t="str">
        <f t="shared" si="194"/>
        <v/>
      </c>
      <c r="FX34" s="303" t="str">
        <f t="shared" si="106"/>
        <v/>
      </c>
      <c r="FY34" s="303" t="str">
        <f t="shared" si="195"/>
        <v/>
      </c>
      <c r="FZ34" s="303" t="str">
        <f t="shared" si="196"/>
        <v/>
      </c>
      <c r="GA34" s="303" t="str">
        <f t="shared" si="197"/>
        <v/>
      </c>
      <c r="GB34" s="303" t="str">
        <f t="shared" si="110"/>
        <v/>
      </c>
      <c r="GC34" s="286">
        <f t="shared" si="37"/>
        <v>0</v>
      </c>
      <c r="GD34" s="244">
        <f t="shared" si="198"/>
        <v>0</v>
      </c>
      <c r="GE34" s="152" t="str">
        <f t="shared" si="199"/>
        <v/>
      </c>
      <c r="GF34" s="421" t="str">
        <f t="shared" si="200"/>
        <v/>
      </c>
      <c r="GG34" s="333" t="str">
        <f t="shared" si="201"/>
        <v/>
      </c>
      <c r="GH34" s="333" t="str">
        <f t="shared" si="202"/>
        <v xml:space="preserve">      </v>
      </c>
      <c r="GI34" s="191"/>
      <c r="GJ34" s="191" t="str">
        <f t="shared" si="203"/>
        <v/>
      </c>
      <c r="GK34" s="191" t="str">
        <f t="shared" si="204"/>
        <v/>
      </c>
      <c r="GL34" s="191" t="str">
        <f t="shared" si="205"/>
        <v/>
      </c>
      <c r="GM34" s="55" t="str">
        <f>IF(details!DG34="","",details!DG34)</f>
        <v/>
      </c>
      <c r="GN34" s="57" t="str">
        <f>IF(details!DH34="","",details!DH34)</f>
        <v/>
      </c>
      <c r="GO34" s="55" t="str">
        <f>IF(details!DK34="","",details!DK34)</f>
        <v/>
      </c>
      <c r="GP34" s="57" t="str">
        <f>IF(details!DL34="","",details!DL34)</f>
        <v/>
      </c>
      <c r="GQ34" s="55" t="str">
        <f>IF(details!DO34="","",details!DO34)</f>
        <v/>
      </c>
      <c r="GR34" s="57" t="str">
        <f>IF(details!DP34="","",details!DP34)</f>
        <v/>
      </c>
      <c r="GS34" s="55" t="str">
        <f>IF(details!DS34="","",details!DS34)</f>
        <v/>
      </c>
      <c r="GT34" s="57" t="str">
        <f>IF(details!DT34="","",details!DT34)</f>
        <v/>
      </c>
      <c r="GU34" s="337" t="str">
        <f t="shared" si="206"/>
        <v/>
      </c>
      <c r="GV34" s="427" t="str">
        <f t="shared" si="207"/>
        <v/>
      </c>
      <c r="GW34" s="199"/>
      <c r="HA34" s="241" t="str">
        <f>'result aggregate'!W111</f>
        <v>SECOND DIVISION</v>
      </c>
      <c r="HB34" s="165">
        <f>'result aggregate'!X111</f>
        <v>0</v>
      </c>
      <c r="HC34" s="165">
        <f>'result aggregate'!Y111</f>
        <v>0</v>
      </c>
      <c r="HD34" s="165">
        <f>'result aggregate'!Z111</f>
        <v>0</v>
      </c>
      <c r="HE34" s="165">
        <f>'result aggregate'!AA111</f>
        <v>0</v>
      </c>
      <c r="HF34" s="165">
        <f>'result aggregate'!AB111</f>
        <v>0</v>
      </c>
      <c r="HG34" s="165">
        <f>'result aggregate'!AC111</f>
        <v>0</v>
      </c>
      <c r="HH34" s="165">
        <f>'result aggregate'!AD111</f>
        <v>0</v>
      </c>
      <c r="HI34" s="165">
        <f>'result aggregate'!AE111</f>
        <v>0</v>
      </c>
      <c r="HJ34" s="165">
        <f>'result aggregate'!AF111</f>
        <v>0</v>
      </c>
      <c r="HK34" s="165">
        <f>'result aggregate'!AG111</f>
        <v>0</v>
      </c>
      <c r="HL34" s="165">
        <f>'result aggregate'!AH111</f>
        <v>0</v>
      </c>
      <c r="HM34" s="165">
        <f>'result aggregate'!AI111</f>
        <v>0</v>
      </c>
      <c r="HN34" s="336">
        <f>'result aggregate'!AJ111</f>
        <v>0</v>
      </c>
    </row>
    <row r="35" spans="1:222" ht="15" customHeight="1">
      <c r="A35" s="194">
        <f>details!A35</f>
        <v>29</v>
      </c>
      <c r="B35" s="280" t="str">
        <f>IF(details!B35="","",details!B35)</f>
        <v/>
      </c>
      <c r="C35" s="280" t="str">
        <f>IF(details!C35="","",details!C35)</f>
        <v/>
      </c>
      <c r="D35" s="282">
        <f>IF(details!D35="","",details!D35)</f>
        <v>1029</v>
      </c>
      <c r="E35" s="282"/>
      <c r="F35" s="280" t="str">
        <f>IF(details!F35="","",details!F35)</f>
        <v/>
      </c>
      <c r="G35" s="570" t="str">
        <f>IF(details!G35="","",details!G35)</f>
        <v/>
      </c>
      <c r="H35" s="287" t="str">
        <f>IF(details!H35="","",details!H35)</f>
        <v>A 029</v>
      </c>
      <c r="I35" s="287" t="str">
        <f>IF(details!I35="","",details!I35)</f>
        <v>B 029</v>
      </c>
      <c r="J35" s="287" t="str">
        <f>IF(details!J35="","",details!J35)</f>
        <v>C 029</v>
      </c>
      <c r="K35" s="280" t="str">
        <f>IF(details!K35="","",details!K35)</f>
        <v/>
      </c>
      <c r="L35" s="280" t="str">
        <f>IF(details!L35="","",details!L35)</f>
        <v/>
      </c>
      <c r="M35" s="280" t="str">
        <f>IF(details!M35="","",details!M35)</f>
        <v/>
      </c>
      <c r="N35" s="281" t="str">
        <f t="shared" si="113"/>
        <v/>
      </c>
      <c r="O35" s="280" t="str">
        <f>IF(details!N35="","",details!N35)</f>
        <v/>
      </c>
      <c r="P35" s="281" t="str">
        <f t="shared" si="114"/>
        <v/>
      </c>
      <c r="Q35" s="152">
        <f t="shared" si="115"/>
        <v>0</v>
      </c>
      <c r="R35" s="138" t="e">
        <f t="shared" si="116"/>
        <v>#VALUE!</v>
      </c>
      <c r="S35" s="280" t="str">
        <f>IF(details!O35="","",details!O35)</f>
        <v/>
      </c>
      <c r="T35" s="280" t="str">
        <f>IF(details!P35="","",details!P35)</f>
        <v/>
      </c>
      <c r="U35" s="280" t="str">
        <f>IF(details!Q35="","",details!Q35)</f>
        <v/>
      </c>
      <c r="V35" s="139" t="str">
        <f t="shared" si="117"/>
        <v/>
      </c>
      <c r="W35" s="280" t="str">
        <f>IF(details!R35="","",details!R35)</f>
        <v/>
      </c>
      <c r="X35" s="140" t="str">
        <f t="shared" si="118"/>
        <v/>
      </c>
      <c r="Y35" s="365" t="str">
        <f t="shared" si="42"/>
        <v/>
      </c>
      <c r="Z35" s="191" t="str">
        <f t="shared" si="119"/>
        <v/>
      </c>
      <c r="AA35" s="280" t="str">
        <f>IF(details!S35="","",details!S35)</f>
        <v/>
      </c>
      <c r="AB35" s="280" t="str">
        <f>IF(details!T35="","",details!T35)</f>
        <v/>
      </c>
      <c r="AC35" s="280" t="str">
        <f>IF(details!U35="","",details!U35)</f>
        <v/>
      </c>
      <c r="AD35" s="281" t="str">
        <f t="shared" si="120"/>
        <v/>
      </c>
      <c r="AE35" s="280" t="str">
        <f>IF(details!V35="","",details!V35)</f>
        <v/>
      </c>
      <c r="AF35" s="281" t="str">
        <f t="shared" si="121"/>
        <v/>
      </c>
      <c r="AG35" s="152">
        <f t="shared" si="122"/>
        <v>0</v>
      </c>
      <c r="AH35" s="138" t="e">
        <f t="shared" si="123"/>
        <v>#VALUE!</v>
      </c>
      <c r="AI35" s="280" t="str">
        <f>IF(details!W35="","",details!W35)</f>
        <v/>
      </c>
      <c r="AJ35" s="280" t="str">
        <f>IF(details!X35="","",details!X35)</f>
        <v/>
      </c>
      <c r="AK35" s="280" t="str">
        <f>IF(details!Y35="","",details!Y35)</f>
        <v/>
      </c>
      <c r="AL35" s="139" t="str">
        <f t="shared" si="124"/>
        <v/>
      </c>
      <c r="AM35" s="280" t="str">
        <f>IF(details!Z35="","",details!Z35)</f>
        <v/>
      </c>
      <c r="AN35" s="140" t="str">
        <f t="shared" si="125"/>
        <v/>
      </c>
      <c r="AO35" s="365" t="str">
        <f t="shared" si="47"/>
        <v/>
      </c>
      <c r="AP35" s="191" t="str">
        <f t="shared" si="208"/>
        <v/>
      </c>
      <c r="AQ35" s="282" t="str">
        <f>IF(details!AA35="","",details!AA35)</f>
        <v/>
      </c>
      <c r="AR35" s="288" t="str">
        <f>CONCATENATE(IF(details!AA35="s"," SANSKRIT",IF(details!AA35="u"," URDU",IF(details!AA35="g"," GUJRATI",IF(details!AA35="p"," PUNJABI",IF(details!AA35="sd"," SINDHI",))))),"")</f>
        <v/>
      </c>
      <c r="AS35" s="280" t="str">
        <f>IF(details!AB35="","",details!AB35)</f>
        <v/>
      </c>
      <c r="AT35" s="280" t="str">
        <f>IF(details!AC35="","",details!AC35)</f>
        <v/>
      </c>
      <c r="AU35" s="280" t="str">
        <f>IF(details!AD35="","",details!AD35)</f>
        <v/>
      </c>
      <c r="AV35" s="281" t="str">
        <f t="shared" si="127"/>
        <v/>
      </c>
      <c r="AW35" s="280" t="str">
        <f>IF(details!AE35="","",details!AE35)</f>
        <v/>
      </c>
      <c r="AX35" s="281" t="str">
        <f t="shared" si="128"/>
        <v/>
      </c>
      <c r="AY35" s="152">
        <f t="shared" si="129"/>
        <v>0</v>
      </c>
      <c r="AZ35" s="138" t="e">
        <f t="shared" si="130"/>
        <v>#VALUE!</v>
      </c>
      <c r="BA35" s="280" t="str">
        <f>IF(details!AF35="","",details!AF35)</f>
        <v/>
      </c>
      <c r="BB35" s="280" t="str">
        <f>IF(details!AG35="","",details!AG35)</f>
        <v/>
      </c>
      <c r="BC35" s="280" t="str">
        <f>IF(details!AH35="","",details!AH35)</f>
        <v/>
      </c>
      <c r="BD35" s="139" t="str">
        <f t="shared" si="131"/>
        <v/>
      </c>
      <c r="BE35" s="280" t="str">
        <f>IF(details!AI35="","",details!AI35)</f>
        <v/>
      </c>
      <c r="BF35" s="140" t="str">
        <f t="shared" si="132"/>
        <v/>
      </c>
      <c r="BG35" s="365" t="str">
        <f t="shared" si="51"/>
        <v/>
      </c>
      <c r="BH35" s="191" t="str">
        <f t="shared" si="133"/>
        <v/>
      </c>
      <c r="BI35" s="280" t="str">
        <f>IF(details!AJ35="","",details!AJ35)</f>
        <v/>
      </c>
      <c r="BJ35" s="280" t="str">
        <f>IF(details!AK35="","",details!AK35)</f>
        <v/>
      </c>
      <c r="BK35" s="280" t="str">
        <f>IF(details!AL35="","",details!AL35)</f>
        <v/>
      </c>
      <c r="BL35" s="281" t="str">
        <f t="shared" si="134"/>
        <v/>
      </c>
      <c r="BM35" s="280" t="str">
        <f>IF(details!AM35="","",details!AM35)</f>
        <v/>
      </c>
      <c r="BN35" s="281" t="str">
        <f t="shared" si="135"/>
        <v/>
      </c>
      <c r="BO35" s="152">
        <f t="shared" si="136"/>
        <v>0</v>
      </c>
      <c r="BP35" s="138" t="e">
        <f t="shared" si="137"/>
        <v>#VALUE!</v>
      </c>
      <c r="BQ35" s="280" t="str">
        <f>IF(details!AN35="","",details!AN35)</f>
        <v/>
      </c>
      <c r="BR35" s="280" t="str">
        <f>IF(details!AO35="","",details!AO35)</f>
        <v/>
      </c>
      <c r="BS35" s="280" t="str">
        <f>IF(details!AP35="","",details!AP35)</f>
        <v/>
      </c>
      <c r="BT35" s="139" t="str">
        <f t="shared" si="138"/>
        <v/>
      </c>
      <c r="BU35" s="280" t="str">
        <f>IF(details!AQ35="","",details!AQ35)</f>
        <v/>
      </c>
      <c r="BV35" s="140" t="str">
        <f t="shared" si="139"/>
        <v/>
      </c>
      <c r="BW35" s="365" t="str">
        <f t="shared" si="55"/>
        <v/>
      </c>
      <c r="BX35" s="191" t="str">
        <f t="shared" si="209"/>
        <v/>
      </c>
      <c r="BY35" s="280" t="str">
        <f>IF(details!AR35="","",details!AR35)</f>
        <v/>
      </c>
      <c r="BZ35" s="280" t="str">
        <f>IF(details!AS35="","",details!AS35)</f>
        <v/>
      </c>
      <c r="CA35" s="280" t="str">
        <f>IF(details!AT35="","",details!AT35)</f>
        <v/>
      </c>
      <c r="CB35" s="281" t="str">
        <f t="shared" si="141"/>
        <v/>
      </c>
      <c r="CC35" s="280" t="str">
        <f>IF(details!AU35="","",details!AU35)</f>
        <v/>
      </c>
      <c r="CD35" s="281" t="str">
        <f t="shared" si="142"/>
        <v/>
      </c>
      <c r="CE35" s="152">
        <f t="shared" si="143"/>
        <v>0</v>
      </c>
      <c r="CF35" s="138" t="e">
        <f t="shared" si="144"/>
        <v>#VALUE!</v>
      </c>
      <c r="CG35" s="280" t="str">
        <f>IF(details!AV35="","",details!AV35)</f>
        <v/>
      </c>
      <c r="CH35" s="280" t="str">
        <f>IF(details!AW35="","",details!AW35)</f>
        <v/>
      </c>
      <c r="CI35" s="280" t="str">
        <f>IF(details!AX35="","",details!AX35)</f>
        <v/>
      </c>
      <c r="CJ35" s="139" t="str">
        <f t="shared" si="145"/>
        <v/>
      </c>
      <c r="CK35" s="280" t="str">
        <f>IF(details!AY35="","",details!AY35)</f>
        <v/>
      </c>
      <c r="CL35" s="140" t="str">
        <f t="shared" si="146"/>
        <v/>
      </c>
      <c r="CM35" s="365" t="str">
        <f t="shared" si="59"/>
        <v/>
      </c>
      <c r="CN35" s="191" t="str">
        <f t="shared" si="60"/>
        <v/>
      </c>
      <c r="CO35" s="280" t="str">
        <f>IF(details!AZ35="","",details!AZ35)</f>
        <v/>
      </c>
      <c r="CP35" s="280" t="str">
        <f>IF(details!BA35="","",details!BA35)</f>
        <v/>
      </c>
      <c r="CQ35" s="280" t="str">
        <f>IF(details!BB35="","",details!BB35)</f>
        <v/>
      </c>
      <c r="CR35" s="281" t="str">
        <f t="shared" si="147"/>
        <v/>
      </c>
      <c r="CS35" s="280" t="str">
        <f>IF(details!BC35="","",details!BC35)</f>
        <v/>
      </c>
      <c r="CT35" s="281" t="str">
        <f t="shared" si="148"/>
        <v/>
      </c>
      <c r="CU35" s="152">
        <f t="shared" si="149"/>
        <v>0</v>
      </c>
      <c r="CV35" s="138" t="e">
        <f t="shared" si="150"/>
        <v>#VALUE!</v>
      </c>
      <c r="CW35" s="280" t="str">
        <f>IF(details!BD35="","",details!BD35)</f>
        <v/>
      </c>
      <c r="CX35" s="280" t="str">
        <f>IF(details!BE35="","",details!BE35)</f>
        <v/>
      </c>
      <c r="CY35" s="280" t="str">
        <f>IF(details!BF35="","",details!BF35)</f>
        <v/>
      </c>
      <c r="CZ35" s="139" t="str">
        <f t="shared" si="151"/>
        <v/>
      </c>
      <c r="DA35" s="280" t="str">
        <f>IF(details!BG35="","",details!BG35)</f>
        <v/>
      </c>
      <c r="DB35" s="140" t="str">
        <f t="shared" si="152"/>
        <v/>
      </c>
      <c r="DC35" s="365" t="str">
        <f t="shared" si="64"/>
        <v/>
      </c>
      <c r="DD35" s="191" t="str">
        <f t="shared" si="23"/>
        <v/>
      </c>
      <c r="DE35" s="280" t="str">
        <f>IF(details!BH35="","",details!BH35)</f>
        <v/>
      </c>
      <c r="DF35" s="280" t="str">
        <f>IF(details!BI35="","",details!BI35)</f>
        <v/>
      </c>
      <c r="DG35" s="280" t="str">
        <f>IF(details!BJ35="","",details!BJ35)</f>
        <v/>
      </c>
      <c r="DH35" s="281" t="str">
        <f t="shared" si="153"/>
        <v/>
      </c>
      <c r="DI35" s="280" t="str">
        <f>IF(details!BK35="","",details!BK35)</f>
        <v/>
      </c>
      <c r="DJ35" s="281" t="str">
        <f t="shared" si="154"/>
        <v/>
      </c>
      <c r="DK35" s="152">
        <f t="shared" si="155"/>
        <v>0</v>
      </c>
      <c r="DL35" s="281" t="str">
        <f t="shared" si="156"/>
        <v/>
      </c>
      <c r="DM35" s="280" t="str">
        <f>IF(details!BL35="","",details!BL35)</f>
        <v/>
      </c>
      <c r="DN35" s="52" t="str">
        <f t="shared" si="157"/>
        <v/>
      </c>
      <c r="DO35" s="280" t="str">
        <f t="shared" si="158"/>
        <v/>
      </c>
      <c r="DP35" s="280" t="str">
        <f>IF(details!BM35="","",details!BM35)</f>
        <v/>
      </c>
      <c r="DQ35" s="280" t="str">
        <f>IF(details!BN35="","",details!BN35)</f>
        <v/>
      </c>
      <c r="DR35" s="280" t="str">
        <f>IF(details!BO35="","",details!BO35)</f>
        <v/>
      </c>
      <c r="DS35" s="281" t="str">
        <f t="shared" si="159"/>
        <v/>
      </c>
      <c r="DT35" s="280" t="str">
        <f>IF(details!BP35="","",details!BP35)</f>
        <v/>
      </c>
      <c r="DU35" s="280" t="str">
        <f>IF(details!BQ35="","",details!BQ35)</f>
        <v/>
      </c>
      <c r="DV35" s="281" t="str">
        <f t="shared" si="160"/>
        <v/>
      </c>
      <c r="DW35" s="281" t="str">
        <f t="shared" si="161"/>
        <v/>
      </c>
      <c r="DX35" s="281" t="str">
        <f t="shared" si="162"/>
        <v/>
      </c>
      <c r="DY35" s="282" t="str">
        <f t="shared" si="163"/>
        <v/>
      </c>
      <c r="DZ35" s="152">
        <f t="shared" si="164"/>
        <v>0</v>
      </c>
      <c r="EA35" s="280" t="str">
        <f t="shared" si="165"/>
        <v/>
      </c>
      <c r="EB35" s="280" t="str">
        <f>IF(details!BR35="","",details!BR35)</f>
        <v/>
      </c>
      <c r="EC35" s="280" t="str">
        <f>IF(details!BS35="","",details!BS35)</f>
        <v/>
      </c>
      <c r="ED35" s="280" t="str">
        <f>IF(details!BT35="","",details!BT35)</f>
        <v/>
      </c>
      <c r="EE35" s="281" t="str">
        <f t="shared" si="166"/>
        <v/>
      </c>
      <c r="EF35" s="280" t="str">
        <f>IF(details!BU35="","",details!BU35)</f>
        <v/>
      </c>
      <c r="EG35" s="280" t="str">
        <f>IF(details!BV35="","",details!BV35)</f>
        <v/>
      </c>
      <c r="EH35" s="56" t="str">
        <f t="shared" si="167"/>
        <v/>
      </c>
      <c r="EI35" s="281" t="str">
        <f t="shared" si="168"/>
        <v/>
      </c>
      <c r="EJ35" s="281" t="str">
        <f t="shared" si="169"/>
        <v/>
      </c>
      <c r="EK35" s="302" t="str">
        <f t="shared" si="170"/>
        <v/>
      </c>
      <c r="EL35" s="152">
        <f t="shared" si="171"/>
        <v>0</v>
      </c>
      <c r="EM35" s="280" t="str">
        <f t="shared" si="172"/>
        <v/>
      </c>
      <c r="EN35" s="280" t="str">
        <f>IF(details!BW35="","",details!BW35)</f>
        <v/>
      </c>
      <c r="EO35" s="280" t="str">
        <f>IF(details!BX35="","",details!BX35)</f>
        <v/>
      </c>
      <c r="EP35" s="280" t="str">
        <f>IF(details!BY35="","",details!BY35)</f>
        <v/>
      </c>
      <c r="EQ35" s="282" t="str">
        <f t="shared" si="173"/>
        <v/>
      </c>
      <c r="ER35" s="280" t="str">
        <f t="shared" si="174"/>
        <v/>
      </c>
      <c r="ES35" s="280" t="str">
        <f>IF(details!BZ35="","",details!BZ35)</f>
        <v/>
      </c>
      <c r="ET35" s="280" t="str">
        <f>IF(details!CA35="","",details!CA35)</f>
        <v/>
      </c>
      <c r="EU35" s="280" t="str">
        <f>IF(details!CB35="","",details!CB35)</f>
        <v/>
      </c>
      <c r="EV35" s="280" t="str">
        <f>IF(details!CC35="","",details!CC35)</f>
        <v/>
      </c>
      <c r="EW35" s="282" t="str">
        <f t="shared" si="175"/>
        <v/>
      </c>
      <c r="EX35" s="280" t="str">
        <f t="shared" si="176"/>
        <v/>
      </c>
      <c r="EY35" s="152" t="str">
        <f t="shared" si="177"/>
        <v/>
      </c>
      <c r="EZ35" s="152" t="str">
        <f t="shared" si="178"/>
        <v/>
      </c>
      <c r="FA35" s="152" t="str">
        <f t="shared" si="179"/>
        <v/>
      </c>
      <c r="FB35" s="152" t="str">
        <f t="shared" si="180"/>
        <v/>
      </c>
      <c r="FC35" s="152" t="str">
        <f t="shared" si="181"/>
        <v/>
      </c>
      <c r="FD35" s="152" t="str">
        <f t="shared" si="182"/>
        <v/>
      </c>
      <c r="FE35" s="152" t="str">
        <f t="shared" si="88"/>
        <v/>
      </c>
      <c r="FF35" s="152">
        <f t="shared" si="183"/>
        <v>0</v>
      </c>
      <c r="FG35" s="152">
        <f t="shared" si="184"/>
        <v>0</v>
      </c>
      <c r="FH35" s="152">
        <f t="shared" si="185"/>
        <v>0</v>
      </c>
      <c r="FI35" s="152">
        <f t="shared" si="186"/>
        <v>0</v>
      </c>
      <c r="FJ35" s="152">
        <f t="shared" si="187"/>
        <v>0</v>
      </c>
      <c r="FK35" s="198"/>
      <c r="FL35" s="303" t="str">
        <f t="shared" si="188"/>
        <v/>
      </c>
      <c r="FM35" s="303" t="str">
        <f t="shared" si="189"/>
        <v/>
      </c>
      <c r="FN35" s="303" t="str">
        <f t="shared" si="190"/>
        <v/>
      </c>
      <c r="FO35" s="303" t="str">
        <f t="shared" si="97"/>
        <v/>
      </c>
      <c r="FP35" s="303" t="str">
        <f t="shared" si="98"/>
        <v/>
      </c>
      <c r="FQ35" s="303" t="str">
        <f t="shared" si="99"/>
        <v/>
      </c>
      <c r="FR35" s="303" t="str">
        <f t="shared" si="100"/>
        <v/>
      </c>
      <c r="FS35" s="303" t="str">
        <f t="shared" si="101"/>
        <v/>
      </c>
      <c r="FT35" s="303" t="str">
        <f t="shared" si="191"/>
        <v/>
      </c>
      <c r="FU35" s="303" t="str">
        <f t="shared" si="192"/>
        <v/>
      </c>
      <c r="FV35" s="303" t="str">
        <f t="shared" si="193"/>
        <v/>
      </c>
      <c r="FW35" s="303" t="str">
        <f t="shared" si="194"/>
        <v/>
      </c>
      <c r="FX35" s="303" t="str">
        <f t="shared" si="106"/>
        <v/>
      </c>
      <c r="FY35" s="303" t="str">
        <f t="shared" si="195"/>
        <v/>
      </c>
      <c r="FZ35" s="303" t="str">
        <f t="shared" si="196"/>
        <v/>
      </c>
      <c r="GA35" s="303" t="str">
        <f t="shared" si="197"/>
        <v/>
      </c>
      <c r="GB35" s="303" t="str">
        <f t="shared" si="110"/>
        <v/>
      </c>
      <c r="GC35" s="286">
        <f t="shared" si="37"/>
        <v>0</v>
      </c>
      <c r="GD35" s="244">
        <f t="shared" si="198"/>
        <v>0</v>
      </c>
      <c r="GE35" s="152" t="str">
        <f t="shared" si="199"/>
        <v/>
      </c>
      <c r="GF35" s="421" t="str">
        <f t="shared" si="200"/>
        <v/>
      </c>
      <c r="GG35" s="333" t="str">
        <f t="shared" si="201"/>
        <v/>
      </c>
      <c r="GH35" s="333" t="str">
        <f t="shared" si="202"/>
        <v xml:space="preserve">      </v>
      </c>
      <c r="GI35" s="191"/>
      <c r="GJ35" s="191" t="str">
        <f t="shared" si="203"/>
        <v/>
      </c>
      <c r="GK35" s="191" t="str">
        <f t="shared" si="204"/>
        <v/>
      </c>
      <c r="GL35" s="191" t="str">
        <f t="shared" si="205"/>
        <v/>
      </c>
      <c r="GM35" s="55" t="str">
        <f>IF(details!DG35="","",details!DG35)</f>
        <v/>
      </c>
      <c r="GN35" s="57" t="str">
        <f>IF(details!DH35="","",details!DH35)</f>
        <v/>
      </c>
      <c r="GO35" s="55" t="str">
        <f>IF(details!DK35="","",details!DK35)</f>
        <v/>
      </c>
      <c r="GP35" s="57" t="str">
        <f>IF(details!DL35="","",details!DL35)</f>
        <v/>
      </c>
      <c r="GQ35" s="55" t="str">
        <f>IF(details!DO35="","",details!DO35)</f>
        <v/>
      </c>
      <c r="GR35" s="57" t="str">
        <f>IF(details!DP35="","",details!DP35)</f>
        <v/>
      </c>
      <c r="GS35" s="55" t="str">
        <f>IF(details!DS35="","",details!DS35)</f>
        <v/>
      </c>
      <c r="GT35" s="57" t="str">
        <f>IF(details!DT35="","",details!DT35)</f>
        <v/>
      </c>
      <c r="GU35" s="337" t="str">
        <f t="shared" si="206"/>
        <v/>
      </c>
      <c r="GV35" s="427" t="str">
        <f t="shared" si="207"/>
        <v/>
      </c>
      <c r="GW35" s="199"/>
      <c r="HA35" s="241" t="str">
        <f>'result aggregate'!W112</f>
        <v>THIRD DIVISION</v>
      </c>
      <c r="HB35" s="165">
        <f>'result aggregate'!X112</f>
        <v>0</v>
      </c>
      <c r="HC35" s="165">
        <f>'result aggregate'!Y112</f>
        <v>0</v>
      </c>
      <c r="HD35" s="165">
        <f>'result aggregate'!Z112</f>
        <v>0</v>
      </c>
      <c r="HE35" s="165">
        <f>'result aggregate'!AA112</f>
        <v>0</v>
      </c>
      <c r="HF35" s="165">
        <f>'result aggregate'!AB112</f>
        <v>0</v>
      </c>
      <c r="HG35" s="165">
        <f>'result aggregate'!AC112</f>
        <v>0</v>
      </c>
      <c r="HH35" s="165">
        <f>'result aggregate'!AD112</f>
        <v>0</v>
      </c>
      <c r="HI35" s="165">
        <f>'result aggregate'!AE112</f>
        <v>0</v>
      </c>
      <c r="HJ35" s="165">
        <f>'result aggregate'!AF112</f>
        <v>0</v>
      </c>
      <c r="HK35" s="165">
        <f>'result aggregate'!AG112</f>
        <v>0</v>
      </c>
      <c r="HL35" s="165">
        <f>'result aggregate'!AH112</f>
        <v>0</v>
      </c>
      <c r="HM35" s="165">
        <f>'result aggregate'!AI112</f>
        <v>0</v>
      </c>
      <c r="HN35" s="336">
        <f>'result aggregate'!AJ112</f>
        <v>0</v>
      </c>
    </row>
    <row r="36" spans="1:222" ht="15" customHeight="1">
      <c r="A36" s="194">
        <f>details!A36</f>
        <v>30</v>
      </c>
      <c r="B36" s="280" t="str">
        <f>IF(details!B36="","",details!B36)</f>
        <v/>
      </c>
      <c r="C36" s="280" t="str">
        <f>IF(details!C36="","",details!C36)</f>
        <v/>
      </c>
      <c r="D36" s="282">
        <f>IF(details!D36="","",details!D36)</f>
        <v>1030</v>
      </c>
      <c r="E36" s="282"/>
      <c r="F36" s="280" t="str">
        <f>IF(details!F36="","",details!F36)</f>
        <v/>
      </c>
      <c r="G36" s="570" t="str">
        <f>IF(details!G36="","",details!G36)</f>
        <v/>
      </c>
      <c r="H36" s="287" t="str">
        <f>IF(details!H36="","",details!H36)</f>
        <v>A 030</v>
      </c>
      <c r="I36" s="287" t="str">
        <f>IF(details!I36="","",details!I36)</f>
        <v>B 030</v>
      </c>
      <c r="J36" s="287" t="str">
        <f>IF(details!J36="","",details!J36)</f>
        <v>C 030</v>
      </c>
      <c r="K36" s="280" t="str">
        <f>IF(details!K36="","",details!K36)</f>
        <v/>
      </c>
      <c r="L36" s="280" t="str">
        <f>IF(details!L36="","",details!L36)</f>
        <v/>
      </c>
      <c r="M36" s="280" t="str">
        <f>IF(details!M36="","",details!M36)</f>
        <v/>
      </c>
      <c r="N36" s="281" t="str">
        <f t="shared" si="113"/>
        <v/>
      </c>
      <c r="O36" s="280" t="str">
        <f>IF(details!N36="","",details!N36)</f>
        <v/>
      </c>
      <c r="P36" s="281" t="str">
        <f t="shared" si="114"/>
        <v/>
      </c>
      <c r="Q36" s="152">
        <f t="shared" si="115"/>
        <v>0</v>
      </c>
      <c r="R36" s="138" t="e">
        <f t="shared" si="116"/>
        <v>#VALUE!</v>
      </c>
      <c r="S36" s="280" t="str">
        <f>IF(details!O36="","",details!O36)</f>
        <v/>
      </c>
      <c r="T36" s="280" t="str">
        <f>IF(details!P36="","",details!P36)</f>
        <v/>
      </c>
      <c r="U36" s="280" t="str">
        <f>IF(details!Q36="","",details!Q36)</f>
        <v/>
      </c>
      <c r="V36" s="139" t="str">
        <f t="shared" si="117"/>
        <v/>
      </c>
      <c r="W36" s="280" t="str">
        <f>IF(details!R36="","",details!R36)</f>
        <v/>
      </c>
      <c r="X36" s="140" t="str">
        <f t="shared" si="118"/>
        <v/>
      </c>
      <c r="Y36" s="365" t="str">
        <f t="shared" si="42"/>
        <v/>
      </c>
      <c r="Z36" s="191" t="str">
        <f t="shared" si="119"/>
        <v/>
      </c>
      <c r="AA36" s="280" t="str">
        <f>IF(details!S36="","",details!S36)</f>
        <v/>
      </c>
      <c r="AB36" s="280" t="str">
        <f>IF(details!T36="","",details!T36)</f>
        <v/>
      </c>
      <c r="AC36" s="280" t="str">
        <f>IF(details!U36="","",details!U36)</f>
        <v/>
      </c>
      <c r="AD36" s="281" t="str">
        <f t="shared" si="120"/>
        <v/>
      </c>
      <c r="AE36" s="280" t="str">
        <f>IF(details!V36="","",details!V36)</f>
        <v/>
      </c>
      <c r="AF36" s="281" t="str">
        <f t="shared" si="121"/>
        <v/>
      </c>
      <c r="AG36" s="152">
        <f t="shared" si="122"/>
        <v>0</v>
      </c>
      <c r="AH36" s="138" t="e">
        <f t="shared" si="123"/>
        <v>#VALUE!</v>
      </c>
      <c r="AI36" s="280" t="str">
        <f>IF(details!W36="","",details!W36)</f>
        <v/>
      </c>
      <c r="AJ36" s="280" t="str">
        <f>IF(details!X36="","",details!X36)</f>
        <v/>
      </c>
      <c r="AK36" s="280" t="str">
        <f>IF(details!Y36="","",details!Y36)</f>
        <v/>
      </c>
      <c r="AL36" s="139" t="str">
        <f t="shared" si="124"/>
        <v/>
      </c>
      <c r="AM36" s="280" t="str">
        <f>IF(details!Z36="","",details!Z36)</f>
        <v/>
      </c>
      <c r="AN36" s="140" t="str">
        <f t="shared" si="125"/>
        <v/>
      </c>
      <c r="AO36" s="365" t="str">
        <f t="shared" si="47"/>
        <v/>
      </c>
      <c r="AP36" s="191" t="str">
        <f t="shared" si="208"/>
        <v/>
      </c>
      <c r="AQ36" s="282" t="str">
        <f>IF(details!AA36="","",details!AA36)</f>
        <v/>
      </c>
      <c r="AR36" s="288" t="str">
        <f>CONCATENATE(IF(details!AA36="s"," SANSKRIT",IF(details!AA36="u"," URDU",IF(details!AA36="g"," GUJRATI",IF(details!AA36="p"," PUNJABI",IF(details!AA36="sd"," SINDHI",))))),"")</f>
        <v/>
      </c>
      <c r="AS36" s="280" t="str">
        <f>IF(details!AB36="","",details!AB36)</f>
        <v/>
      </c>
      <c r="AT36" s="280" t="str">
        <f>IF(details!AC36="","",details!AC36)</f>
        <v/>
      </c>
      <c r="AU36" s="280" t="str">
        <f>IF(details!AD36="","",details!AD36)</f>
        <v/>
      </c>
      <c r="AV36" s="281" t="str">
        <f t="shared" si="127"/>
        <v/>
      </c>
      <c r="AW36" s="280" t="str">
        <f>IF(details!AE36="","",details!AE36)</f>
        <v/>
      </c>
      <c r="AX36" s="281" t="str">
        <f t="shared" si="128"/>
        <v/>
      </c>
      <c r="AY36" s="152">
        <f t="shared" si="129"/>
        <v>0</v>
      </c>
      <c r="AZ36" s="138" t="e">
        <f t="shared" si="130"/>
        <v>#VALUE!</v>
      </c>
      <c r="BA36" s="280" t="str">
        <f>IF(details!AF36="","",details!AF36)</f>
        <v/>
      </c>
      <c r="BB36" s="280" t="str">
        <f>IF(details!AG36="","",details!AG36)</f>
        <v/>
      </c>
      <c r="BC36" s="280" t="str">
        <f>IF(details!AH36="","",details!AH36)</f>
        <v/>
      </c>
      <c r="BD36" s="139" t="str">
        <f t="shared" si="131"/>
        <v/>
      </c>
      <c r="BE36" s="280" t="str">
        <f>IF(details!AI36="","",details!AI36)</f>
        <v/>
      </c>
      <c r="BF36" s="140" t="str">
        <f t="shared" si="132"/>
        <v/>
      </c>
      <c r="BG36" s="365" t="str">
        <f t="shared" si="51"/>
        <v/>
      </c>
      <c r="BH36" s="191" t="str">
        <f t="shared" si="133"/>
        <v/>
      </c>
      <c r="BI36" s="280" t="str">
        <f>IF(details!AJ36="","",details!AJ36)</f>
        <v/>
      </c>
      <c r="BJ36" s="280" t="str">
        <f>IF(details!AK36="","",details!AK36)</f>
        <v/>
      </c>
      <c r="BK36" s="280" t="str">
        <f>IF(details!AL36="","",details!AL36)</f>
        <v/>
      </c>
      <c r="BL36" s="281" t="str">
        <f t="shared" si="134"/>
        <v/>
      </c>
      <c r="BM36" s="280" t="str">
        <f>IF(details!AM36="","",details!AM36)</f>
        <v/>
      </c>
      <c r="BN36" s="281" t="str">
        <f t="shared" si="135"/>
        <v/>
      </c>
      <c r="BO36" s="152">
        <f t="shared" si="136"/>
        <v>0</v>
      </c>
      <c r="BP36" s="138" t="e">
        <f t="shared" si="137"/>
        <v>#VALUE!</v>
      </c>
      <c r="BQ36" s="280" t="str">
        <f>IF(details!AN36="","",details!AN36)</f>
        <v/>
      </c>
      <c r="BR36" s="280" t="str">
        <f>IF(details!AO36="","",details!AO36)</f>
        <v/>
      </c>
      <c r="BS36" s="280" t="str">
        <f>IF(details!AP36="","",details!AP36)</f>
        <v/>
      </c>
      <c r="BT36" s="139" t="str">
        <f t="shared" si="138"/>
        <v/>
      </c>
      <c r="BU36" s="280" t="str">
        <f>IF(details!AQ36="","",details!AQ36)</f>
        <v/>
      </c>
      <c r="BV36" s="140" t="str">
        <f t="shared" si="139"/>
        <v/>
      </c>
      <c r="BW36" s="365" t="str">
        <f t="shared" si="55"/>
        <v/>
      </c>
      <c r="BX36" s="191" t="str">
        <f t="shared" si="209"/>
        <v/>
      </c>
      <c r="BY36" s="280" t="str">
        <f>IF(details!AR36="","",details!AR36)</f>
        <v/>
      </c>
      <c r="BZ36" s="280" t="str">
        <f>IF(details!AS36="","",details!AS36)</f>
        <v/>
      </c>
      <c r="CA36" s="280" t="str">
        <f>IF(details!AT36="","",details!AT36)</f>
        <v/>
      </c>
      <c r="CB36" s="281" t="str">
        <f t="shared" si="141"/>
        <v/>
      </c>
      <c r="CC36" s="280" t="str">
        <f>IF(details!AU36="","",details!AU36)</f>
        <v/>
      </c>
      <c r="CD36" s="281" t="str">
        <f t="shared" si="142"/>
        <v/>
      </c>
      <c r="CE36" s="152">
        <f t="shared" si="143"/>
        <v>0</v>
      </c>
      <c r="CF36" s="138" t="e">
        <f t="shared" si="144"/>
        <v>#VALUE!</v>
      </c>
      <c r="CG36" s="280" t="str">
        <f>IF(details!AV36="","",details!AV36)</f>
        <v/>
      </c>
      <c r="CH36" s="280" t="str">
        <f>IF(details!AW36="","",details!AW36)</f>
        <v/>
      </c>
      <c r="CI36" s="280" t="str">
        <f>IF(details!AX36="","",details!AX36)</f>
        <v/>
      </c>
      <c r="CJ36" s="139" t="str">
        <f t="shared" si="145"/>
        <v/>
      </c>
      <c r="CK36" s="280" t="str">
        <f>IF(details!AY36="","",details!AY36)</f>
        <v/>
      </c>
      <c r="CL36" s="140" t="str">
        <f t="shared" si="146"/>
        <v/>
      </c>
      <c r="CM36" s="365" t="str">
        <f t="shared" si="59"/>
        <v/>
      </c>
      <c r="CN36" s="191" t="str">
        <f t="shared" si="60"/>
        <v/>
      </c>
      <c r="CO36" s="280" t="str">
        <f>IF(details!AZ36="","",details!AZ36)</f>
        <v/>
      </c>
      <c r="CP36" s="280" t="str">
        <f>IF(details!BA36="","",details!BA36)</f>
        <v/>
      </c>
      <c r="CQ36" s="280" t="str">
        <f>IF(details!BB36="","",details!BB36)</f>
        <v/>
      </c>
      <c r="CR36" s="281" t="str">
        <f t="shared" si="147"/>
        <v/>
      </c>
      <c r="CS36" s="280" t="str">
        <f>IF(details!BC36="","",details!BC36)</f>
        <v/>
      </c>
      <c r="CT36" s="281" t="str">
        <f t="shared" si="148"/>
        <v/>
      </c>
      <c r="CU36" s="152">
        <f t="shared" si="149"/>
        <v>0</v>
      </c>
      <c r="CV36" s="138" t="e">
        <f t="shared" si="150"/>
        <v>#VALUE!</v>
      </c>
      <c r="CW36" s="280" t="str">
        <f>IF(details!BD36="","",details!BD36)</f>
        <v/>
      </c>
      <c r="CX36" s="280" t="str">
        <f>IF(details!BE36="","",details!BE36)</f>
        <v/>
      </c>
      <c r="CY36" s="280" t="str">
        <f>IF(details!BF36="","",details!BF36)</f>
        <v/>
      </c>
      <c r="CZ36" s="139" t="str">
        <f t="shared" si="151"/>
        <v/>
      </c>
      <c r="DA36" s="280" t="str">
        <f>IF(details!BG36="","",details!BG36)</f>
        <v/>
      </c>
      <c r="DB36" s="140" t="str">
        <f t="shared" si="152"/>
        <v/>
      </c>
      <c r="DC36" s="365" t="str">
        <f t="shared" si="64"/>
        <v/>
      </c>
      <c r="DD36" s="191" t="str">
        <f t="shared" si="23"/>
        <v/>
      </c>
      <c r="DE36" s="280" t="str">
        <f>IF(details!BH36="","",details!BH36)</f>
        <v/>
      </c>
      <c r="DF36" s="280" t="str">
        <f>IF(details!BI36="","",details!BI36)</f>
        <v/>
      </c>
      <c r="DG36" s="280" t="str">
        <f>IF(details!BJ36="","",details!BJ36)</f>
        <v/>
      </c>
      <c r="DH36" s="281" t="str">
        <f t="shared" si="153"/>
        <v/>
      </c>
      <c r="DI36" s="280" t="str">
        <f>IF(details!BK36="","",details!BK36)</f>
        <v/>
      </c>
      <c r="DJ36" s="281" t="str">
        <f t="shared" si="154"/>
        <v/>
      </c>
      <c r="DK36" s="152">
        <f t="shared" si="155"/>
        <v>0</v>
      </c>
      <c r="DL36" s="281" t="str">
        <f t="shared" si="156"/>
        <v/>
      </c>
      <c r="DM36" s="280" t="str">
        <f>IF(details!BL36="","",details!BL36)</f>
        <v/>
      </c>
      <c r="DN36" s="52" t="str">
        <f t="shared" si="157"/>
        <v/>
      </c>
      <c r="DO36" s="280" t="str">
        <f t="shared" si="158"/>
        <v/>
      </c>
      <c r="DP36" s="280" t="str">
        <f>IF(details!BM36="","",details!BM36)</f>
        <v/>
      </c>
      <c r="DQ36" s="280" t="str">
        <f>IF(details!BN36="","",details!BN36)</f>
        <v/>
      </c>
      <c r="DR36" s="280" t="str">
        <f>IF(details!BO36="","",details!BO36)</f>
        <v/>
      </c>
      <c r="DS36" s="281" t="str">
        <f t="shared" si="159"/>
        <v/>
      </c>
      <c r="DT36" s="280" t="str">
        <f>IF(details!BP36="","",details!BP36)</f>
        <v/>
      </c>
      <c r="DU36" s="280" t="str">
        <f>IF(details!BQ36="","",details!BQ36)</f>
        <v/>
      </c>
      <c r="DV36" s="281" t="str">
        <f t="shared" si="160"/>
        <v/>
      </c>
      <c r="DW36" s="281" t="str">
        <f t="shared" si="161"/>
        <v/>
      </c>
      <c r="DX36" s="281" t="str">
        <f t="shared" si="162"/>
        <v/>
      </c>
      <c r="DY36" s="282" t="str">
        <f t="shared" si="163"/>
        <v/>
      </c>
      <c r="DZ36" s="152">
        <f t="shared" si="164"/>
        <v>0</v>
      </c>
      <c r="EA36" s="280" t="str">
        <f t="shared" si="165"/>
        <v/>
      </c>
      <c r="EB36" s="280" t="str">
        <f>IF(details!BR36="","",details!BR36)</f>
        <v/>
      </c>
      <c r="EC36" s="280" t="str">
        <f>IF(details!BS36="","",details!BS36)</f>
        <v/>
      </c>
      <c r="ED36" s="280" t="str">
        <f>IF(details!BT36="","",details!BT36)</f>
        <v/>
      </c>
      <c r="EE36" s="281" t="str">
        <f t="shared" si="166"/>
        <v/>
      </c>
      <c r="EF36" s="280" t="str">
        <f>IF(details!BU36="","",details!BU36)</f>
        <v/>
      </c>
      <c r="EG36" s="280" t="str">
        <f>IF(details!BV36="","",details!BV36)</f>
        <v/>
      </c>
      <c r="EH36" s="56" t="str">
        <f t="shared" si="167"/>
        <v/>
      </c>
      <c r="EI36" s="281" t="str">
        <f t="shared" si="168"/>
        <v/>
      </c>
      <c r="EJ36" s="281" t="str">
        <f t="shared" si="169"/>
        <v/>
      </c>
      <c r="EK36" s="302" t="str">
        <f t="shared" si="170"/>
        <v/>
      </c>
      <c r="EL36" s="152">
        <f t="shared" si="171"/>
        <v>0</v>
      </c>
      <c r="EM36" s="280" t="str">
        <f t="shared" si="172"/>
        <v/>
      </c>
      <c r="EN36" s="280" t="str">
        <f>IF(details!BW36="","",details!BW36)</f>
        <v/>
      </c>
      <c r="EO36" s="280" t="str">
        <f>IF(details!BX36="","",details!BX36)</f>
        <v/>
      </c>
      <c r="EP36" s="280" t="str">
        <f>IF(details!BY36="","",details!BY36)</f>
        <v/>
      </c>
      <c r="EQ36" s="282" t="str">
        <f t="shared" si="173"/>
        <v/>
      </c>
      <c r="ER36" s="280" t="str">
        <f t="shared" si="174"/>
        <v/>
      </c>
      <c r="ES36" s="280" t="str">
        <f>IF(details!BZ36="","",details!BZ36)</f>
        <v/>
      </c>
      <c r="ET36" s="280" t="str">
        <f>IF(details!CA36="","",details!CA36)</f>
        <v/>
      </c>
      <c r="EU36" s="280" t="str">
        <f>IF(details!CB36="","",details!CB36)</f>
        <v/>
      </c>
      <c r="EV36" s="280" t="str">
        <f>IF(details!CC36="","",details!CC36)</f>
        <v/>
      </c>
      <c r="EW36" s="282" t="str">
        <f t="shared" si="175"/>
        <v/>
      </c>
      <c r="EX36" s="280" t="str">
        <f t="shared" si="176"/>
        <v/>
      </c>
      <c r="EY36" s="152" t="str">
        <f t="shared" si="177"/>
        <v/>
      </c>
      <c r="EZ36" s="152" t="str">
        <f t="shared" si="178"/>
        <v/>
      </c>
      <c r="FA36" s="152" t="str">
        <f t="shared" si="179"/>
        <v/>
      </c>
      <c r="FB36" s="152" t="str">
        <f t="shared" si="180"/>
        <v/>
      </c>
      <c r="FC36" s="152" t="str">
        <f t="shared" si="181"/>
        <v/>
      </c>
      <c r="FD36" s="152" t="str">
        <f t="shared" si="182"/>
        <v/>
      </c>
      <c r="FE36" s="152" t="str">
        <f t="shared" si="88"/>
        <v/>
      </c>
      <c r="FF36" s="152">
        <f t="shared" si="183"/>
        <v>0</v>
      </c>
      <c r="FG36" s="152">
        <f t="shared" si="184"/>
        <v>0</v>
      </c>
      <c r="FH36" s="152">
        <f t="shared" si="185"/>
        <v>0</v>
      </c>
      <c r="FI36" s="152">
        <f t="shared" si="186"/>
        <v>0</v>
      </c>
      <c r="FJ36" s="152">
        <f t="shared" si="187"/>
        <v>0</v>
      </c>
      <c r="FK36" s="198"/>
      <c r="FL36" s="303" t="str">
        <f t="shared" si="188"/>
        <v/>
      </c>
      <c r="FM36" s="303" t="str">
        <f t="shared" si="189"/>
        <v/>
      </c>
      <c r="FN36" s="303" t="str">
        <f t="shared" si="190"/>
        <v/>
      </c>
      <c r="FO36" s="303" t="str">
        <f t="shared" si="97"/>
        <v/>
      </c>
      <c r="FP36" s="303" t="str">
        <f t="shared" si="98"/>
        <v/>
      </c>
      <c r="FQ36" s="303" t="str">
        <f t="shared" si="99"/>
        <v/>
      </c>
      <c r="FR36" s="303" t="str">
        <f t="shared" si="100"/>
        <v/>
      </c>
      <c r="FS36" s="303" t="str">
        <f t="shared" si="101"/>
        <v/>
      </c>
      <c r="FT36" s="303" t="str">
        <f t="shared" si="191"/>
        <v/>
      </c>
      <c r="FU36" s="303" t="str">
        <f t="shared" si="192"/>
        <v/>
      </c>
      <c r="FV36" s="303" t="str">
        <f t="shared" si="193"/>
        <v/>
      </c>
      <c r="FW36" s="303" t="str">
        <f t="shared" si="194"/>
        <v/>
      </c>
      <c r="FX36" s="303" t="str">
        <f t="shared" si="106"/>
        <v/>
      </c>
      <c r="FY36" s="303" t="str">
        <f t="shared" si="195"/>
        <v/>
      </c>
      <c r="FZ36" s="303" t="str">
        <f t="shared" si="196"/>
        <v/>
      </c>
      <c r="GA36" s="303" t="str">
        <f t="shared" si="197"/>
        <v/>
      </c>
      <c r="GB36" s="303" t="str">
        <f t="shared" si="110"/>
        <v/>
      </c>
      <c r="GC36" s="286">
        <f t="shared" si="37"/>
        <v>0</v>
      </c>
      <c r="GD36" s="244">
        <f t="shared" si="198"/>
        <v>0</v>
      </c>
      <c r="GE36" s="152" t="str">
        <f t="shared" si="199"/>
        <v/>
      </c>
      <c r="GF36" s="421" t="str">
        <f t="shared" si="200"/>
        <v/>
      </c>
      <c r="GG36" s="333" t="str">
        <f t="shared" si="201"/>
        <v/>
      </c>
      <c r="GH36" s="333" t="str">
        <f t="shared" si="202"/>
        <v xml:space="preserve">      </v>
      </c>
      <c r="GI36" s="191"/>
      <c r="GJ36" s="191" t="str">
        <f t="shared" si="203"/>
        <v/>
      </c>
      <c r="GK36" s="191" t="str">
        <f t="shared" si="204"/>
        <v/>
      </c>
      <c r="GL36" s="191" t="str">
        <f t="shared" si="205"/>
        <v/>
      </c>
      <c r="GM36" s="55" t="str">
        <f>IF(details!DG36="","",details!DG36)</f>
        <v/>
      </c>
      <c r="GN36" s="57" t="str">
        <f>IF(details!DH36="","",details!DH36)</f>
        <v/>
      </c>
      <c r="GO36" s="55" t="str">
        <f>IF(details!DK36="","",details!DK36)</f>
        <v/>
      </c>
      <c r="GP36" s="57" t="str">
        <f>IF(details!DL36="","",details!DL36)</f>
        <v/>
      </c>
      <c r="GQ36" s="55" t="str">
        <f>IF(details!DO36="","",details!DO36)</f>
        <v/>
      </c>
      <c r="GR36" s="57" t="str">
        <f>IF(details!DP36="","",details!DP36)</f>
        <v/>
      </c>
      <c r="GS36" s="55" t="str">
        <f>IF(details!DS36="","",details!DS36)</f>
        <v/>
      </c>
      <c r="GT36" s="57" t="str">
        <f>IF(details!DT36="","",details!DT36)</f>
        <v/>
      </c>
      <c r="GU36" s="337" t="str">
        <f t="shared" si="206"/>
        <v/>
      </c>
      <c r="GV36" s="427" t="str">
        <f t="shared" si="207"/>
        <v/>
      </c>
      <c r="GW36" s="199"/>
      <c r="HA36" s="241" t="str">
        <f>'result aggregate'!W113</f>
        <v>TOTAL PASSED</v>
      </c>
      <c r="HB36" s="165">
        <f>'result aggregate'!X113</f>
        <v>0</v>
      </c>
      <c r="HC36" s="165">
        <f>'result aggregate'!Y113</f>
        <v>0</v>
      </c>
      <c r="HD36" s="165">
        <f>'result aggregate'!Z113</f>
        <v>0</v>
      </c>
      <c r="HE36" s="165">
        <f>'result aggregate'!AA113</f>
        <v>0</v>
      </c>
      <c r="HF36" s="165">
        <f>'result aggregate'!AB113</f>
        <v>1</v>
      </c>
      <c r="HG36" s="165">
        <f>'result aggregate'!AC113</f>
        <v>0</v>
      </c>
      <c r="HH36" s="165">
        <f>'result aggregate'!AD113</f>
        <v>0</v>
      </c>
      <c r="HI36" s="165">
        <f>'result aggregate'!AE113</f>
        <v>0</v>
      </c>
      <c r="HJ36" s="165">
        <f>'result aggregate'!AF113</f>
        <v>0</v>
      </c>
      <c r="HK36" s="165">
        <f>'result aggregate'!AG113</f>
        <v>0</v>
      </c>
      <c r="HL36" s="165">
        <f>'result aggregate'!AH113</f>
        <v>0</v>
      </c>
      <c r="HM36" s="165">
        <f>'result aggregate'!AI113</f>
        <v>0</v>
      </c>
      <c r="HN36" s="336">
        <f>'result aggregate'!AJ113</f>
        <v>1</v>
      </c>
    </row>
    <row r="37" spans="1:222" ht="15" customHeight="1">
      <c r="A37" s="194">
        <f>details!A37</f>
        <v>31</v>
      </c>
      <c r="B37" s="280" t="str">
        <f>IF(details!B37="","",details!B37)</f>
        <v/>
      </c>
      <c r="C37" s="280" t="str">
        <f>IF(details!C37="","",details!C37)</f>
        <v/>
      </c>
      <c r="D37" s="282">
        <f>IF(details!D37="","",details!D37)</f>
        <v>1031</v>
      </c>
      <c r="E37" s="282"/>
      <c r="F37" s="280" t="str">
        <f>IF(details!F37="","",details!F37)</f>
        <v/>
      </c>
      <c r="G37" s="570" t="str">
        <f>IF(details!G37="","",details!G37)</f>
        <v/>
      </c>
      <c r="H37" s="287" t="str">
        <f>IF(details!H37="","",details!H37)</f>
        <v>A 031</v>
      </c>
      <c r="I37" s="287" t="str">
        <f>IF(details!I37="","",details!I37)</f>
        <v>B 031</v>
      </c>
      <c r="J37" s="287" t="str">
        <f>IF(details!J37="","",details!J37)</f>
        <v>C 031</v>
      </c>
      <c r="K37" s="280" t="str">
        <f>IF(details!K37="","",details!K37)</f>
        <v/>
      </c>
      <c r="L37" s="280" t="str">
        <f>IF(details!L37="","",details!L37)</f>
        <v/>
      </c>
      <c r="M37" s="280" t="str">
        <f>IF(details!M37="","",details!M37)</f>
        <v/>
      </c>
      <c r="N37" s="281" t="str">
        <f t="shared" si="113"/>
        <v/>
      </c>
      <c r="O37" s="280" t="str">
        <f>IF(details!N37="","",details!N37)</f>
        <v/>
      </c>
      <c r="P37" s="281" t="str">
        <f t="shared" si="114"/>
        <v/>
      </c>
      <c r="Q37" s="152">
        <f t="shared" si="115"/>
        <v>0</v>
      </c>
      <c r="R37" s="138" t="e">
        <f t="shared" si="116"/>
        <v>#VALUE!</v>
      </c>
      <c r="S37" s="280" t="str">
        <f>IF(details!O37="","",details!O37)</f>
        <v/>
      </c>
      <c r="T37" s="280" t="str">
        <f>IF(details!P37="","",details!P37)</f>
        <v/>
      </c>
      <c r="U37" s="280" t="str">
        <f>IF(details!Q37="","",details!Q37)</f>
        <v/>
      </c>
      <c r="V37" s="139" t="str">
        <f t="shared" si="117"/>
        <v/>
      </c>
      <c r="W37" s="280" t="str">
        <f>IF(details!R37="","",details!R37)</f>
        <v/>
      </c>
      <c r="X37" s="140" t="str">
        <f t="shared" si="118"/>
        <v/>
      </c>
      <c r="Y37" s="365" t="str">
        <f t="shared" si="42"/>
        <v/>
      </c>
      <c r="Z37" s="191" t="str">
        <f t="shared" si="119"/>
        <v/>
      </c>
      <c r="AA37" s="280" t="str">
        <f>IF(details!S37="","",details!S37)</f>
        <v/>
      </c>
      <c r="AB37" s="280" t="str">
        <f>IF(details!T37="","",details!T37)</f>
        <v/>
      </c>
      <c r="AC37" s="280" t="str">
        <f>IF(details!U37="","",details!U37)</f>
        <v/>
      </c>
      <c r="AD37" s="281" t="str">
        <f t="shared" si="120"/>
        <v/>
      </c>
      <c r="AE37" s="280" t="str">
        <f>IF(details!V37="","",details!V37)</f>
        <v/>
      </c>
      <c r="AF37" s="281" t="str">
        <f t="shared" si="121"/>
        <v/>
      </c>
      <c r="AG37" s="152">
        <f t="shared" si="122"/>
        <v>0</v>
      </c>
      <c r="AH37" s="138" t="e">
        <f t="shared" si="123"/>
        <v>#VALUE!</v>
      </c>
      <c r="AI37" s="280" t="str">
        <f>IF(details!W37="","",details!W37)</f>
        <v/>
      </c>
      <c r="AJ37" s="280" t="str">
        <f>IF(details!X37="","",details!X37)</f>
        <v/>
      </c>
      <c r="AK37" s="280" t="str">
        <f>IF(details!Y37="","",details!Y37)</f>
        <v/>
      </c>
      <c r="AL37" s="139" t="str">
        <f t="shared" si="124"/>
        <v/>
      </c>
      <c r="AM37" s="280" t="str">
        <f>IF(details!Z37="","",details!Z37)</f>
        <v/>
      </c>
      <c r="AN37" s="140" t="str">
        <f t="shared" si="125"/>
        <v/>
      </c>
      <c r="AO37" s="365" t="str">
        <f t="shared" si="47"/>
        <v/>
      </c>
      <c r="AP37" s="191" t="str">
        <f t="shared" si="208"/>
        <v/>
      </c>
      <c r="AQ37" s="282" t="str">
        <f>IF(details!AA37="","",details!AA37)</f>
        <v/>
      </c>
      <c r="AR37" s="288" t="str">
        <f>CONCATENATE(IF(details!AA37="s"," SANSKRIT",IF(details!AA37="u"," URDU",IF(details!AA37="g"," GUJRATI",IF(details!AA37="p"," PUNJABI",IF(details!AA37="sd"," SINDHI",))))),"")</f>
        <v/>
      </c>
      <c r="AS37" s="280" t="str">
        <f>IF(details!AB37="","",details!AB37)</f>
        <v/>
      </c>
      <c r="AT37" s="280" t="str">
        <f>IF(details!AC37="","",details!AC37)</f>
        <v/>
      </c>
      <c r="AU37" s="280" t="str">
        <f>IF(details!AD37="","",details!AD37)</f>
        <v/>
      </c>
      <c r="AV37" s="281" t="str">
        <f t="shared" si="127"/>
        <v/>
      </c>
      <c r="AW37" s="280" t="str">
        <f>IF(details!AE37="","",details!AE37)</f>
        <v/>
      </c>
      <c r="AX37" s="281" t="str">
        <f t="shared" si="128"/>
        <v/>
      </c>
      <c r="AY37" s="152">
        <f t="shared" si="129"/>
        <v>0</v>
      </c>
      <c r="AZ37" s="138" t="e">
        <f t="shared" si="130"/>
        <v>#VALUE!</v>
      </c>
      <c r="BA37" s="280" t="str">
        <f>IF(details!AF37="","",details!AF37)</f>
        <v/>
      </c>
      <c r="BB37" s="280" t="str">
        <f>IF(details!AG37="","",details!AG37)</f>
        <v/>
      </c>
      <c r="BC37" s="280" t="str">
        <f>IF(details!AH37="","",details!AH37)</f>
        <v/>
      </c>
      <c r="BD37" s="139" t="str">
        <f t="shared" si="131"/>
        <v/>
      </c>
      <c r="BE37" s="280" t="str">
        <f>IF(details!AI37="","",details!AI37)</f>
        <v/>
      </c>
      <c r="BF37" s="140" t="str">
        <f t="shared" si="132"/>
        <v/>
      </c>
      <c r="BG37" s="365" t="str">
        <f t="shared" si="51"/>
        <v/>
      </c>
      <c r="BH37" s="191" t="str">
        <f t="shared" si="133"/>
        <v/>
      </c>
      <c r="BI37" s="280" t="str">
        <f>IF(details!AJ37="","",details!AJ37)</f>
        <v/>
      </c>
      <c r="BJ37" s="280" t="str">
        <f>IF(details!AK37="","",details!AK37)</f>
        <v/>
      </c>
      <c r="BK37" s="280" t="str">
        <f>IF(details!AL37="","",details!AL37)</f>
        <v/>
      </c>
      <c r="BL37" s="281" t="str">
        <f t="shared" si="134"/>
        <v/>
      </c>
      <c r="BM37" s="280" t="str">
        <f>IF(details!AM37="","",details!AM37)</f>
        <v/>
      </c>
      <c r="BN37" s="281" t="str">
        <f t="shared" si="135"/>
        <v/>
      </c>
      <c r="BO37" s="152">
        <f t="shared" si="136"/>
        <v>0</v>
      </c>
      <c r="BP37" s="138" t="e">
        <f t="shared" si="137"/>
        <v>#VALUE!</v>
      </c>
      <c r="BQ37" s="280" t="str">
        <f>IF(details!AN37="","",details!AN37)</f>
        <v/>
      </c>
      <c r="BR37" s="280" t="str">
        <f>IF(details!AO37="","",details!AO37)</f>
        <v/>
      </c>
      <c r="BS37" s="280" t="str">
        <f>IF(details!AP37="","",details!AP37)</f>
        <v/>
      </c>
      <c r="BT37" s="139" t="str">
        <f t="shared" si="138"/>
        <v/>
      </c>
      <c r="BU37" s="280" t="str">
        <f>IF(details!AQ37="","",details!AQ37)</f>
        <v/>
      </c>
      <c r="BV37" s="140" t="str">
        <f t="shared" si="139"/>
        <v/>
      </c>
      <c r="BW37" s="365" t="str">
        <f t="shared" si="55"/>
        <v/>
      </c>
      <c r="BX37" s="191" t="str">
        <f t="shared" si="209"/>
        <v/>
      </c>
      <c r="BY37" s="280" t="str">
        <f>IF(details!AR37="","",details!AR37)</f>
        <v/>
      </c>
      <c r="BZ37" s="280" t="str">
        <f>IF(details!AS37="","",details!AS37)</f>
        <v/>
      </c>
      <c r="CA37" s="280" t="str">
        <f>IF(details!AT37="","",details!AT37)</f>
        <v/>
      </c>
      <c r="CB37" s="281" t="str">
        <f t="shared" si="141"/>
        <v/>
      </c>
      <c r="CC37" s="280" t="str">
        <f>IF(details!AU37="","",details!AU37)</f>
        <v/>
      </c>
      <c r="CD37" s="281" t="str">
        <f t="shared" si="142"/>
        <v/>
      </c>
      <c r="CE37" s="152">
        <f t="shared" si="143"/>
        <v>0</v>
      </c>
      <c r="CF37" s="138" t="e">
        <f t="shared" si="144"/>
        <v>#VALUE!</v>
      </c>
      <c r="CG37" s="280" t="str">
        <f>IF(details!AV37="","",details!AV37)</f>
        <v/>
      </c>
      <c r="CH37" s="280" t="str">
        <f>IF(details!AW37="","",details!AW37)</f>
        <v/>
      </c>
      <c r="CI37" s="280" t="str">
        <f>IF(details!AX37="","",details!AX37)</f>
        <v/>
      </c>
      <c r="CJ37" s="139" t="str">
        <f t="shared" si="145"/>
        <v/>
      </c>
      <c r="CK37" s="280" t="str">
        <f>IF(details!AY37="","",details!AY37)</f>
        <v/>
      </c>
      <c r="CL37" s="140" t="str">
        <f t="shared" si="146"/>
        <v/>
      </c>
      <c r="CM37" s="365" t="str">
        <f t="shared" si="59"/>
        <v/>
      </c>
      <c r="CN37" s="191" t="str">
        <f t="shared" si="60"/>
        <v/>
      </c>
      <c r="CO37" s="280" t="str">
        <f>IF(details!AZ37="","",details!AZ37)</f>
        <v/>
      </c>
      <c r="CP37" s="280" t="str">
        <f>IF(details!BA37="","",details!BA37)</f>
        <v/>
      </c>
      <c r="CQ37" s="280" t="str">
        <f>IF(details!BB37="","",details!BB37)</f>
        <v/>
      </c>
      <c r="CR37" s="281" t="str">
        <f t="shared" si="147"/>
        <v/>
      </c>
      <c r="CS37" s="280" t="str">
        <f>IF(details!BC37="","",details!BC37)</f>
        <v/>
      </c>
      <c r="CT37" s="281" t="str">
        <f t="shared" si="148"/>
        <v/>
      </c>
      <c r="CU37" s="152">
        <f t="shared" si="149"/>
        <v>0</v>
      </c>
      <c r="CV37" s="138" t="e">
        <f t="shared" si="150"/>
        <v>#VALUE!</v>
      </c>
      <c r="CW37" s="280" t="str">
        <f>IF(details!BD37="","",details!BD37)</f>
        <v/>
      </c>
      <c r="CX37" s="280" t="str">
        <f>IF(details!BE37="","",details!BE37)</f>
        <v/>
      </c>
      <c r="CY37" s="280" t="str">
        <f>IF(details!BF37="","",details!BF37)</f>
        <v/>
      </c>
      <c r="CZ37" s="139" t="str">
        <f t="shared" si="151"/>
        <v/>
      </c>
      <c r="DA37" s="280" t="str">
        <f>IF(details!BG37="","",details!BG37)</f>
        <v/>
      </c>
      <c r="DB37" s="140" t="str">
        <f t="shared" si="152"/>
        <v/>
      </c>
      <c r="DC37" s="365" t="str">
        <f t="shared" si="64"/>
        <v/>
      </c>
      <c r="DD37" s="191" t="str">
        <f t="shared" si="23"/>
        <v/>
      </c>
      <c r="DE37" s="280" t="str">
        <f>IF(details!BH37="","",details!BH37)</f>
        <v/>
      </c>
      <c r="DF37" s="280" t="str">
        <f>IF(details!BI37="","",details!BI37)</f>
        <v/>
      </c>
      <c r="DG37" s="280" t="str">
        <f>IF(details!BJ37="","",details!BJ37)</f>
        <v/>
      </c>
      <c r="DH37" s="281" t="str">
        <f t="shared" si="153"/>
        <v/>
      </c>
      <c r="DI37" s="280" t="str">
        <f>IF(details!BK37="","",details!BK37)</f>
        <v/>
      </c>
      <c r="DJ37" s="281" t="str">
        <f t="shared" si="154"/>
        <v/>
      </c>
      <c r="DK37" s="152">
        <f t="shared" si="155"/>
        <v>0</v>
      </c>
      <c r="DL37" s="281" t="str">
        <f t="shared" si="156"/>
        <v/>
      </c>
      <c r="DM37" s="280" t="str">
        <f>IF(details!BL37="","",details!BL37)</f>
        <v/>
      </c>
      <c r="DN37" s="52" t="str">
        <f t="shared" si="157"/>
        <v/>
      </c>
      <c r="DO37" s="280" t="str">
        <f t="shared" si="158"/>
        <v/>
      </c>
      <c r="DP37" s="280" t="str">
        <f>IF(details!BM37="","",details!BM37)</f>
        <v/>
      </c>
      <c r="DQ37" s="280" t="str">
        <f>IF(details!BN37="","",details!BN37)</f>
        <v/>
      </c>
      <c r="DR37" s="280" t="str">
        <f>IF(details!BO37="","",details!BO37)</f>
        <v/>
      </c>
      <c r="DS37" s="281" t="str">
        <f t="shared" si="159"/>
        <v/>
      </c>
      <c r="DT37" s="280" t="str">
        <f>IF(details!BP37="","",details!BP37)</f>
        <v/>
      </c>
      <c r="DU37" s="280" t="str">
        <f>IF(details!BQ37="","",details!BQ37)</f>
        <v/>
      </c>
      <c r="DV37" s="281" t="str">
        <f t="shared" si="160"/>
        <v/>
      </c>
      <c r="DW37" s="281" t="str">
        <f t="shared" si="161"/>
        <v/>
      </c>
      <c r="DX37" s="281" t="str">
        <f t="shared" si="162"/>
        <v/>
      </c>
      <c r="DY37" s="282" t="str">
        <f t="shared" si="163"/>
        <v/>
      </c>
      <c r="DZ37" s="152">
        <f t="shared" si="164"/>
        <v>0</v>
      </c>
      <c r="EA37" s="280" t="str">
        <f t="shared" si="165"/>
        <v/>
      </c>
      <c r="EB37" s="280" t="str">
        <f>IF(details!BR37="","",details!BR37)</f>
        <v/>
      </c>
      <c r="EC37" s="280" t="str">
        <f>IF(details!BS37="","",details!BS37)</f>
        <v/>
      </c>
      <c r="ED37" s="280" t="str">
        <f>IF(details!BT37="","",details!BT37)</f>
        <v/>
      </c>
      <c r="EE37" s="281" t="str">
        <f t="shared" si="166"/>
        <v/>
      </c>
      <c r="EF37" s="280" t="str">
        <f>IF(details!BU37="","",details!BU37)</f>
        <v/>
      </c>
      <c r="EG37" s="280" t="str">
        <f>IF(details!BV37="","",details!BV37)</f>
        <v/>
      </c>
      <c r="EH37" s="56" t="str">
        <f t="shared" si="167"/>
        <v/>
      </c>
      <c r="EI37" s="281" t="str">
        <f t="shared" si="168"/>
        <v/>
      </c>
      <c r="EJ37" s="281" t="str">
        <f t="shared" si="169"/>
        <v/>
      </c>
      <c r="EK37" s="302" t="str">
        <f t="shared" si="170"/>
        <v/>
      </c>
      <c r="EL37" s="152">
        <f t="shared" si="171"/>
        <v>0</v>
      </c>
      <c r="EM37" s="280" t="str">
        <f t="shared" si="172"/>
        <v/>
      </c>
      <c r="EN37" s="280" t="str">
        <f>IF(details!BW37="","",details!BW37)</f>
        <v/>
      </c>
      <c r="EO37" s="280" t="str">
        <f>IF(details!BX37="","",details!BX37)</f>
        <v/>
      </c>
      <c r="EP37" s="280" t="str">
        <f>IF(details!BY37="","",details!BY37)</f>
        <v/>
      </c>
      <c r="EQ37" s="282" t="str">
        <f t="shared" si="173"/>
        <v/>
      </c>
      <c r="ER37" s="280" t="str">
        <f t="shared" si="174"/>
        <v/>
      </c>
      <c r="ES37" s="280" t="str">
        <f>IF(details!BZ37="","",details!BZ37)</f>
        <v/>
      </c>
      <c r="ET37" s="280" t="str">
        <f>IF(details!CA37="","",details!CA37)</f>
        <v/>
      </c>
      <c r="EU37" s="280" t="str">
        <f>IF(details!CB37="","",details!CB37)</f>
        <v/>
      </c>
      <c r="EV37" s="280" t="str">
        <f>IF(details!CC37="","",details!CC37)</f>
        <v/>
      </c>
      <c r="EW37" s="282" t="str">
        <f t="shared" si="175"/>
        <v/>
      </c>
      <c r="EX37" s="280" t="str">
        <f t="shared" si="176"/>
        <v/>
      </c>
      <c r="EY37" s="152" t="str">
        <f t="shared" si="177"/>
        <v/>
      </c>
      <c r="EZ37" s="152" t="str">
        <f t="shared" si="178"/>
        <v/>
      </c>
      <c r="FA37" s="152" t="str">
        <f t="shared" si="179"/>
        <v/>
      </c>
      <c r="FB37" s="152" t="str">
        <f t="shared" si="180"/>
        <v/>
      </c>
      <c r="FC37" s="152" t="str">
        <f t="shared" si="181"/>
        <v/>
      </c>
      <c r="FD37" s="152" t="str">
        <f t="shared" si="182"/>
        <v/>
      </c>
      <c r="FE37" s="152" t="str">
        <f t="shared" si="88"/>
        <v/>
      </c>
      <c r="FF37" s="152">
        <f t="shared" si="183"/>
        <v>0</v>
      </c>
      <c r="FG37" s="152">
        <f t="shared" si="184"/>
        <v>0</v>
      </c>
      <c r="FH37" s="152">
        <f t="shared" si="185"/>
        <v>0</v>
      </c>
      <c r="FI37" s="152">
        <f t="shared" si="186"/>
        <v>0</v>
      </c>
      <c r="FJ37" s="152">
        <f t="shared" si="187"/>
        <v>0</v>
      </c>
      <c r="FK37" s="198"/>
      <c r="FL37" s="303" t="str">
        <f t="shared" si="188"/>
        <v/>
      </c>
      <c r="FM37" s="303" t="str">
        <f t="shared" si="189"/>
        <v/>
      </c>
      <c r="FN37" s="303" t="str">
        <f t="shared" si="190"/>
        <v/>
      </c>
      <c r="FO37" s="303" t="str">
        <f t="shared" si="97"/>
        <v/>
      </c>
      <c r="FP37" s="303" t="str">
        <f t="shared" si="98"/>
        <v/>
      </c>
      <c r="FQ37" s="303" t="str">
        <f t="shared" si="99"/>
        <v/>
      </c>
      <c r="FR37" s="303" t="str">
        <f t="shared" si="100"/>
        <v/>
      </c>
      <c r="FS37" s="303" t="str">
        <f t="shared" si="101"/>
        <v/>
      </c>
      <c r="FT37" s="303" t="str">
        <f t="shared" si="191"/>
        <v/>
      </c>
      <c r="FU37" s="303" t="str">
        <f t="shared" si="192"/>
        <v/>
      </c>
      <c r="FV37" s="303" t="str">
        <f t="shared" si="193"/>
        <v/>
      </c>
      <c r="FW37" s="303" t="str">
        <f t="shared" si="194"/>
        <v/>
      </c>
      <c r="FX37" s="303" t="str">
        <f t="shared" si="106"/>
        <v/>
      </c>
      <c r="FY37" s="303" t="str">
        <f t="shared" si="195"/>
        <v/>
      </c>
      <c r="FZ37" s="303" t="str">
        <f t="shared" si="196"/>
        <v/>
      </c>
      <c r="GA37" s="303" t="str">
        <f t="shared" si="197"/>
        <v/>
      </c>
      <c r="GB37" s="303" t="str">
        <f t="shared" si="110"/>
        <v/>
      </c>
      <c r="GC37" s="286">
        <f t="shared" si="37"/>
        <v>0</v>
      </c>
      <c r="GD37" s="244">
        <f t="shared" si="198"/>
        <v>0</v>
      </c>
      <c r="GE37" s="152" t="str">
        <f t="shared" si="199"/>
        <v/>
      </c>
      <c r="GF37" s="421" t="str">
        <f t="shared" si="200"/>
        <v/>
      </c>
      <c r="GG37" s="333" t="str">
        <f t="shared" si="201"/>
        <v/>
      </c>
      <c r="GH37" s="333" t="str">
        <f t="shared" si="202"/>
        <v xml:space="preserve">      </v>
      </c>
      <c r="GI37" s="191"/>
      <c r="GJ37" s="191" t="str">
        <f t="shared" si="203"/>
        <v/>
      </c>
      <c r="GK37" s="191" t="str">
        <f t="shared" si="204"/>
        <v/>
      </c>
      <c r="GL37" s="191" t="str">
        <f t="shared" si="205"/>
        <v/>
      </c>
      <c r="GM37" s="55" t="str">
        <f>IF(details!DG37="","",details!DG37)</f>
        <v/>
      </c>
      <c r="GN37" s="57" t="str">
        <f>IF(details!DH37="","",details!DH37)</f>
        <v/>
      </c>
      <c r="GO37" s="55" t="str">
        <f>IF(details!DK37="","",details!DK37)</f>
        <v/>
      </c>
      <c r="GP37" s="57" t="str">
        <f>IF(details!DL37="","",details!DL37)</f>
        <v/>
      </c>
      <c r="GQ37" s="55" t="str">
        <f>IF(details!DO37="","",details!DO37)</f>
        <v/>
      </c>
      <c r="GR37" s="57" t="str">
        <f>IF(details!DP37="","",details!DP37)</f>
        <v/>
      </c>
      <c r="GS37" s="55" t="str">
        <f>IF(details!DS37="","",details!DS37)</f>
        <v/>
      </c>
      <c r="GT37" s="57" t="str">
        <f>IF(details!DT37="","",details!DT37)</f>
        <v/>
      </c>
      <c r="GU37" s="337" t="str">
        <f t="shared" si="206"/>
        <v/>
      </c>
      <c r="GV37" s="427" t="str">
        <f t="shared" si="207"/>
        <v/>
      </c>
      <c r="GW37" s="199"/>
      <c r="HA37" s="241" t="str">
        <f>'result aggregate'!W114</f>
        <v>FAILED</v>
      </c>
      <c r="HB37" s="165">
        <f>'result aggregate'!X114</f>
        <v>0</v>
      </c>
      <c r="HC37" s="165">
        <f>'result aggregate'!Y114</f>
        <v>0</v>
      </c>
      <c r="HD37" s="165">
        <f>'result aggregate'!Z114</f>
        <v>0</v>
      </c>
      <c r="HE37" s="165">
        <f>'result aggregate'!AA114</f>
        <v>0</v>
      </c>
      <c r="HF37" s="165">
        <f>'result aggregate'!AB114</f>
        <v>0</v>
      </c>
      <c r="HG37" s="165">
        <f>'result aggregate'!AC114</f>
        <v>0</v>
      </c>
      <c r="HH37" s="165">
        <f>'result aggregate'!AD114</f>
        <v>0</v>
      </c>
      <c r="HI37" s="165">
        <f>'result aggregate'!AE114</f>
        <v>0</v>
      </c>
      <c r="HJ37" s="165">
        <f>'result aggregate'!AF114</f>
        <v>0</v>
      </c>
      <c r="HK37" s="165">
        <f>'result aggregate'!AG114</f>
        <v>0</v>
      </c>
      <c r="HL37" s="165">
        <f>'result aggregate'!AH114</f>
        <v>0</v>
      </c>
      <c r="HM37" s="165">
        <f>'result aggregate'!AI114</f>
        <v>0</v>
      </c>
      <c r="HN37" s="336">
        <f>'result aggregate'!AJ114</f>
        <v>0</v>
      </c>
    </row>
    <row r="38" spans="1:222" ht="15" customHeight="1">
      <c r="A38" s="194">
        <f>details!A38</f>
        <v>32</v>
      </c>
      <c r="B38" s="280" t="str">
        <f>IF(details!B38="","",details!B38)</f>
        <v/>
      </c>
      <c r="C38" s="280" t="str">
        <f>IF(details!C38="","",details!C38)</f>
        <v/>
      </c>
      <c r="D38" s="282">
        <f>IF(details!D38="","",details!D38)</f>
        <v>1032</v>
      </c>
      <c r="E38" s="282"/>
      <c r="F38" s="280" t="str">
        <f>IF(details!F38="","",details!F38)</f>
        <v/>
      </c>
      <c r="G38" s="570" t="str">
        <f>IF(details!G38="","",details!G38)</f>
        <v/>
      </c>
      <c r="H38" s="287" t="str">
        <f>IF(details!H38="","",details!H38)</f>
        <v>A 032</v>
      </c>
      <c r="I38" s="287" t="str">
        <f>IF(details!I38="","",details!I38)</f>
        <v>B 032</v>
      </c>
      <c r="J38" s="287" t="str">
        <f>IF(details!J38="","",details!J38)</f>
        <v>C 032</v>
      </c>
      <c r="K38" s="280" t="str">
        <f>IF(details!K38="","",details!K38)</f>
        <v/>
      </c>
      <c r="L38" s="280" t="str">
        <f>IF(details!L38="","",details!L38)</f>
        <v/>
      </c>
      <c r="M38" s="280" t="str">
        <f>IF(details!M38="","",details!M38)</f>
        <v/>
      </c>
      <c r="N38" s="281" t="str">
        <f t="shared" si="113"/>
        <v/>
      </c>
      <c r="O38" s="280" t="str">
        <f>IF(details!N38="","",details!N38)</f>
        <v/>
      </c>
      <c r="P38" s="281" t="str">
        <f t="shared" si="114"/>
        <v/>
      </c>
      <c r="Q38" s="152">
        <f t="shared" si="115"/>
        <v>0</v>
      </c>
      <c r="R38" s="138" t="e">
        <f t="shared" si="116"/>
        <v>#VALUE!</v>
      </c>
      <c r="S38" s="280" t="str">
        <f>IF(details!O38="","",details!O38)</f>
        <v/>
      </c>
      <c r="T38" s="280" t="str">
        <f>IF(details!P38="","",details!P38)</f>
        <v/>
      </c>
      <c r="U38" s="280" t="str">
        <f>IF(details!Q38="","",details!Q38)</f>
        <v/>
      </c>
      <c r="V38" s="139" t="str">
        <f t="shared" si="117"/>
        <v/>
      </c>
      <c r="W38" s="280" t="str">
        <f>IF(details!R38="","",details!R38)</f>
        <v/>
      </c>
      <c r="X38" s="140" t="str">
        <f t="shared" si="118"/>
        <v/>
      </c>
      <c r="Y38" s="365" t="str">
        <f t="shared" si="42"/>
        <v/>
      </c>
      <c r="Z38" s="191" t="str">
        <f t="shared" si="119"/>
        <v/>
      </c>
      <c r="AA38" s="280" t="str">
        <f>IF(details!S38="","",details!S38)</f>
        <v/>
      </c>
      <c r="AB38" s="280" t="str">
        <f>IF(details!T38="","",details!T38)</f>
        <v/>
      </c>
      <c r="AC38" s="280" t="str">
        <f>IF(details!U38="","",details!U38)</f>
        <v/>
      </c>
      <c r="AD38" s="281" t="str">
        <f t="shared" si="120"/>
        <v/>
      </c>
      <c r="AE38" s="280" t="str">
        <f>IF(details!V38="","",details!V38)</f>
        <v/>
      </c>
      <c r="AF38" s="281" t="str">
        <f t="shared" si="121"/>
        <v/>
      </c>
      <c r="AG38" s="152">
        <f t="shared" si="122"/>
        <v>0</v>
      </c>
      <c r="AH38" s="138" t="e">
        <f t="shared" si="123"/>
        <v>#VALUE!</v>
      </c>
      <c r="AI38" s="280" t="str">
        <f>IF(details!W38="","",details!W38)</f>
        <v/>
      </c>
      <c r="AJ38" s="280" t="str">
        <f>IF(details!X38="","",details!X38)</f>
        <v/>
      </c>
      <c r="AK38" s="280" t="str">
        <f>IF(details!Y38="","",details!Y38)</f>
        <v/>
      </c>
      <c r="AL38" s="139" t="str">
        <f t="shared" si="124"/>
        <v/>
      </c>
      <c r="AM38" s="280" t="str">
        <f>IF(details!Z38="","",details!Z38)</f>
        <v/>
      </c>
      <c r="AN38" s="140" t="str">
        <f t="shared" si="125"/>
        <v/>
      </c>
      <c r="AO38" s="365" t="str">
        <f t="shared" si="47"/>
        <v/>
      </c>
      <c r="AP38" s="191" t="str">
        <f t="shared" si="208"/>
        <v/>
      </c>
      <c r="AQ38" s="282" t="str">
        <f>IF(details!AA38="","",details!AA38)</f>
        <v/>
      </c>
      <c r="AR38" s="288" t="str">
        <f>CONCATENATE(IF(details!AA38="s"," SANSKRIT",IF(details!AA38="u"," URDU",IF(details!AA38="g"," GUJRATI",IF(details!AA38="p"," PUNJABI",IF(details!AA38="sd"," SINDHI",))))),"")</f>
        <v/>
      </c>
      <c r="AS38" s="280" t="str">
        <f>IF(details!AB38="","",details!AB38)</f>
        <v/>
      </c>
      <c r="AT38" s="280" t="str">
        <f>IF(details!AC38="","",details!AC38)</f>
        <v/>
      </c>
      <c r="AU38" s="280" t="str">
        <f>IF(details!AD38="","",details!AD38)</f>
        <v/>
      </c>
      <c r="AV38" s="281" t="str">
        <f t="shared" si="127"/>
        <v/>
      </c>
      <c r="AW38" s="280" t="str">
        <f>IF(details!AE38="","",details!AE38)</f>
        <v/>
      </c>
      <c r="AX38" s="281" t="str">
        <f t="shared" si="128"/>
        <v/>
      </c>
      <c r="AY38" s="152">
        <f t="shared" si="129"/>
        <v>0</v>
      </c>
      <c r="AZ38" s="138" t="e">
        <f t="shared" si="130"/>
        <v>#VALUE!</v>
      </c>
      <c r="BA38" s="280" t="str">
        <f>IF(details!AF38="","",details!AF38)</f>
        <v/>
      </c>
      <c r="BB38" s="280" t="str">
        <f>IF(details!AG38="","",details!AG38)</f>
        <v/>
      </c>
      <c r="BC38" s="280" t="str">
        <f>IF(details!AH38="","",details!AH38)</f>
        <v/>
      </c>
      <c r="BD38" s="139" t="str">
        <f t="shared" si="131"/>
        <v/>
      </c>
      <c r="BE38" s="280" t="str">
        <f>IF(details!AI38="","",details!AI38)</f>
        <v/>
      </c>
      <c r="BF38" s="140" t="str">
        <f t="shared" si="132"/>
        <v/>
      </c>
      <c r="BG38" s="365" t="str">
        <f t="shared" si="51"/>
        <v/>
      </c>
      <c r="BH38" s="191" t="str">
        <f t="shared" si="133"/>
        <v/>
      </c>
      <c r="BI38" s="280" t="str">
        <f>IF(details!AJ38="","",details!AJ38)</f>
        <v/>
      </c>
      <c r="BJ38" s="280" t="str">
        <f>IF(details!AK38="","",details!AK38)</f>
        <v/>
      </c>
      <c r="BK38" s="280" t="str">
        <f>IF(details!AL38="","",details!AL38)</f>
        <v/>
      </c>
      <c r="BL38" s="281" t="str">
        <f t="shared" si="134"/>
        <v/>
      </c>
      <c r="BM38" s="280" t="str">
        <f>IF(details!AM38="","",details!AM38)</f>
        <v/>
      </c>
      <c r="BN38" s="281" t="str">
        <f t="shared" si="135"/>
        <v/>
      </c>
      <c r="BO38" s="152">
        <f t="shared" si="136"/>
        <v>0</v>
      </c>
      <c r="BP38" s="138" t="e">
        <f t="shared" si="137"/>
        <v>#VALUE!</v>
      </c>
      <c r="BQ38" s="280" t="str">
        <f>IF(details!AN38="","",details!AN38)</f>
        <v/>
      </c>
      <c r="BR38" s="280" t="str">
        <f>IF(details!AO38="","",details!AO38)</f>
        <v/>
      </c>
      <c r="BS38" s="280" t="str">
        <f>IF(details!AP38="","",details!AP38)</f>
        <v/>
      </c>
      <c r="BT38" s="139" t="str">
        <f t="shared" si="138"/>
        <v/>
      </c>
      <c r="BU38" s="280" t="str">
        <f>IF(details!AQ38="","",details!AQ38)</f>
        <v/>
      </c>
      <c r="BV38" s="140" t="str">
        <f t="shared" si="139"/>
        <v/>
      </c>
      <c r="BW38" s="365" t="str">
        <f t="shared" si="55"/>
        <v/>
      </c>
      <c r="BX38" s="191" t="str">
        <f t="shared" si="209"/>
        <v/>
      </c>
      <c r="BY38" s="280" t="str">
        <f>IF(details!AR38="","",details!AR38)</f>
        <v/>
      </c>
      <c r="BZ38" s="280" t="str">
        <f>IF(details!AS38="","",details!AS38)</f>
        <v/>
      </c>
      <c r="CA38" s="280" t="str">
        <f>IF(details!AT38="","",details!AT38)</f>
        <v/>
      </c>
      <c r="CB38" s="281" t="str">
        <f t="shared" si="141"/>
        <v/>
      </c>
      <c r="CC38" s="280" t="str">
        <f>IF(details!AU38="","",details!AU38)</f>
        <v/>
      </c>
      <c r="CD38" s="281" t="str">
        <f t="shared" si="142"/>
        <v/>
      </c>
      <c r="CE38" s="152">
        <f t="shared" si="143"/>
        <v>0</v>
      </c>
      <c r="CF38" s="138" t="e">
        <f t="shared" si="144"/>
        <v>#VALUE!</v>
      </c>
      <c r="CG38" s="280" t="str">
        <f>IF(details!AV38="","",details!AV38)</f>
        <v/>
      </c>
      <c r="CH38" s="280" t="str">
        <f>IF(details!AW38="","",details!AW38)</f>
        <v/>
      </c>
      <c r="CI38" s="280" t="str">
        <f>IF(details!AX38="","",details!AX38)</f>
        <v/>
      </c>
      <c r="CJ38" s="139" t="str">
        <f t="shared" si="145"/>
        <v/>
      </c>
      <c r="CK38" s="280" t="str">
        <f>IF(details!AY38="","",details!AY38)</f>
        <v/>
      </c>
      <c r="CL38" s="140" t="str">
        <f t="shared" si="146"/>
        <v/>
      </c>
      <c r="CM38" s="365" t="str">
        <f t="shared" si="59"/>
        <v/>
      </c>
      <c r="CN38" s="191" t="str">
        <f t="shared" si="60"/>
        <v/>
      </c>
      <c r="CO38" s="280" t="str">
        <f>IF(details!AZ38="","",details!AZ38)</f>
        <v/>
      </c>
      <c r="CP38" s="280" t="str">
        <f>IF(details!BA38="","",details!BA38)</f>
        <v/>
      </c>
      <c r="CQ38" s="280" t="str">
        <f>IF(details!BB38="","",details!BB38)</f>
        <v/>
      </c>
      <c r="CR38" s="281" t="str">
        <f t="shared" si="147"/>
        <v/>
      </c>
      <c r="CS38" s="280" t="str">
        <f>IF(details!BC38="","",details!BC38)</f>
        <v/>
      </c>
      <c r="CT38" s="281" t="str">
        <f t="shared" si="148"/>
        <v/>
      </c>
      <c r="CU38" s="152">
        <f t="shared" si="149"/>
        <v>0</v>
      </c>
      <c r="CV38" s="138" t="e">
        <f t="shared" si="150"/>
        <v>#VALUE!</v>
      </c>
      <c r="CW38" s="280" t="str">
        <f>IF(details!BD38="","",details!BD38)</f>
        <v/>
      </c>
      <c r="CX38" s="280" t="str">
        <f>IF(details!BE38="","",details!BE38)</f>
        <v/>
      </c>
      <c r="CY38" s="280" t="str">
        <f>IF(details!BF38="","",details!BF38)</f>
        <v/>
      </c>
      <c r="CZ38" s="139" t="str">
        <f t="shared" si="151"/>
        <v/>
      </c>
      <c r="DA38" s="280" t="str">
        <f>IF(details!BG38="","",details!BG38)</f>
        <v/>
      </c>
      <c r="DB38" s="140" t="str">
        <f t="shared" si="152"/>
        <v/>
      </c>
      <c r="DC38" s="365" t="str">
        <f t="shared" si="64"/>
        <v/>
      </c>
      <c r="DD38" s="191" t="str">
        <f t="shared" si="23"/>
        <v/>
      </c>
      <c r="DE38" s="280" t="str">
        <f>IF(details!BH38="","",details!BH38)</f>
        <v/>
      </c>
      <c r="DF38" s="280" t="str">
        <f>IF(details!BI38="","",details!BI38)</f>
        <v/>
      </c>
      <c r="DG38" s="280" t="str">
        <f>IF(details!BJ38="","",details!BJ38)</f>
        <v/>
      </c>
      <c r="DH38" s="281" t="str">
        <f t="shared" si="153"/>
        <v/>
      </c>
      <c r="DI38" s="280" t="str">
        <f>IF(details!BK38="","",details!BK38)</f>
        <v/>
      </c>
      <c r="DJ38" s="281" t="str">
        <f t="shared" si="154"/>
        <v/>
      </c>
      <c r="DK38" s="152">
        <f t="shared" si="155"/>
        <v>0</v>
      </c>
      <c r="DL38" s="281" t="str">
        <f t="shared" si="156"/>
        <v/>
      </c>
      <c r="DM38" s="280" t="str">
        <f>IF(details!BL38="","",details!BL38)</f>
        <v/>
      </c>
      <c r="DN38" s="52" t="str">
        <f t="shared" si="157"/>
        <v/>
      </c>
      <c r="DO38" s="280" t="str">
        <f t="shared" si="158"/>
        <v/>
      </c>
      <c r="DP38" s="280" t="str">
        <f>IF(details!BM38="","",details!BM38)</f>
        <v/>
      </c>
      <c r="DQ38" s="280" t="str">
        <f>IF(details!BN38="","",details!BN38)</f>
        <v/>
      </c>
      <c r="DR38" s="280" t="str">
        <f>IF(details!BO38="","",details!BO38)</f>
        <v/>
      </c>
      <c r="DS38" s="281" t="str">
        <f t="shared" si="159"/>
        <v/>
      </c>
      <c r="DT38" s="280" t="str">
        <f>IF(details!BP38="","",details!BP38)</f>
        <v/>
      </c>
      <c r="DU38" s="280" t="str">
        <f>IF(details!BQ38="","",details!BQ38)</f>
        <v/>
      </c>
      <c r="DV38" s="281" t="str">
        <f t="shared" si="160"/>
        <v/>
      </c>
      <c r="DW38" s="281" t="str">
        <f t="shared" si="161"/>
        <v/>
      </c>
      <c r="DX38" s="281" t="str">
        <f t="shared" si="162"/>
        <v/>
      </c>
      <c r="DY38" s="282" t="str">
        <f t="shared" si="163"/>
        <v/>
      </c>
      <c r="DZ38" s="152">
        <f t="shared" si="164"/>
        <v>0</v>
      </c>
      <c r="EA38" s="280" t="str">
        <f t="shared" si="165"/>
        <v/>
      </c>
      <c r="EB38" s="280" t="str">
        <f>IF(details!BR38="","",details!BR38)</f>
        <v/>
      </c>
      <c r="EC38" s="280" t="str">
        <f>IF(details!BS38="","",details!BS38)</f>
        <v/>
      </c>
      <c r="ED38" s="280" t="str">
        <f>IF(details!BT38="","",details!BT38)</f>
        <v/>
      </c>
      <c r="EE38" s="281" t="str">
        <f t="shared" si="166"/>
        <v/>
      </c>
      <c r="EF38" s="280" t="str">
        <f>IF(details!BU38="","",details!BU38)</f>
        <v/>
      </c>
      <c r="EG38" s="280" t="str">
        <f>IF(details!BV38="","",details!BV38)</f>
        <v/>
      </c>
      <c r="EH38" s="56" t="str">
        <f t="shared" si="167"/>
        <v/>
      </c>
      <c r="EI38" s="281" t="str">
        <f t="shared" si="168"/>
        <v/>
      </c>
      <c r="EJ38" s="281" t="str">
        <f t="shared" si="169"/>
        <v/>
      </c>
      <c r="EK38" s="302" t="str">
        <f t="shared" si="170"/>
        <v/>
      </c>
      <c r="EL38" s="152">
        <f t="shared" si="171"/>
        <v>0</v>
      </c>
      <c r="EM38" s="280" t="str">
        <f t="shared" si="172"/>
        <v/>
      </c>
      <c r="EN38" s="280" t="str">
        <f>IF(details!BW38="","",details!BW38)</f>
        <v/>
      </c>
      <c r="EO38" s="280" t="str">
        <f>IF(details!BX38="","",details!BX38)</f>
        <v/>
      </c>
      <c r="EP38" s="280" t="str">
        <f>IF(details!BY38="","",details!BY38)</f>
        <v/>
      </c>
      <c r="EQ38" s="282" t="str">
        <f t="shared" si="173"/>
        <v/>
      </c>
      <c r="ER38" s="280" t="str">
        <f t="shared" si="174"/>
        <v/>
      </c>
      <c r="ES38" s="280" t="str">
        <f>IF(details!BZ38="","",details!BZ38)</f>
        <v/>
      </c>
      <c r="ET38" s="280" t="str">
        <f>IF(details!CA38="","",details!CA38)</f>
        <v/>
      </c>
      <c r="EU38" s="280" t="str">
        <f>IF(details!CB38="","",details!CB38)</f>
        <v/>
      </c>
      <c r="EV38" s="280" t="str">
        <f>IF(details!CC38="","",details!CC38)</f>
        <v/>
      </c>
      <c r="EW38" s="282" t="str">
        <f t="shared" si="175"/>
        <v/>
      </c>
      <c r="EX38" s="280" t="str">
        <f t="shared" si="176"/>
        <v/>
      </c>
      <c r="EY38" s="152" t="str">
        <f t="shared" si="177"/>
        <v/>
      </c>
      <c r="EZ38" s="152" t="str">
        <f t="shared" si="178"/>
        <v/>
      </c>
      <c r="FA38" s="152" t="str">
        <f t="shared" si="179"/>
        <v/>
      </c>
      <c r="FB38" s="152" t="str">
        <f t="shared" si="180"/>
        <v/>
      </c>
      <c r="FC38" s="152" t="str">
        <f t="shared" si="181"/>
        <v/>
      </c>
      <c r="FD38" s="152" t="str">
        <f t="shared" si="182"/>
        <v/>
      </c>
      <c r="FE38" s="152" t="str">
        <f t="shared" si="88"/>
        <v/>
      </c>
      <c r="FF38" s="152">
        <f t="shared" si="183"/>
        <v>0</v>
      </c>
      <c r="FG38" s="152">
        <f t="shared" si="184"/>
        <v>0</v>
      </c>
      <c r="FH38" s="152">
        <f t="shared" si="185"/>
        <v>0</v>
      </c>
      <c r="FI38" s="152">
        <f t="shared" si="186"/>
        <v>0</v>
      </c>
      <c r="FJ38" s="152">
        <f t="shared" si="187"/>
        <v>0</v>
      </c>
      <c r="FK38" s="198"/>
      <c r="FL38" s="303" t="str">
        <f t="shared" si="188"/>
        <v/>
      </c>
      <c r="FM38" s="303" t="str">
        <f t="shared" si="189"/>
        <v/>
      </c>
      <c r="FN38" s="303" t="str">
        <f t="shared" si="190"/>
        <v/>
      </c>
      <c r="FO38" s="303" t="str">
        <f t="shared" si="97"/>
        <v/>
      </c>
      <c r="FP38" s="303" t="str">
        <f t="shared" si="98"/>
        <v/>
      </c>
      <c r="FQ38" s="303" t="str">
        <f t="shared" si="99"/>
        <v/>
      </c>
      <c r="FR38" s="303" t="str">
        <f t="shared" si="100"/>
        <v/>
      </c>
      <c r="FS38" s="303" t="str">
        <f t="shared" si="101"/>
        <v/>
      </c>
      <c r="FT38" s="303" t="str">
        <f t="shared" si="191"/>
        <v/>
      </c>
      <c r="FU38" s="303" t="str">
        <f t="shared" si="192"/>
        <v/>
      </c>
      <c r="FV38" s="303" t="str">
        <f t="shared" si="193"/>
        <v/>
      </c>
      <c r="FW38" s="303" t="str">
        <f t="shared" si="194"/>
        <v/>
      </c>
      <c r="FX38" s="303" t="str">
        <f t="shared" si="106"/>
        <v/>
      </c>
      <c r="FY38" s="303" t="str">
        <f t="shared" si="195"/>
        <v/>
      </c>
      <c r="FZ38" s="303" t="str">
        <f t="shared" si="196"/>
        <v/>
      </c>
      <c r="GA38" s="303" t="str">
        <f t="shared" si="197"/>
        <v/>
      </c>
      <c r="GB38" s="303" t="str">
        <f t="shared" si="110"/>
        <v/>
      </c>
      <c r="GC38" s="286">
        <f t="shared" ref="GC38:GC69" si="210">SUM(X38,AN38,BF38,BV38,CL38,DB38)</f>
        <v>0</v>
      </c>
      <c r="GD38" s="244">
        <f t="shared" si="198"/>
        <v>0</v>
      </c>
      <c r="GE38" s="152" t="str">
        <f t="shared" si="199"/>
        <v/>
      </c>
      <c r="GF38" s="421" t="str">
        <f t="shared" si="200"/>
        <v/>
      </c>
      <c r="GG38" s="333" t="str">
        <f t="shared" si="201"/>
        <v/>
      </c>
      <c r="GH38" s="333" t="str">
        <f t="shared" si="202"/>
        <v xml:space="preserve">      </v>
      </c>
      <c r="GI38" s="191"/>
      <c r="GJ38" s="191" t="str">
        <f t="shared" si="203"/>
        <v/>
      </c>
      <c r="GK38" s="191" t="str">
        <f t="shared" si="204"/>
        <v/>
      </c>
      <c r="GL38" s="191" t="str">
        <f t="shared" si="205"/>
        <v/>
      </c>
      <c r="GM38" s="55" t="str">
        <f>IF(details!DG38="","",details!DG38)</f>
        <v/>
      </c>
      <c r="GN38" s="57" t="str">
        <f>IF(details!DH38="","",details!DH38)</f>
        <v/>
      </c>
      <c r="GO38" s="55" t="str">
        <f>IF(details!DK38="","",details!DK38)</f>
        <v/>
      </c>
      <c r="GP38" s="57" t="str">
        <f>IF(details!DL38="","",details!DL38)</f>
        <v/>
      </c>
      <c r="GQ38" s="55" t="str">
        <f>IF(details!DO38="","",details!DO38)</f>
        <v/>
      </c>
      <c r="GR38" s="57" t="str">
        <f>IF(details!DP38="","",details!DP38)</f>
        <v/>
      </c>
      <c r="GS38" s="55" t="str">
        <f>IF(details!DS38="","",details!DS38)</f>
        <v/>
      </c>
      <c r="GT38" s="57" t="str">
        <f>IF(details!DT38="","",details!DT38)</f>
        <v/>
      </c>
      <c r="GU38" s="337" t="str">
        <f t="shared" si="206"/>
        <v/>
      </c>
      <c r="GV38" s="427" t="str">
        <f t="shared" si="207"/>
        <v/>
      </c>
      <c r="GW38" s="199"/>
      <c r="GZ38" s="239"/>
      <c r="HA38" s="241" t="str">
        <f>'result aggregate'!W115</f>
        <v>TOTAL APPEARED</v>
      </c>
      <c r="HB38" s="165">
        <f>'result aggregate'!X115</f>
        <v>0</v>
      </c>
      <c r="HC38" s="165">
        <f>'result aggregate'!Y115</f>
        <v>0</v>
      </c>
      <c r="HD38" s="165">
        <f>'result aggregate'!Z115</f>
        <v>0</v>
      </c>
      <c r="HE38" s="165">
        <f>'result aggregate'!AA115</f>
        <v>0</v>
      </c>
      <c r="HF38" s="165">
        <f>'result aggregate'!AB115</f>
        <v>1</v>
      </c>
      <c r="HG38" s="165">
        <f>'result aggregate'!AC115</f>
        <v>0</v>
      </c>
      <c r="HH38" s="165">
        <f>'result aggregate'!AD115</f>
        <v>0</v>
      </c>
      <c r="HI38" s="165">
        <f>'result aggregate'!AE115</f>
        <v>0</v>
      </c>
      <c r="HJ38" s="165">
        <f>'result aggregate'!AF115</f>
        <v>0</v>
      </c>
      <c r="HK38" s="165">
        <f>'result aggregate'!AG115</f>
        <v>0</v>
      </c>
      <c r="HL38" s="165">
        <f>'result aggregate'!AH115</f>
        <v>0</v>
      </c>
      <c r="HM38" s="165">
        <f>'result aggregate'!AI115</f>
        <v>0</v>
      </c>
      <c r="HN38" s="336">
        <f>'result aggregate'!AJ115</f>
        <v>1</v>
      </c>
    </row>
    <row r="39" spans="1:222" ht="15" customHeight="1">
      <c r="A39" s="194">
        <f>details!A39</f>
        <v>33</v>
      </c>
      <c r="B39" s="280" t="str">
        <f>IF(details!B39="","",details!B39)</f>
        <v/>
      </c>
      <c r="C39" s="280" t="str">
        <f>IF(details!C39="","",details!C39)</f>
        <v/>
      </c>
      <c r="D39" s="282">
        <f>IF(details!D39="","",details!D39)</f>
        <v>1033</v>
      </c>
      <c r="E39" s="282"/>
      <c r="F39" s="280" t="str">
        <f>IF(details!F39="","",details!F39)</f>
        <v/>
      </c>
      <c r="G39" s="570" t="str">
        <f>IF(details!G39="","",details!G39)</f>
        <v/>
      </c>
      <c r="H39" s="287" t="str">
        <f>IF(details!H39="","",details!H39)</f>
        <v>A 033</v>
      </c>
      <c r="I39" s="287" t="str">
        <f>IF(details!I39="","",details!I39)</f>
        <v>B 033</v>
      </c>
      <c r="J39" s="287" t="str">
        <f>IF(details!J39="","",details!J39)</f>
        <v>C 033</v>
      </c>
      <c r="K39" s="280" t="str">
        <f>IF(details!K39="","",details!K39)</f>
        <v/>
      </c>
      <c r="L39" s="280" t="str">
        <f>IF(details!L39="","",details!L39)</f>
        <v/>
      </c>
      <c r="M39" s="280" t="str">
        <f>IF(details!M39="","",details!M39)</f>
        <v/>
      </c>
      <c r="N39" s="281" t="str">
        <f t="shared" si="113"/>
        <v/>
      </c>
      <c r="O39" s="280" t="str">
        <f>IF(details!N39="","",details!N39)</f>
        <v/>
      </c>
      <c r="P39" s="281" t="str">
        <f t="shared" si="114"/>
        <v/>
      </c>
      <c r="Q39" s="152">
        <f t="shared" si="115"/>
        <v>0</v>
      </c>
      <c r="R39" s="138" t="e">
        <f t="shared" si="116"/>
        <v>#VALUE!</v>
      </c>
      <c r="S39" s="280" t="str">
        <f>IF(details!O39="","",details!O39)</f>
        <v/>
      </c>
      <c r="T39" s="280" t="str">
        <f>IF(details!P39="","",details!P39)</f>
        <v/>
      </c>
      <c r="U39" s="280" t="str">
        <f>IF(details!Q39="","",details!Q39)</f>
        <v/>
      </c>
      <c r="V39" s="139" t="str">
        <f t="shared" si="117"/>
        <v/>
      </c>
      <c r="W39" s="280" t="str">
        <f>IF(details!R39="","",details!R39)</f>
        <v/>
      </c>
      <c r="X39" s="140" t="str">
        <f t="shared" si="118"/>
        <v/>
      </c>
      <c r="Y39" s="365" t="str">
        <f t="shared" si="42"/>
        <v/>
      </c>
      <c r="Z39" s="191" t="str">
        <f t="shared" si="119"/>
        <v/>
      </c>
      <c r="AA39" s="280" t="str">
        <f>IF(details!S39="","",details!S39)</f>
        <v/>
      </c>
      <c r="AB39" s="280" t="str">
        <f>IF(details!T39="","",details!T39)</f>
        <v/>
      </c>
      <c r="AC39" s="280" t="str">
        <f>IF(details!U39="","",details!U39)</f>
        <v/>
      </c>
      <c r="AD39" s="281" t="str">
        <f t="shared" si="120"/>
        <v/>
      </c>
      <c r="AE39" s="280" t="str">
        <f>IF(details!V39="","",details!V39)</f>
        <v/>
      </c>
      <c r="AF39" s="281" t="str">
        <f t="shared" si="121"/>
        <v/>
      </c>
      <c r="AG39" s="152">
        <f t="shared" si="122"/>
        <v>0</v>
      </c>
      <c r="AH39" s="138" t="e">
        <f t="shared" si="123"/>
        <v>#VALUE!</v>
      </c>
      <c r="AI39" s="280" t="str">
        <f>IF(details!W39="","",details!W39)</f>
        <v/>
      </c>
      <c r="AJ39" s="280" t="str">
        <f>IF(details!X39="","",details!X39)</f>
        <v/>
      </c>
      <c r="AK39" s="280" t="str">
        <f>IF(details!Y39="","",details!Y39)</f>
        <v/>
      </c>
      <c r="AL39" s="139" t="str">
        <f t="shared" si="124"/>
        <v/>
      </c>
      <c r="AM39" s="280" t="str">
        <f>IF(details!Z39="","",details!Z39)</f>
        <v/>
      </c>
      <c r="AN39" s="140" t="str">
        <f t="shared" si="125"/>
        <v/>
      </c>
      <c r="AO39" s="365" t="str">
        <f t="shared" si="47"/>
        <v/>
      </c>
      <c r="AP39" s="191" t="str">
        <f t="shared" si="208"/>
        <v/>
      </c>
      <c r="AQ39" s="282" t="str">
        <f>IF(details!AA39="","",details!AA39)</f>
        <v/>
      </c>
      <c r="AR39" s="288" t="str">
        <f>CONCATENATE(IF(details!AA39="s"," SANSKRIT",IF(details!AA39="u"," URDU",IF(details!AA39="g"," GUJRATI",IF(details!AA39="p"," PUNJABI",IF(details!AA39="sd"," SINDHI",))))),"")</f>
        <v/>
      </c>
      <c r="AS39" s="280" t="str">
        <f>IF(details!AB39="","",details!AB39)</f>
        <v/>
      </c>
      <c r="AT39" s="280" t="str">
        <f>IF(details!AC39="","",details!AC39)</f>
        <v/>
      </c>
      <c r="AU39" s="280" t="str">
        <f>IF(details!AD39="","",details!AD39)</f>
        <v/>
      </c>
      <c r="AV39" s="281" t="str">
        <f t="shared" si="127"/>
        <v/>
      </c>
      <c r="AW39" s="280" t="str">
        <f>IF(details!AE39="","",details!AE39)</f>
        <v/>
      </c>
      <c r="AX39" s="281" t="str">
        <f t="shared" si="128"/>
        <v/>
      </c>
      <c r="AY39" s="152">
        <f t="shared" si="129"/>
        <v>0</v>
      </c>
      <c r="AZ39" s="138" t="e">
        <f t="shared" si="130"/>
        <v>#VALUE!</v>
      </c>
      <c r="BA39" s="280" t="str">
        <f>IF(details!AF39="","",details!AF39)</f>
        <v/>
      </c>
      <c r="BB39" s="280" t="str">
        <f>IF(details!AG39="","",details!AG39)</f>
        <v/>
      </c>
      <c r="BC39" s="280" t="str">
        <f>IF(details!AH39="","",details!AH39)</f>
        <v/>
      </c>
      <c r="BD39" s="139" t="str">
        <f t="shared" si="131"/>
        <v/>
      </c>
      <c r="BE39" s="280" t="str">
        <f>IF(details!AI39="","",details!AI39)</f>
        <v/>
      </c>
      <c r="BF39" s="140" t="str">
        <f t="shared" si="132"/>
        <v/>
      </c>
      <c r="BG39" s="365" t="str">
        <f t="shared" si="51"/>
        <v/>
      </c>
      <c r="BH39" s="191" t="str">
        <f t="shared" si="133"/>
        <v/>
      </c>
      <c r="BI39" s="280" t="str">
        <f>IF(details!AJ39="","",details!AJ39)</f>
        <v/>
      </c>
      <c r="BJ39" s="280" t="str">
        <f>IF(details!AK39="","",details!AK39)</f>
        <v/>
      </c>
      <c r="BK39" s="280" t="str">
        <f>IF(details!AL39="","",details!AL39)</f>
        <v/>
      </c>
      <c r="BL39" s="281" t="str">
        <f t="shared" si="134"/>
        <v/>
      </c>
      <c r="BM39" s="280" t="str">
        <f>IF(details!AM39="","",details!AM39)</f>
        <v/>
      </c>
      <c r="BN39" s="281" t="str">
        <f t="shared" si="135"/>
        <v/>
      </c>
      <c r="BO39" s="152">
        <f t="shared" si="136"/>
        <v>0</v>
      </c>
      <c r="BP39" s="138" t="e">
        <f t="shared" si="137"/>
        <v>#VALUE!</v>
      </c>
      <c r="BQ39" s="280" t="str">
        <f>IF(details!AN39="","",details!AN39)</f>
        <v/>
      </c>
      <c r="BR39" s="280" t="str">
        <f>IF(details!AO39="","",details!AO39)</f>
        <v/>
      </c>
      <c r="BS39" s="280" t="str">
        <f>IF(details!AP39="","",details!AP39)</f>
        <v/>
      </c>
      <c r="BT39" s="139" t="str">
        <f t="shared" si="138"/>
        <v/>
      </c>
      <c r="BU39" s="280" t="str">
        <f>IF(details!AQ39="","",details!AQ39)</f>
        <v/>
      </c>
      <c r="BV39" s="140" t="str">
        <f t="shared" si="139"/>
        <v/>
      </c>
      <c r="BW39" s="365" t="str">
        <f t="shared" si="55"/>
        <v/>
      </c>
      <c r="BX39" s="191" t="str">
        <f t="shared" si="209"/>
        <v/>
      </c>
      <c r="BY39" s="280" t="str">
        <f>IF(details!AR39="","",details!AR39)</f>
        <v/>
      </c>
      <c r="BZ39" s="280" t="str">
        <f>IF(details!AS39="","",details!AS39)</f>
        <v/>
      </c>
      <c r="CA39" s="280" t="str">
        <f>IF(details!AT39="","",details!AT39)</f>
        <v/>
      </c>
      <c r="CB39" s="281" t="str">
        <f t="shared" si="141"/>
        <v/>
      </c>
      <c r="CC39" s="280" t="str">
        <f>IF(details!AU39="","",details!AU39)</f>
        <v/>
      </c>
      <c r="CD39" s="281" t="str">
        <f t="shared" si="142"/>
        <v/>
      </c>
      <c r="CE39" s="152">
        <f t="shared" si="143"/>
        <v>0</v>
      </c>
      <c r="CF39" s="138" t="e">
        <f t="shared" si="144"/>
        <v>#VALUE!</v>
      </c>
      <c r="CG39" s="280" t="str">
        <f>IF(details!AV39="","",details!AV39)</f>
        <v/>
      </c>
      <c r="CH39" s="280" t="str">
        <f>IF(details!AW39="","",details!AW39)</f>
        <v/>
      </c>
      <c r="CI39" s="280" t="str">
        <f>IF(details!AX39="","",details!AX39)</f>
        <v/>
      </c>
      <c r="CJ39" s="139" t="str">
        <f t="shared" si="145"/>
        <v/>
      </c>
      <c r="CK39" s="280" t="str">
        <f>IF(details!AY39="","",details!AY39)</f>
        <v/>
      </c>
      <c r="CL39" s="140" t="str">
        <f t="shared" si="146"/>
        <v/>
      </c>
      <c r="CM39" s="365" t="str">
        <f t="shared" si="59"/>
        <v/>
      </c>
      <c r="CN39" s="191" t="str">
        <f t="shared" si="60"/>
        <v/>
      </c>
      <c r="CO39" s="280" t="str">
        <f>IF(details!AZ39="","",details!AZ39)</f>
        <v/>
      </c>
      <c r="CP39" s="280" t="str">
        <f>IF(details!BA39="","",details!BA39)</f>
        <v/>
      </c>
      <c r="CQ39" s="280" t="str">
        <f>IF(details!BB39="","",details!BB39)</f>
        <v/>
      </c>
      <c r="CR39" s="281" t="str">
        <f t="shared" si="147"/>
        <v/>
      </c>
      <c r="CS39" s="280" t="str">
        <f>IF(details!BC39="","",details!BC39)</f>
        <v/>
      </c>
      <c r="CT39" s="281" t="str">
        <f t="shared" si="148"/>
        <v/>
      </c>
      <c r="CU39" s="152">
        <f t="shared" si="149"/>
        <v>0</v>
      </c>
      <c r="CV39" s="138" t="e">
        <f t="shared" si="150"/>
        <v>#VALUE!</v>
      </c>
      <c r="CW39" s="280" t="str">
        <f>IF(details!BD39="","",details!BD39)</f>
        <v/>
      </c>
      <c r="CX39" s="280" t="str">
        <f>IF(details!BE39="","",details!BE39)</f>
        <v/>
      </c>
      <c r="CY39" s="280" t="str">
        <f>IF(details!BF39="","",details!BF39)</f>
        <v/>
      </c>
      <c r="CZ39" s="139" t="str">
        <f t="shared" si="151"/>
        <v/>
      </c>
      <c r="DA39" s="280" t="str">
        <f>IF(details!BG39="","",details!BG39)</f>
        <v/>
      </c>
      <c r="DB39" s="140" t="str">
        <f t="shared" si="152"/>
        <v/>
      </c>
      <c r="DC39" s="365" t="str">
        <f t="shared" si="64"/>
        <v/>
      </c>
      <c r="DD39" s="191" t="str">
        <f t="shared" si="23"/>
        <v/>
      </c>
      <c r="DE39" s="280" t="str">
        <f>IF(details!BH39="","",details!BH39)</f>
        <v/>
      </c>
      <c r="DF39" s="280" t="str">
        <f>IF(details!BI39="","",details!BI39)</f>
        <v/>
      </c>
      <c r="DG39" s="280" t="str">
        <f>IF(details!BJ39="","",details!BJ39)</f>
        <v/>
      </c>
      <c r="DH39" s="281" t="str">
        <f t="shared" si="153"/>
        <v/>
      </c>
      <c r="DI39" s="280" t="str">
        <f>IF(details!BK39="","",details!BK39)</f>
        <v/>
      </c>
      <c r="DJ39" s="281" t="str">
        <f t="shared" si="154"/>
        <v/>
      </c>
      <c r="DK39" s="152">
        <f t="shared" si="155"/>
        <v>0</v>
      </c>
      <c r="DL39" s="281" t="str">
        <f t="shared" si="156"/>
        <v/>
      </c>
      <c r="DM39" s="280" t="str">
        <f>IF(details!BL39="","",details!BL39)</f>
        <v/>
      </c>
      <c r="DN39" s="52" t="str">
        <f t="shared" si="157"/>
        <v/>
      </c>
      <c r="DO39" s="280" t="str">
        <f t="shared" si="158"/>
        <v/>
      </c>
      <c r="DP39" s="280" t="str">
        <f>IF(details!BM39="","",details!BM39)</f>
        <v/>
      </c>
      <c r="DQ39" s="280" t="str">
        <f>IF(details!BN39="","",details!BN39)</f>
        <v/>
      </c>
      <c r="DR39" s="280" t="str">
        <f>IF(details!BO39="","",details!BO39)</f>
        <v/>
      </c>
      <c r="DS39" s="281" t="str">
        <f t="shared" si="159"/>
        <v/>
      </c>
      <c r="DT39" s="280" t="str">
        <f>IF(details!BP39="","",details!BP39)</f>
        <v/>
      </c>
      <c r="DU39" s="280" t="str">
        <f>IF(details!BQ39="","",details!BQ39)</f>
        <v/>
      </c>
      <c r="DV39" s="281" t="str">
        <f t="shared" si="160"/>
        <v/>
      </c>
      <c r="DW39" s="281" t="str">
        <f t="shared" si="161"/>
        <v/>
      </c>
      <c r="DX39" s="281" t="str">
        <f t="shared" si="162"/>
        <v/>
      </c>
      <c r="DY39" s="282" t="str">
        <f t="shared" si="163"/>
        <v/>
      </c>
      <c r="DZ39" s="152">
        <f t="shared" si="164"/>
        <v>0</v>
      </c>
      <c r="EA39" s="280" t="str">
        <f t="shared" si="165"/>
        <v/>
      </c>
      <c r="EB39" s="280" t="str">
        <f>IF(details!BR39="","",details!BR39)</f>
        <v/>
      </c>
      <c r="EC39" s="280" t="str">
        <f>IF(details!BS39="","",details!BS39)</f>
        <v/>
      </c>
      <c r="ED39" s="280" t="str">
        <f>IF(details!BT39="","",details!BT39)</f>
        <v/>
      </c>
      <c r="EE39" s="281" t="str">
        <f t="shared" si="166"/>
        <v/>
      </c>
      <c r="EF39" s="280" t="str">
        <f>IF(details!BU39="","",details!BU39)</f>
        <v/>
      </c>
      <c r="EG39" s="280" t="str">
        <f>IF(details!BV39="","",details!BV39)</f>
        <v/>
      </c>
      <c r="EH39" s="56" t="str">
        <f t="shared" si="167"/>
        <v/>
      </c>
      <c r="EI39" s="281" t="str">
        <f t="shared" si="168"/>
        <v/>
      </c>
      <c r="EJ39" s="281" t="str">
        <f t="shared" si="169"/>
        <v/>
      </c>
      <c r="EK39" s="302" t="str">
        <f t="shared" si="170"/>
        <v/>
      </c>
      <c r="EL39" s="152">
        <f t="shared" si="171"/>
        <v>0</v>
      </c>
      <c r="EM39" s="280" t="str">
        <f t="shared" si="172"/>
        <v/>
      </c>
      <c r="EN39" s="280" t="str">
        <f>IF(details!BW39="","",details!BW39)</f>
        <v/>
      </c>
      <c r="EO39" s="280" t="str">
        <f>IF(details!BX39="","",details!BX39)</f>
        <v/>
      </c>
      <c r="EP39" s="280" t="str">
        <f>IF(details!BY39="","",details!BY39)</f>
        <v/>
      </c>
      <c r="EQ39" s="282" t="str">
        <f t="shared" si="173"/>
        <v/>
      </c>
      <c r="ER39" s="280" t="str">
        <f t="shared" si="174"/>
        <v/>
      </c>
      <c r="ES39" s="280" t="str">
        <f>IF(details!BZ39="","",details!BZ39)</f>
        <v/>
      </c>
      <c r="ET39" s="280" t="str">
        <f>IF(details!CA39="","",details!CA39)</f>
        <v/>
      </c>
      <c r="EU39" s="280" t="str">
        <f>IF(details!CB39="","",details!CB39)</f>
        <v/>
      </c>
      <c r="EV39" s="280" t="str">
        <f>IF(details!CC39="","",details!CC39)</f>
        <v/>
      </c>
      <c r="EW39" s="282" t="str">
        <f t="shared" si="175"/>
        <v/>
      </c>
      <c r="EX39" s="280" t="str">
        <f t="shared" si="176"/>
        <v/>
      </c>
      <c r="EY39" s="152" t="str">
        <f t="shared" si="177"/>
        <v/>
      </c>
      <c r="EZ39" s="152" t="str">
        <f t="shared" si="178"/>
        <v/>
      </c>
      <c r="FA39" s="152" t="str">
        <f t="shared" si="179"/>
        <v/>
      </c>
      <c r="FB39" s="152" t="str">
        <f t="shared" si="180"/>
        <v/>
      </c>
      <c r="FC39" s="152" t="str">
        <f t="shared" si="181"/>
        <v/>
      </c>
      <c r="FD39" s="152" t="str">
        <f t="shared" si="182"/>
        <v/>
      </c>
      <c r="FE39" s="152" t="str">
        <f t="shared" ref="FE39:FE70" si="211">IF(OR(DO39="RE",EA39="RE",EM39="RE",ER39="RE",EX39="RE"),"RE","")</f>
        <v/>
      </c>
      <c r="FF39" s="152">
        <f t="shared" si="183"/>
        <v>0</v>
      </c>
      <c r="FG39" s="152">
        <f t="shared" si="184"/>
        <v>0</v>
      </c>
      <c r="FH39" s="152">
        <f t="shared" si="185"/>
        <v>0</v>
      </c>
      <c r="FI39" s="152">
        <f t="shared" si="186"/>
        <v>0</v>
      </c>
      <c r="FJ39" s="152">
        <f t="shared" si="187"/>
        <v>0</v>
      </c>
      <c r="FK39" s="198"/>
      <c r="FL39" s="303" t="str">
        <f t="shared" si="188"/>
        <v/>
      </c>
      <c r="FM39" s="303" t="str">
        <f t="shared" si="189"/>
        <v/>
      </c>
      <c r="FN39" s="303" t="str">
        <f t="shared" si="190"/>
        <v/>
      </c>
      <c r="FO39" s="303" t="str">
        <f t="shared" ref="FO39:FO70" si="212">IF(AQ39="s",FN39,"")</f>
        <v/>
      </c>
      <c r="FP39" s="303" t="str">
        <f t="shared" ref="FP39:FP70" si="213">IF(AQ39="u",FN39,"")</f>
        <v/>
      </c>
      <c r="FQ39" s="303" t="str">
        <f t="shared" ref="FQ39:FQ70" si="214">IF(AQ39="g",FN39,"")</f>
        <v/>
      </c>
      <c r="FR39" s="303" t="str">
        <f t="shared" ref="FR39:FR70" si="215">IF(AQ39="p",FN39,"")</f>
        <v/>
      </c>
      <c r="FS39" s="303" t="str">
        <f t="shared" ref="FS39:FS70" si="216">IF(AQ39="sd",FN39,"")</f>
        <v/>
      </c>
      <c r="FT39" s="303" t="str">
        <f t="shared" si="191"/>
        <v/>
      </c>
      <c r="FU39" s="303" t="str">
        <f t="shared" si="192"/>
        <v/>
      </c>
      <c r="FV39" s="303" t="str">
        <f t="shared" si="193"/>
        <v/>
      </c>
      <c r="FW39" s="303" t="str">
        <f t="shared" si="194"/>
        <v/>
      </c>
      <c r="FX39" s="303" t="str">
        <f t="shared" ref="FX39:FX70" si="217">EA39</f>
        <v/>
      </c>
      <c r="FY39" s="303" t="str">
        <f t="shared" si="195"/>
        <v/>
      </c>
      <c r="FZ39" s="303" t="str">
        <f t="shared" si="196"/>
        <v/>
      </c>
      <c r="GA39" s="303" t="str">
        <f t="shared" si="197"/>
        <v/>
      </c>
      <c r="GB39" s="303" t="str">
        <f t="shared" ref="GB39:GB70" si="218">IF(FF39=6,"PASS",IF(OR(FG39&gt;0,(FH39+FI39)&gt;2),"FAIL",IF(FJ39&gt;0,"RE-EXAM.",IF(OR(FH39&gt;0,FI39&gt;2),"SUPPL.",IF(OR(FI39=1,FI39=2),"PASS BY GRACE","")))))</f>
        <v/>
      </c>
      <c r="GC39" s="286">
        <f t="shared" si="210"/>
        <v>0</v>
      </c>
      <c r="GD39" s="244">
        <f t="shared" si="198"/>
        <v>0</v>
      </c>
      <c r="GE39" s="152" t="str">
        <f t="shared" si="199"/>
        <v/>
      </c>
      <c r="GF39" s="421" t="str">
        <f t="shared" si="200"/>
        <v/>
      </c>
      <c r="GG39" s="333" t="str">
        <f t="shared" si="201"/>
        <v/>
      </c>
      <c r="GH39" s="333" t="str">
        <f t="shared" si="202"/>
        <v xml:space="preserve">      </v>
      </c>
      <c r="GI39" s="191"/>
      <c r="GJ39" s="191" t="str">
        <f t="shared" si="203"/>
        <v/>
      </c>
      <c r="GK39" s="191" t="str">
        <f t="shared" si="204"/>
        <v/>
      </c>
      <c r="GL39" s="191" t="str">
        <f t="shared" si="205"/>
        <v/>
      </c>
      <c r="GM39" s="55" t="str">
        <f>IF(details!DG39="","",details!DG39)</f>
        <v/>
      </c>
      <c r="GN39" s="57" t="str">
        <f>IF(details!DH39="","",details!DH39)</f>
        <v/>
      </c>
      <c r="GO39" s="55" t="str">
        <f>IF(details!DK39="","",details!DK39)</f>
        <v/>
      </c>
      <c r="GP39" s="57" t="str">
        <f>IF(details!DL39="","",details!DL39)</f>
        <v/>
      </c>
      <c r="GQ39" s="55" t="str">
        <f>IF(details!DO39="","",details!DO39)</f>
        <v/>
      </c>
      <c r="GR39" s="57" t="str">
        <f>IF(details!DP39="","",details!DP39)</f>
        <v/>
      </c>
      <c r="GS39" s="55" t="str">
        <f>IF(details!DS39="","",details!DS39)</f>
        <v/>
      </c>
      <c r="GT39" s="57" t="str">
        <f>IF(details!DT39="","",details!DT39)</f>
        <v/>
      </c>
      <c r="GU39" s="337" t="str">
        <f t="shared" si="206"/>
        <v/>
      </c>
      <c r="GV39" s="427" t="str">
        <f t="shared" si="207"/>
        <v/>
      </c>
      <c r="GW39" s="199"/>
      <c r="HA39" s="242" t="str">
        <f>'result aggregate'!W116</f>
        <v>PASS PERCENTAGE</v>
      </c>
      <c r="HB39" s="166" t="str">
        <f>'result aggregate'!X116</f>
        <v/>
      </c>
      <c r="HC39" s="163" t="str">
        <f>'result aggregate'!Y116</f>
        <v/>
      </c>
      <c r="HD39" s="163" t="str">
        <f>'result aggregate'!Z116</f>
        <v/>
      </c>
      <c r="HE39" s="163" t="str">
        <f>'result aggregate'!AA116</f>
        <v/>
      </c>
      <c r="HF39" s="163">
        <f>'result aggregate'!AB116</f>
        <v>100</v>
      </c>
      <c r="HG39" s="163" t="str">
        <f>'result aggregate'!AC116</f>
        <v/>
      </c>
      <c r="HH39" s="163" t="str">
        <f>'result aggregate'!AD116</f>
        <v/>
      </c>
      <c r="HI39" s="163" t="str">
        <f>'result aggregate'!AE116</f>
        <v/>
      </c>
      <c r="HJ39" s="163" t="str">
        <f>'result aggregate'!AF116</f>
        <v/>
      </c>
      <c r="HK39" s="163" t="str">
        <f>'result aggregate'!AG116</f>
        <v/>
      </c>
      <c r="HL39" s="163" t="str">
        <f>'result aggregate'!AH116</f>
        <v/>
      </c>
      <c r="HM39" s="163" t="str">
        <f>'result aggregate'!AI116</f>
        <v/>
      </c>
      <c r="HN39" s="334">
        <f>'result aggregate'!AJ116</f>
        <v>100</v>
      </c>
    </row>
    <row r="40" spans="1:222" ht="15" customHeight="1">
      <c r="A40" s="194">
        <f>details!A40</f>
        <v>34</v>
      </c>
      <c r="B40" s="280" t="str">
        <f>IF(details!B40="","",details!B40)</f>
        <v/>
      </c>
      <c r="C40" s="280" t="str">
        <f>IF(details!C40="","",details!C40)</f>
        <v/>
      </c>
      <c r="D40" s="282">
        <f>IF(details!D40="","",details!D40)</f>
        <v>1034</v>
      </c>
      <c r="E40" s="282"/>
      <c r="F40" s="280" t="str">
        <f>IF(details!F40="","",details!F40)</f>
        <v/>
      </c>
      <c r="G40" s="570" t="str">
        <f>IF(details!G40="","",details!G40)</f>
        <v/>
      </c>
      <c r="H40" s="287" t="str">
        <f>IF(details!H40="","",details!H40)</f>
        <v>A 034</v>
      </c>
      <c r="I40" s="287" t="str">
        <f>IF(details!I40="","",details!I40)</f>
        <v>B 034</v>
      </c>
      <c r="J40" s="287" t="str">
        <f>IF(details!J40="","",details!J40)</f>
        <v>C 034</v>
      </c>
      <c r="K40" s="280" t="str">
        <f>IF(details!K40="","",details!K40)</f>
        <v/>
      </c>
      <c r="L40" s="280" t="str">
        <f>IF(details!L40="","",details!L40)</f>
        <v/>
      </c>
      <c r="M40" s="280" t="str">
        <f>IF(details!M40="","",details!M40)</f>
        <v/>
      </c>
      <c r="N40" s="281" t="str">
        <f t="shared" si="113"/>
        <v/>
      </c>
      <c r="O40" s="280" t="str">
        <f>IF(details!N40="","",details!N40)</f>
        <v/>
      </c>
      <c r="P40" s="281" t="str">
        <f t="shared" si="114"/>
        <v/>
      </c>
      <c r="Q40" s="152">
        <f t="shared" si="115"/>
        <v>0</v>
      </c>
      <c r="R40" s="138" t="e">
        <f t="shared" si="116"/>
        <v>#VALUE!</v>
      </c>
      <c r="S40" s="280" t="str">
        <f>IF(details!O40="","",details!O40)</f>
        <v/>
      </c>
      <c r="T40" s="280" t="str">
        <f>IF(details!P40="","",details!P40)</f>
        <v/>
      </c>
      <c r="U40" s="280" t="str">
        <f>IF(details!Q40="","",details!Q40)</f>
        <v/>
      </c>
      <c r="V40" s="139" t="str">
        <f t="shared" si="117"/>
        <v/>
      </c>
      <c r="W40" s="280" t="str">
        <f>IF(details!R40="","",details!R40)</f>
        <v/>
      </c>
      <c r="X40" s="140" t="str">
        <f t="shared" si="118"/>
        <v/>
      </c>
      <c r="Y40" s="365" t="str">
        <f t="shared" si="42"/>
        <v/>
      </c>
      <c r="Z40" s="191" t="str">
        <f t="shared" si="119"/>
        <v/>
      </c>
      <c r="AA40" s="280" t="str">
        <f>IF(details!S40="","",details!S40)</f>
        <v/>
      </c>
      <c r="AB40" s="280" t="str">
        <f>IF(details!T40="","",details!T40)</f>
        <v/>
      </c>
      <c r="AC40" s="280" t="str">
        <f>IF(details!U40="","",details!U40)</f>
        <v/>
      </c>
      <c r="AD40" s="281" t="str">
        <f t="shared" si="120"/>
        <v/>
      </c>
      <c r="AE40" s="280" t="str">
        <f>IF(details!V40="","",details!V40)</f>
        <v/>
      </c>
      <c r="AF40" s="281" t="str">
        <f t="shared" si="121"/>
        <v/>
      </c>
      <c r="AG40" s="152">
        <f t="shared" si="122"/>
        <v>0</v>
      </c>
      <c r="AH40" s="138" t="e">
        <f t="shared" si="123"/>
        <v>#VALUE!</v>
      </c>
      <c r="AI40" s="280" t="str">
        <f>IF(details!W40="","",details!W40)</f>
        <v/>
      </c>
      <c r="AJ40" s="280" t="str">
        <f>IF(details!X40="","",details!X40)</f>
        <v/>
      </c>
      <c r="AK40" s="280" t="str">
        <f>IF(details!Y40="","",details!Y40)</f>
        <v/>
      </c>
      <c r="AL40" s="139" t="str">
        <f t="shared" si="124"/>
        <v/>
      </c>
      <c r="AM40" s="280" t="str">
        <f>IF(details!Z40="","",details!Z40)</f>
        <v/>
      </c>
      <c r="AN40" s="140" t="str">
        <f t="shared" si="125"/>
        <v/>
      </c>
      <c r="AO40" s="365" t="str">
        <f t="shared" si="47"/>
        <v/>
      </c>
      <c r="AP40" s="191" t="str">
        <f t="shared" si="208"/>
        <v/>
      </c>
      <c r="AQ40" s="282" t="str">
        <f>IF(details!AA40="","",details!AA40)</f>
        <v/>
      </c>
      <c r="AR40" s="288" t="str">
        <f>CONCATENATE(IF(details!AA40="s"," SANSKRIT",IF(details!AA40="u"," URDU",IF(details!AA40="g"," GUJRATI",IF(details!AA40="p"," PUNJABI",IF(details!AA40="sd"," SINDHI",))))),"")</f>
        <v/>
      </c>
      <c r="AS40" s="280" t="str">
        <f>IF(details!AB40="","",details!AB40)</f>
        <v/>
      </c>
      <c r="AT40" s="280" t="str">
        <f>IF(details!AC40="","",details!AC40)</f>
        <v/>
      </c>
      <c r="AU40" s="280" t="str">
        <f>IF(details!AD40="","",details!AD40)</f>
        <v/>
      </c>
      <c r="AV40" s="281" t="str">
        <f t="shared" si="127"/>
        <v/>
      </c>
      <c r="AW40" s="280" t="str">
        <f>IF(details!AE40="","",details!AE40)</f>
        <v/>
      </c>
      <c r="AX40" s="281" t="str">
        <f t="shared" si="128"/>
        <v/>
      </c>
      <c r="AY40" s="152">
        <f t="shared" si="129"/>
        <v>0</v>
      </c>
      <c r="AZ40" s="138" t="e">
        <f t="shared" si="130"/>
        <v>#VALUE!</v>
      </c>
      <c r="BA40" s="280" t="str">
        <f>IF(details!AF40="","",details!AF40)</f>
        <v/>
      </c>
      <c r="BB40" s="280" t="str">
        <f>IF(details!AG40="","",details!AG40)</f>
        <v/>
      </c>
      <c r="BC40" s="280" t="str">
        <f>IF(details!AH40="","",details!AH40)</f>
        <v/>
      </c>
      <c r="BD40" s="139" t="str">
        <f t="shared" si="131"/>
        <v/>
      </c>
      <c r="BE40" s="280" t="str">
        <f>IF(details!AI40="","",details!AI40)</f>
        <v/>
      </c>
      <c r="BF40" s="140" t="str">
        <f t="shared" si="132"/>
        <v/>
      </c>
      <c r="BG40" s="365" t="str">
        <f t="shared" si="51"/>
        <v/>
      </c>
      <c r="BH40" s="191" t="str">
        <f t="shared" si="133"/>
        <v/>
      </c>
      <c r="BI40" s="280" t="str">
        <f>IF(details!AJ40="","",details!AJ40)</f>
        <v/>
      </c>
      <c r="BJ40" s="280" t="str">
        <f>IF(details!AK40="","",details!AK40)</f>
        <v/>
      </c>
      <c r="BK40" s="280" t="str">
        <f>IF(details!AL40="","",details!AL40)</f>
        <v/>
      </c>
      <c r="BL40" s="281" t="str">
        <f t="shared" si="134"/>
        <v/>
      </c>
      <c r="BM40" s="280" t="str">
        <f>IF(details!AM40="","",details!AM40)</f>
        <v/>
      </c>
      <c r="BN40" s="281" t="str">
        <f t="shared" si="135"/>
        <v/>
      </c>
      <c r="BO40" s="152">
        <f t="shared" si="136"/>
        <v>0</v>
      </c>
      <c r="BP40" s="138" t="e">
        <f t="shared" si="137"/>
        <v>#VALUE!</v>
      </c>
      <c r="BQ40" s="280" t="str">
        <f>IF(details!AN40="","",details!AN40)</f>
        <v/>
      </c>
      <c r="BR40" s="280" t="str">
        <f>IF(details!AO40="","",details!AO40)</f>
        <v/>
      </c>
      <c r="BS40" s="280" t="str">
        <f>IF(details!AP40="","",details!AP40)</f>
        <v/>
      </c>
      <c r="BT40" s="139" t="str">
        <f t="shared" si="138"/>
        <v/>
      </c>
      <c r="BU40" s="280" t="str">
        <f>IF(details!AQ40="","",details!AQ40)</f>
        <v/>
      </c>
      <c r="BV40" s="140" t="str">
        <f t="shared" si="139"/>
        <v/>
      </c>
      <c r="BW40" s="365" t="str">
        <f t="shared" si="55"/>
        <v/>
      </c>
      <c r="BX40" s="191" t="str">
        <f t="shared" si="209"/>
        <v/>
      </c>
      <c r="BY40" s="280" t="str">
        <f>IF(details!AR40="","",details!AR40)</f>
        <v/>
      </c>
      <c r="BZ40" s="280" t="str">
        <f>IF(details!AS40="","",details!AS40)</f>
        <v/>
      </c>
      <c r="CA40" s="280" t="str">
        <f>IF(details!AT40="","",details!AT40)</f>
        <v/>
      </c>
      <c r="CB40" s="281" t="str">
        <f t="shared" si="141"/>
        <v/>
      </c>
      <c r="CC40" s="280" t="str">
        <f>IF(details!AU40="","",details!AU40)</f>
        <v/>
      </c>
      <c r="CD40" s="281" t="str">
        <f t="shared" si="142"/>
        <v/>
      </c>
      <c r="CE40" s="152">
        <f t="shared" si="143"/>
        <v>0</v>
      </c>
      <c r="CF40" s="138" t="e">
        <f t="shared" si="144"/>
        <v>#VALUE!</v>
      </c>
      <c r="CG40" s="280" t="str">
        <f>IF(details!AV40="","",details!AV40)</f>
        <v/>
      </c>
      <c r="CH40" s="280" t="str">
        <f>IF(details!AW40="","",details!AW40)</f>
        <v/>
      </c>
      <c r="CI40" s="280" t="str">
        <f>IF(details!AX40="","",details!AX40)</f>
        <v/>
      </c>
      <c r="CJ40" s="139" t="str">
        <f t="shared" si="145"/>
        <v/>
      </c>
      <c r="CK40" s="280" t="str">
        <f>IF(details!AY40="","",details!AY40)</f>
        <v/>
      </c>
      <c r="CL40" s="140" t="str">
        <f t="shared" si="146"/>
        <v/>
      </c>
      <c r="CM40" s="365" t="str">
        <f t="shared" si="59"/>
        <v/>
      </c>
      <c r="CN40" s="191" t="str">
        <f t="shared" si="60"/>
        <v/>
      </c>
      <c r="CO40" s="280" t="str">
        <f>IF(details!AZ40="","",details!AZ40)</f>
        <v/>
      </c>
      <c r="CP40" s="280" t="str">
        <f>IF(details!BA40="","",details!BA40)</f>
        <v/>
      </c>
      <c r="CQ40" s="280" t="str">
        <f>IF(details!BB40="","",details!BB40)</f>
        <v/>
      </c>
      <c r="CR40" s="281" t="str">
        <f t="shared" si="147"/>
        <v/>
      </c>
      <c r="CS40" s="280" t="str">
        <f>IF(details!BC40="","",details!BC40)</f>
        <v/>
      </c>
      <c r="CT40" s="281" t="str">
        <f t="shared" si="148"/>
        <v/>
      </c>
      <c r="CU40" s="152">
        <f t="shared" si="149"/>
        <v>0</v>
      </c>
      <c r="CV40" s="138" t="e">
        <f t="shared" si="150"/>
        <v>#VALUE!</v>
      </c>
      <c r="CW40" s="280" t="str">
        <f>IF(details!BD40="","",details!BD40)</f>
        <v/>
      </c>
      <c r="CX40" s="280" t="str">
        <f>IF(details!BE40="","",details!BE40)</f>
        <v/>
      </c>
      <c r="CY40" s="280" t="str">
        <f>IF(details!BF40="","",details!BF40)</f>
        <v/>
      </c>
      <c r="CZ40" s="139" t="str">
        <f t="shared" si="151"/>
        <v/>
      </c>
      <c r="DA40" s="280" t="str">
        <f>IF(details!BG40="","",details!BG40)</f>
        <v/>
      </c>
      <c r="DB40" s="140" t="str">
        <f t="shared" si="152"/>
        <v/>
      </c>
      <c r="DC40" s="365" t="str">
        <f t="shared" si="64"/>
        <v/>
      </c>
      <c r="DD40" s="191" t="str">
        <f t="shared" si="23"/>
        <v/>
      </c>
      <c r="DE40" s="280" t="str">
        <f>IF(details!BH40="","",details!BH40)</f>
        <v/>
      </c>
      <c r="DF40" s="280" t="str">
        <f>IF(details!BI40="","",details!BI40)</f>
        <v/>
      </c>
      <c r="DG40" s="280" t="str">
        <f>IF(details!BJ40="","",details!BJ40)</f>
        <v/>
      </c>
      <c r="DH40" s="281" t="str">
        <f t="shared" si="153"/>
        <v/>
      </c>
      <c r="DI40" s="280" t="str">
        <f>IF(details!BK40="","",details!BK40)</f>
        <v/>
      </c>
      <c r="DJ40" s="281" t="str">
        <f t="shared" si="154"/>
        <v/>
      </c>
      <c r="DK40" s="152">
        <f t="shared" si="155"/>
        <v>0</v>
      </c>
      <c r="DL40" s="281" t="str">
        <f t="shared" si="156"/>
        <v/>
      </c>
      <c r="DM40" s="280" t="str">
        <f>IF(details!BL40="","",details!BL40)</f>
        <v/>
      </c>
      <c r="DN40" s="52" t="str">
        <f t="shared" si="157"/>
        <v/>
      </c>
      <c r="DO40" s="280" t="str">
        <f t="shared" si="158"/>
        <v/>
      </c>
      <c r="DP40" s="280" t="str">
        <f>IF(details!BM40="","",details!BM40)</f>
        <v/>
      </c>
      <c r="DQ40" s="280" t="str">
        <f>IF(details!BN40="","",details!BN40)</f>
        <v/>
      </c>
      <c r="DR40" s="280" t="str">
        <f>IF(details!BO40="","",details!BO40)</f>
        <v/>
      </c>
      <c r="DS40" s="281" t="str">
        <f t="shared" si="159"/>
        <v/>
      </c>
      <c r="DT40" s="280" t="str">
        <f>IF(details!BP40="","",details!BP40)</f>
        <v/>
      </c>
      <c r="DU40" s="280" t="str">
        <f>IF(details!BQ40="","",details!BQ40)</f>
        <v/>
      </c>
      <c r="DV40" s="281" t="str">
        <f t="shared" si="160"/>
        <v/>
      </c>
      <c r="DW40" s="281" t="str">
        <f t="shared" si="161"/>
        <v/>
      </c>
      <c r="DX40" s="281" t="str">
        <f t="shared" si="162"/>
        <v/>
      </c>
      <c r="DY40" s="282" t="str">
        <f t="shared" si="163"/>
        <v/>
      </c>
      <c r="DZ40" s="152">
        <f t="shared" si="164"/>
        <v>0</v>
      </c>
      <c r="EA40" s="280" t="str">
        <f t="shared" si="165"/>
        <v/>
      </c>
      <c r="EB40" s="280" t="str">
        <f>IF(details!BR40="","",details!BR40)</f>
        <v/>
      </c>
      <c r="EC40" s="280" t="str">
        <f>IF(details!BS40="","",details!BS40)</f>
        <v/>
      </c>
      <c r="ED40" s="280" t="str">
        <f>IF(details!BT40="","",details!BT40)</f>
        <v/>
      </c>
      <c r="EE40" s="281" t="str">
        <f t="shared" si="166"/>
        <v/>
      </c>
      <c r="EF40" s="280" t="str">
        <f>IF(details!BU40="","",details!BU40)</f>
        <v/>
      </c>
      <c r="EG40" s="280" t="str">
        <f>IF(details!BV40="","",details!BV40)</f>
        <v/>
      </c>
      <c r="EH40" s="56" t="str">
        <f t="shared" si="167"/>
        <v/>
      </c>
      <c r="EI40" s="281" t="str">
        <f t="shared" si="168"/>
        <v/>
      </c>
      <c r="EJ40" s="281" t="str">
        <f t="shared" si="169"/>
        <v/>
      </c>
      <c r="EK40" s="302" t="str">
        <f t="shared" si="170"/>
        <v/>
      </c>
      <c r="EL40" s="152">
        <f t="shared" si="171"/>
        <v>0</v>
      </c>
      <c r="EM40" s="280" t="str">
        <f t="shared" si="172"/>
        <v/>
      </c>
      <c r="EN40" s="280" t="str">
        <f>IF(details!BW40="","",details!BW40)</f>
        <v/>
      </c>
      <c r="EO40" s="280" t="str">
        <f>IF(details!BX40="","",details!BX40)</f>
        <v/>
      </c>
      <c r="EP40" s="280" t="str">
        <f>IF(details!BY40="","",details!BY40)</f>
        <v/>
      </c>
      <c r="EQ40" s="282" t="str">
        <f t="shared" si="173"/>
        <v/>
      </c>
      <c r="ER40" s="280" t="str">
        <f t="shared" si="174"/>
        <v/>
      </c>
      <c r="ES40" s="280" t="str">
        <f>IF(details!BZ40="","",details!BZ40)</f>
        <v/>
      </c>
      <c r="ET40" s="280" t="str">
        <f>IF(details!CA40="","",details!CA40)</f>
        <v/>
      </c>
      <c r="EU40" s="280" t="str">
        <f>IF(details!CB40="","",details!CB40)</f>
        <v/>
      </c>
      <c r="EV40" s="280" t="str">
        <f>IF(details!CC40="","",details!CC40)</f>
        <v/>
      </c>
      <c r="EW40" s="282" t="str">
        <f t="shared" si="175"/>
        <v/>
      </c>
      <c r="EX40" s="280" t="str">
        <f t="shared" si="176"/>
        <v/>
      </c>
      <c r="EY40" s="152" t="str">
        <f t="shared" si="177"/>
        <v/>
      </c>
      <c r="EZ40" s="152" t="str">
        <f t="shared" si="178"/>
        <v/>
      </c>
      <c r="FA40" s="152" t="str">
        <f t="shared" si="179"/>
        <v/>
      </c>
      <c r="FB40" s="152" t="str">
        <f t="shared" si="180"/>
        <v/>
      </c>
      <c r="FC40" s="152" t="str">
        <f t="shared" si="181"/>
        <v/>
      </c>
      <c r="FD40" s="152" t="str">
        <f t="shared" si="182"/>
        <v/>
      </c>
      <c r="FE40" s="152" t="str">
        <f t="shared" si="211"/>
        <v/>
      </c>
      <c r="FF40" s="152">
        <f t="shared" si="183"/>
        <v>0</v>
      </c>
      <c r="FG40" s="152">
        <f t="shared" si="184"/>
        <v>0</v>
      </c>
      <c r="FH40" s="152">
        <f t="shared" si="185"/>
        <v>0</v>
      </c>
      <c r="FI40" s="152">
        <f t="shared" si="186"/>
        <v>0</v>
      </c>
      <c r="FJ40" s="152">
        <f t="shared" si="187"/>
        <v>0</v>
      </c>
      <c r="FK40" s="198"/>
      <c r="FL40" s="303" t="str">
        <f t="shared" si="188"/>
        <v/>
      </c>
      <c r="FM40" s="303" t="str">
        <f t="shared" si="189"/>
        <v/>
      </c>
      <c r="FN40" s="303" t="str">
        <f t="shared" si="190"/>
        <v/>
      </c>
      <c r="FO40" s="303" t="str">
        <f t="shared" si="212"/>
        <v/>
      </c>
      <c r="FP40" s="303" t="str">
        <f t="shared" si="213"/>
        <v/>
      </c>
      <c r="FQ40" s="303" t="str">
        <f t="shared" si="214"/>
        <v/>
      </c>
      <c r="FR40" s="303" t="str">
        <f t="shared" si="215"/>
        <v/>
      </c>
      <c r="FS40" s="303" t="str">
        <f t="shared" si="216"/>
        <v/>
      </c>
      <c r="FT40" s="303" t="str">
        <f t="shared" si="191"/>
        <v/>
      </c>
      <c r="FU40" s="303" t="str">
        <f t="shared" si="192"/>
        <v/>
      </c>
      <c r="FV40" s="303" t="str">
        <f t="shared" si="193"/>
        <v/>
      </c>
      <c r="FW40" s="303" t="str">
        <f t="shared" si="194"/>
        <v/>
      </c>
      <c r="FX40" s="303" t="str">
        <f t="shared" si="217"/>
        <v/>
      </c>
      <c r="FY40" s="303" t="str">
        <f t="shared" si="195"/>
        <v/>
      </c>
      <c r="FZ40" s="303" t="str">
        <f t="shared" si="196"/>
        <v/>
      </c>
      <c r="GA40" s="303" t="str">
        <f t="shared" si="197"/>
        <v/>
      </c>
      <c r="GB40" s="303" t="str">
        <f t="shared" si="218"/>
        <v/>
      </c>
      <c r="GC40" s="286">
        <f t="shared" si="210"/>
        <v>0</v>
      </c>
      <c r="GD40" s="244">
        <f t="shared" si="198"/>
        <v>0</v>
      </c>
      <c r="GE40" s="152" t="str">
        <f t="shared" si="199"/>
        <v/>
      </c>
      <c r="GF40" s="421" t="str">
        <f t="shared" si="200"/>
        <v/>
      </c>
      <c r="GG40" s="333" t="str">
        <f>IF(AND(GD40&gt;=60,GJ40="PASS"),"FIRST",IF(AND(GD40&gt;=60,GJ40="PASS BY GRACE"),"FIRST",IF(AND(GD40&gt;=45,GJ40="PASS"),"SECOND",IF(AND(GD40&gt;=45,GJ40="PASS BY GRACE"),"SECOND",IF(OR(GJ40="PASS",GJ40="PASS BY GRACE"),"THIRD","")))))</f>
        <v/>
      </c>
      <c r="GH40" s="333" t="str">
        <f t="shared" si="202"/>
        <v xml:space="preserve">      </v>
      </c>
      <c r="GI40" s="191"/>
      <c r="GJ40" s="191" t="str">
        <f>IF(AND(GB40="",GI40=""),"",IF(OR(GB40="PASS",GI40="PASS"),"PASS",IF(GB40="PASS BY GRACE","PASS BY GRACE",IF(AND(GB40="SUPPL.",GI40=""),"","FAIL"))))</f>
        <v/>
      </c>
      <c r="GK40" s="191" t="str">
        <f>IF(GI40="PASS","?","")</f>
        <v/>
      </c>
      <c r="GL40" s="191" t="str">
        <f>IF(OR(GG40="FIRST",GG40="SECOND",GG40="THIRD"),GG40,IF(OR(GK40="FIRST",GK40="SECOND",GK40="THIRD"),GK40,""))</f>
        <v/>
      </c>
      <c r="GM40" s="55" t="str">
        <f>IF(details!DG40="","",details!DG40)</f>
        <v/>
      </c>
      <c r="GN40" s="57" t="str">
        <f>IF(details!DH40="","",details!DH40)</f>
        <v/>
      </c>
      <c r="GO40" s="55" t="str">
        <f>IF(details!DK40="","",details!DK40)</f>
        <v/>
      </c>
      <c r="GP40" s="57" t="str">
        <f>IF(details!DL40="","",details!DL40)</f>
        <v/>
      </c>
      <c r="GQ40" s="55" t="str">
        <f>IF(details!DO40="","",details!DO40)</f>
        <v/>
      </c>
      <c r="GR40" s="57" t="str">
        <f>IF(details!DP40="","",details!DP40)</f>
        <v/>
      </c>
      <c r="GS40" s="55" t="str">
        <f>IF(details!DS40="","",details!DS40)</f>
        <v/>
      </c>
      <c r="GT40" s="57" t="str">
        <f>IF(details!DT40="","",details!DT40)</f>
        <v/>
      </c>
      <c r="GU40" s="337" t="str">
        <f t="shared" si="206"/>
        <v/>
      </c>
      <c r="GV40" s="427" t="str">
        <f t="shared" si="207"/>
        <v/>
      </c>
      <c r="GW40" s="199"/>
      <c r="GZ40" s="239"/>
      <c r="HA40" s="239"/>
      <c r="HB40" s="239"/>
      <c r="HC40" s="239"/>
      <c r="HD40" s="239"/>
      <c r="HE40" s="239"/>
      <c r="HF40" s="239"/>
      <c r="HG40" s="239"/>
      <c r="HH40" s="239"/>
      <c r="HI40" s="239"/>
      <c r="HJ40" s="239"/>
      <c r="HK40" s="239"/>
      <c r="HL40" s="239"/>
      <c r="HM40" s="239"/>
      <c r="HN40" s="239"/>
    </row>
    <row r="41" spans="1:222" ht="15" customHeight="1">
      <c r="A41" s="194">
        <f>details!A41</f>
        <v>35</v>
      </c>
      <c r="B41" s="280" t="str">
        <f>IF(details!B41="","",details!B41)</f>
        <v/>
      </c>
      <c r="C41" s="280" t="str">
        <f>IF(details!C41="","",details!C41)</f>
        <v/>
      </c>
      <c r="D41" s="282">
        <f>IF(details!D41="","",details!D41)</f>
        <v>1035</v>
      </c>
      <c r="E41" s="282"/>
      <c r="F41" s="280" t="str">
        <f>IF(details!F41="","",details!F41)</f>
        <v/>
      </c>
      <c r="G41" s="570" t="str">
        <f>IF(details!G41="","",details!G41)</f>
        <v/>
      </c>
      <c r="H41" s="287" t="str">
        <f>IF(details!H41="","",details!H41)</f>
        <v>A 035</v>
      </c>
      <c r="I41" s="287" t="str">
        <f>IF(details!I41="","",details!I41)</f>
        <v>B 035</v>
      </c>
      <c r="J41" s="287" t="str">
        <f>IF(details!J41="","",details!J41)</f>
        <v>C 035</v>
      </c>
      <c r="K41" s="280" t="str">
        <f>IF(details!K41="","",details!K41)</f>
        <v/>
      </c>
      <c r="L41" s="280" t="str">
        <f>IF(details!L41="","",details!L41)</f>
        <v/>
      </c>
      <c r="M41" s="280" t="str">
        <f>IF(details!M41="","",details!M41)</f>
        <v/>
      </c>
      <c r="N41" s="281" t="str">
        <f t="shared" si="113"/>
        <v/>
      </c>
      <c r="O41" s="280" t="str">
        <f>IF(details!N41="","",details!N41)</f>
        <v/>
      </c>
      <c r="P41" s="281" t="str">
        <f t="shared" si="114"/>
        <v/>
      </c>
      <c r="Q41" s="152">
        <f t="shared" si="115"/>
        <v>0</v>
      </c>
      <c r="R41" s="138" t="e">
        <f t="shared" si="116"/>
        <v>#VALUE!</v>
      </c>
      <c r="S41" s="280" t="str">
        <f>IF(details!O41="","",details!O41)</f>
        <v/>
      </c>
      <c r="T41" s="280" t="str">
        <f>IF(details!P41="","",details!P41)</f>
        <v/>
      </c>
      <c r="U41" s="280" t="str">
        <f>IF(details!Q41="","",details!Q41)</f>
        <v/>
      </c>
      <c r="V41" s="139" t="str">
        <f t="shared" si="117"/>
        <v/>
      </c>
      <c r="W41" s="280" t="str">
        <f>IF(details!R41="","",details!R41)</f>
        <v/>
      </c>
      <c r="X41" s="140" t="str">
        <f t="shared" si="118"/>
        <v/>
      </c>
      <c r="Y41" s="365" t="str">
        <f t="shared" si="42"/>
        <v/>
      </c>
      <c r="Z41" s="191" t="str">
        <f t="shared" si="119"/>
        <v/>
      </c>
      <c r="AA41" s="280" t="str">
        <f>IF(details!S41="","",details!S41)</f>
        <v/>
      </c>
      <c r="AB41" s="280" t="str">
        <f>IF(details!T41="","",details!T41)</f>
        <v/>
      </c>
      <c r="AC41" s="280" t="str">
        <f>IF(details!U41="","",details!U41)</f>
        <v/>
      </c>
      <c r="AD41" s="281" t="str">
        <f t="shared" si="120"/>
        <v/>
      </c>
      <c r="AE41" s="280" t="str">
        <f>IF(details!V41="","",details!V41)</f>
        <v/>
      </c>
      <c r="AF41" s="281" t="str">
        <f t="shared" si="121"/>
        <v/>
      </c>
      <c r="AG41" s="152">
        <f t="shared" si="122"/>
        <v>0</v>
      </c>
      <c r="AH41" s="138" t="e">
        <f t="shared" si="123"/>
        <v>#VALUE!</v>
      </c>
      <c r="AI41" s="280" t="str">
        <f>IF(details!W41="","",details!W41)</f>
        <v/>
      </c>
      <c r="AJ41" s="280" t="str">
        <f>IF(details!X41="","",details!X41)</f>
        <v/>
      </c>
      <c r="AK41" s="280" t="str">
        <f>IF(details!Y41="","",details!Y41)</f>
        <v/>
      </c>
      <c r="AL41" s="139" t="str">
        <f t="shared" si="124"/>
        <v/>
      </c>
      <c r="AM41" s="280" t="str">
        <f>IF(details!Z41="","",details!Z41)</f>
        <v/>
      </c>
      <c r="AN41" s="140" t="str">
        <f t="shared" si="125"/>
        <v/>
      </c>
      <c r="AO41" s="365" t="str">
        <f t="shared" si="47"/>
        <v/>
      </c>
      <c r="AP41" s="191" t="str">
        <f t="shared" si="208"/>
        <v/>
      </c>
      <c r="AQ41" s="282" t="str">
        <f>IF(details!AA41="","",details!AA41)</f>
        <v/>
      </c>
      <c r="AR41" s="288" t="str">
        <f>CONCATENATE(IF(details!AA41="s"," SANSKRIT",IF(details!AA41="u"," URDU",IF(details!AA41="g"," GUJRATI",IF(details!AA41="p"," PUNJABI",IF(details!AA41="sd"," SINDHI",))))),"")</f>
        <v/>
      </c>
      <c r="AS41" s="280" t="str">
        <f>IF(details!AB41="","",details!AB41)</f>
        <v/>
      </c>
      <c r="AT41" s="280" t="str">
        <f>IF(details!AC41="","",details!AC41)</f>
        <v/>
      </c>
      <c r="AU41" s="280" t="str">
        <f>IF(details!AD41="","",details!AD41)</f>
        <v/>
      </c>
      <c r="AV41" s="281" t="str">
        <f t="shared" si="127"/>
        <v/>
      </c>
      <c r="AW41" s="280" t="str">
        <f>IF(details!AE41="","",details!AE41)</f>
        <v/>
      </c>
      <c r="AX41" s="281" t="str">
        <f t="shared" si="128"/>
        <v/>
      </c>
      <c r="AY41" s="152">
        <f t="shared" si="129"/>
        <v>0</v>
      </c>
      <c r="AZ41" s="138" t="e">
        <f t="shared" si="130"/>
        <v>#VALUE!</v>
      </c>
      <c r="BA41" s="280" t="str">
        <f>IF(details!AF41="","",details!AF41)</f>
        <v/>
      </c>
      <c r="BB41" s="280" t="str">
        <f>IF(details!AG41="","",details!AG41)</f>
        <v/>
      </c>
      <c r="BC41" s="280" t="str">
        <f>IF(details!AH41="","",details!AH41)</f>
        <v/>
      </c>
      <c r="BD41" s="139" t="str">
        <f t="shared" si="131"/>
        <v/>
      </c>
      <c r="BE41" s="280" t="str">
        <f>IF(details!AI41="","",details!AI41)</f>
        <v/>
      </c>
      <c r="BF41" s="140" t="str">
        <f t="shared" si="132"/>
        <v/>
      </c>
      <c r="BG41" s="365" t="str">
        <f t="shared" si="51"/>
        <v/>
      </c>
      <c r="BH41" s="191" t="str">
        <f t="shared" si="133"/>
        <v/>
      </c>
      <c r="BI41" s="280" t="str">
        <f>IF(details!AJ41="","",details!AJ41)</f>
        <v/>
      </c>
      <c r="BJ41" s="280" t="str">
        <f>IF(details!AK41="","",details!AK41)</f>
        <v/>
      </c>
      <c r="BK41" s="280" t="str">
        <f>IF(details!AL41="","",details!AL41)</f>
        <v/>
      </c>
      <c r="BL41" s="281" t="str">
        <f t="shared" si="134"/>
        <v/>
      </c>
      <c r="BM41" s="280" t="str">
        <f>IF(details!AM41="","",details!AM41)</f>
        <v/>
      </c>
      <c r="BN41" s="281" t="str">
        <f t="shared" si="135"/>
        <v/>
      </c>
      <c r="BO41" s="152">
        <f t="shared" si="136"/>
        <v>0</v>
      </c>
      <c r="BP41" s="138" t="e">
        <f t="shared" si="137"/>
        <v>#VALUE!</v>
      </c>
      <c r="BQ41" s="280" t="str">
        <f>IF(details!AN41="","",details!AN41)</f>
        <v/>
      </c>
      <c r="BR41" s="280" t="str">
        <f>IF(details!AO41="","",details!AO41)</f>
        <v/>
      </c>
      <c r="BS41" s="280" t="str">
        <f>IF(details!AP41="","",details!AP41)</f>
        <v/>
      </c>
      <c r="BT41" s="139" t="str">
        <f t="shared" si="138"/>
        <v/>
      </c>
      <c r="BU41" s="280" t="str">
        <f>IF(details!AQ41="","",details!AQ41)</f>
        <v/>
      </c>
      <c r="BV41" s="140" t="str">
        <f t="shared" si="139"/>
        <v/>
      </c>
      <c r="BW41" s="365" t="str">
        <f t="shared" si="55"/>
        <v/>
      </c>
      <c r="BX41" s="191" t="str">
        <f t="shared" si="209"/>
        <v/>
      </c>
      <c r="BY41" s="280" t="str">
        <f>IF(details!AR41="","",details!AR41)</f>
        <v/>
      </c>
      <c r="BZ41" s="280" t="str">
        <f>IF(details!AS41="","",details!AS41)</f>
        <v/>
      </c>
      <c r="CA41" s="280" t="str">
        <f>IF(details!AT41="","",details!AT41)</f>
        <v/>
      </c>
      <c r="CB41" s="281" t="str">
        <f t="shared" si="141"/>
        <v/>
      </c>
      <c r="CC41" s="280" t="str">
        <f>IF(details!AU41="","",details!AU41)</f>
        <v/>
      </c>
      <c r="CD41" s="281" t="str">
        <f t="shared" si="142"/>
        <v/>
      </c>
      <c r="CE41" s="152">
        <f t="shared" si="143"/>
        <v>0</v>
      </c>
      <c r="CF41" s="138" t="e">
        <f t="shared" si="144"/>
        <v>#VALUE!</v>
      </c>
      <c r="CG41" s="280" t="str">
        <f>IF(details!AV41="","",details!AV41)</f>
        <v/>
      </c>
      <c r="CH41" s="280" t="str">
        <f>IF(details!AW41="","",details!AW41)</f>
        <v/>
      </c>
      <c r="CI41" s="280" t="str">
        <f>IF(details!AX41="","",details!AX41)</f>
        <v/>
      </c>
      <c r="CJ41" s="139" t="str">
        <f t="shared" si="145"/>
        <v/>
      </c>
      <c r="CK41" s="280" t="str">
        <f>IF(details!AY41="","",details!AY41)</f>
        <v/>
      </c>
      <c r="CL41" s="140" t="str">
        <f t="shared" si="146"/>
        <v/>
      </c>
      <c r="CM41" s="365" t="str">
        <f t="shared" si="59"/>
        <v/>
      </c>
      <c r="CN41" s="191" t="str">
        <f t="shared" si="60"/>
        <v/>
      </c>
      <c r="CO41" s="280" t="str">
        <f>IF(details!AZ41="","",details!AZ41)</f>
        <v/>
      </c>
      <c r="CP41" s="280" t="str">
        <f>IF(details!BA41="","",details!BA41)</f>
        <v/>
      </c>
      <c r="CQ41" s="280" t="str">
        <f>IF(details!BB41="","",details!BB41)</f>
        <v/>
      </c>
      <c r="CR41" s="281" t="str">
        <f t="shared" si="147"/>
        <v/>
      </c>
      <c r="CS41" s="280" t="str">
        <f>IF(details!BC41="","",details!BC41)</f>
        <v/>
      </c>
      <c r="CT41" s="281" t="str">
        <f t="shared" si="148"/>
        <v/>
      </c>
      <c r="CU41" s="152">
        <f t="shared" si="149"/>
        <v>0</v>
      </c>
      <c r="CV41" s="138" t="e">
        <f t="shared" si="150"/>
        <v>#VALUE!</v>
      </c>
      <c r="CW41" s="280" t="str">
        <f>IF(details!BD41="","",details!BD41)</f>
        <v/>
      </c>
      <c r="CX41" s="280" t="str">
        <f>IF(details!BE41="","",details!BE41)</f>
        <v/>
      </c>
      <c r="CY41" s="280" t="str">
        <f>IF(details!BF41="","",details!BF41)</f>
        <v/>
      </c>
      <c r="CZ41" s="139" t="str">
        <f t="shared" si="151"/>
        <v/>
      </c>
      <c r="DA41" s="280" t="str">
        <f>IF(details!BG41="","",details!BG41)</f>
        <v/>
      </c>
      <c r="DB41" s="140" t="str">
        <f t="shared" si="152"/>
        <v/>
      </c>
      <c r="DC41" s="365" t="str">
        <f t="shared" si="64"/>
        <v/>
      </c>
      <c r="DD41" s="191" t="str">
        <f t="shared" si="23"/>
        <v/>
      </c>
      <c r="DE41" s="280" t="str">
        <f>IF(details!BH41="","",details!BH41)</f>
        <v/>
      </c>
      <c r="DF41" s="280" t="str">
        <f>IF(details!BI41="","",details!BI41)</f>
        <v/>
      </c>
      <c r="DG41" s="280" t="str">
        <f>IF(details!BJ41="","",details!BJ41)</f>
        <v/>
      </c>
      <c r="DH41" s="281" t="str">
        <f t="shared" si="153"/>
        <v/>
      </c>
      <c r="DI41" s="280" t="str">
        <f>IF(details!BK41="","",details!BK41)</f>
        <v/>
      </c>
      <c r="DJ41" s="281" t="str">
        <f t="shared" si="154"/>
        <v/>
      </c>
      <c r="DK41" s="152">
        <f t="shared" si="155"/>
        <v>0</v>
      </c>
      <c r="DL41" s="281" t="str">
        <f t="shared" si="156"/>
        <v/>
      </c>
      <c r="DM41" s="280" t="str">
        <f>IF(details!BL41="","",details!BL41)</f>
        <v/>
      </c>
      <c r="DN41" s="52" t="str">
        <f t="shared" si="157"/>
        <v/>
      </c>
      <c r="DO41" s="280" t="str">
        <f t="shared" si="158"/>
        <v/>
      </c>
      <c r="DP41" s="280" t="str">
        <f>IF(details!BM41="","",details!BM41)</f>
        <v/>
      </c>
      <c r="DQ41" s="280" t="str">
        <f>IF(details!BN41="","",details!BN41)</f>
        <v/>
      </c>
      <c r="DR41" s="280" t="str">
        <f>IF(details!BO41="","",details!BO41)</f>
        <v/>
      </c>
      <c r="DS41" s="281" t="str">
        <f t="shared" si="159"/>
        <v/>
      </c>
      <c r="DT41" s="280" t="str">
        <f>IF(details!BP41="","",details!BP41)</f>
        <v/>
      </c>
      <c r="DU41" s="280" t="str">
        <f>IF(details!BQ41="","",details!BQ41)</f>
        <v/>
      </c>
      <c r="DV41" s="281" t="str">
        <f t="shared" si="160"/>
        <v/>
      </c>
      <c r="DW41" s="281" t="str">
        <f t="shared" si="161"/>
        <v/>
      </c>
      <c r="DX41" s="281" t="str">
        <f t="shared" si="162"/>
        <v/>
      </c>
      <c r="DY41" s="282" t="str">
        <f t="shared" si="163"/>
        <v/>
      </c>
      <c r="DZ41" s="152">
        <f t="shared" si="164"/>
        <v>0</v>
      </c>
      <c r="EA41" s="280" t="str">
        <f t="shared" si="165"/>
        <v/>
      </c>
      <c r="EB41" s="280" t="str">
        <f>IF(details!BR41="","",details!BR41)</f>
        <v/>
      </c>
      <c r="EC41" s="280" t="str">
        <f>IF(details!BS41="","",details!BS41)</f>
        <v/>
      </c>
      <c r="ED41" s="280" t="str">
        <f>IF(details!BT41="","",details!BT41)</f>
        <v/>
      </c>
      <c r="EE41" s="281" t="str">
        <f t="shared" si="166"/>
        <v/>
      </c>
      <c r="EF41" s="280" t="str">
        <f>IF(details!BU41="","",details!BU41)</f>
        <v/>
      </c>
      <c r="EG41" s="280" t="str">
        <f>IF(details!BV41="","",details!BV41)</f>
        <v/>
      </c>
      <c r="EH41" s="56" t="str">
        <f t="shared" si="167"/>
        <v/>
      </c>
      <c r="EI41" s="281" t="str">
        <f t="shared" si="168"/>
        <v/>
      </c>
      <c r="EJ41" s="281" t="str">
        <f t="shared" si="169"/>
        <v/>
      </c>
      <c r="EK41" s="302" t="str">
        <f t="shared" si="170"/>
        <v/>
      </c>
      <c r="EL41" s="152">
        <f t="shared" si="171"/>
        <v>0</v>
      </c>
      <c r="EM41" s="280" t="str">
        <f t="shared" si="172"/>
        <v/>
      </c>
      <c r="EN41" s="280" t="str">
        <f>IF(details!BW41="","",details!BW41)</f>
        <v/>
      </c>
      <c r="EO41" s="280" t="str">
        <f>IF(details!BX41="","",details!BX41)</f>
        <v/>
      </c>
      <c r="EP41" s="280" t="str">
        <f>IF(details!BY41="","",details!BY41)</f>
        <v/>
      </c>
      <c r="EQ41" s="282" t="str">
        <f t="shared" si="173"/>
        <v/>
      </c>
      <c r="ER41" s="280" t="str">
        <f t="shared" si="174"/>
        <v/>
      </c>
      <c r="ES41" s="280" t="str">
        <f>IF(details!BZ41="","",details!BZ41)</f>
        <v/>
      </c>
      <c r="ET41" s="280" t="str">
        <f>IF(details!CA41="","",details!CA41)</f>
        <v/>
      </c>
      <c r="EU41" s="280" t="str">
        <f>IF(details!CB41="","",details!CB41)</f>
        <v/>
      </c>
      <c r="EV41" s="280" t="str">
        <f>IF(details!CC41="","",details!CC41)</f>
        <v/>
      </c>
      <c r="EW41" s="282" t="str">
        <f t="shared" si="175"/>
        <v/>
      </c>
      <c r="EX41" s="280" t="str">
        <f t="shared" si="176"/>
        <v/>
      </c>
      <c r="EY41" s="152" t="str">
        <f t="shared" si="177"/>
        <v/>
      </c>
      <c r="EZ41" s="152" t="str">
        <f t="shared" si="178"/>
        <v/>
      </c>
      <c r="FA41" s="152" t="str">
        <f t="shared" si="179"/>
        <v/>
      </c>
      <c r="FB41" s="152" t="str">
        <f t="shared" si="180"/>
        <v/>
      </c>
      <c r="FC41" s="152" t="str">
        <f t="shared" si="181"/>
        <v/>
      </c>
      <c r="FD41" s="152" t="str">
        <f t="shared" si="182"/>
        <v/>
      </c>
      <c r="FE41" s="152" t="str">
        <f t="shared" si="211"/>
        <v/>
      </c>
      <c r="FF41" s="152">
        <f t="shared" si="183"/>
        <v>0</v>
      </c>
      <c r="FG41" s="152">
        <f t="shared" si="184"/>
        <v>0</v>
      </c>
      <c r="FH41" s="152">
        <f t="shared" si="185"/>
        <v>0</v>
      </c>
      <c r="FI41" s="152">
        <f t="shared" si="186"/>
        <v>0</v>
      </c>
      <c r="FJ41" s="152">
        <f t="shared" si="187"/>
        <v>0</v>
      </c>
      <c r="FK41" s="198"/>
      <c r="FL41" s="303" t="str">
        <f t="shared" si="188"/>
        <v/>
      </c>
      <c r="FM41" s="303" t="str">
        <f t="shared" si="189"/>
        <v/>
      </c>
      <c r="FN41" s="303" t="str">
        <f t="shared" si="190"/>
        <v/>
      </c>
      <c r="FO41" s="303" t="str">
        <f t="shared" si="212"/>
        <v/>
      </c>
      <c r="FP41" s="303" t="str">
        <f t="shared" si="213"/>
        <v/>
      </c>
      <c r="FQ41" s="303" t="str">
        <f t="shared" si="214"/>
        <v/>
      </c>
      <c r="FR41" s="303" t="str">
        <f t="shared" si="215"/>
        <v/>
      </c>
      <c r="FS41" s="303" t="str">
        <f t="shared" si="216"/>
        <v/>
      </c>
      <c r="FT41" s="303" t="str">
        <f t="shared" si="191"/>
        <v/>
      </c>
      <c r="FU41" s="303" t="str">
        <f t="shared" si="192"/>
        <v/>
      </c>
      <c r="FV41" s="303" t="str">
        <f t="shared" si="193"/>
        <v/>
      </c>
      <c r="FW41" s="303" t="str">
        <f t="shared" si="194"/>
        <v/>
      </c>
      <c r="FX41" s="303" t="str">
        <f t="shared" si="217"/>
        <v/>
      </c>
      <c r="FY41" s="303" t="str">
        <f t="shared" si="195"/>
        <v/>
      </c>
      <c r="FZ41" s="303" t="str">
        <f t="shared" si="196"/>
        <v/>
      </c>
      <c r="GA41" s="303" t="str">
        <f t="shared" si="197"/>
        <v/>
      </c>
      <c r="GB41" s="303" t="str">
        <f t="shared" si="218"/>
        <v/>
      </c>
      <c r="GC41" s="286">
        <f t="shared" si="210"/>
        <v>0</v>
      </c>
      <c r="GD41" s="244">
        <f t="shared" si="198"/>
        <v>0</v>
      </c>
      <c r="GE41" s="152" t="str">
        <f t="shared" si="199"/>
        <v/>
      </c>
      <c r="GF41" s="421" t="str">
        <f t="shared" si="200"/>
        <v/>
      </c>
      <c r="GG41" s="333" t="str">
        <f t="shared" ref="GG41:GG54" si="219">IF(AND(GD41&gt;=60,GJ41="PASS"),"FIRST",IF(AND(GD41&gt;=60,GJ41="PASS BY GRACE"),"FIRST",IF(AND(GD41&gt;=45,GJ41="PASS"),"SECOND",IF(AND(GD41&gt;=45,GJ41="PASS BY GRACE"),"SECOND",IF(OR(GJ41="PASS",GJ41="PASS BY GRACE"),"THIRD","")))))</f>
        <v/>
      </c>
      <c r="GH41" s="333" t="str">
        <f t="shared" ref="GH41:GH104" si="220">CONCATENATE(IF(EY41="S",$EY$4,"")," ",IF(EZ41="S",$EZ$4,"")," ",IF(FA41="S",$FA$4,"")," ",IF(FB41="S",$FB$4,"")," ",IF(FC41="S",$FC$4,"")," ",IF(FD41="S",$FD$4,"")," ")</f>
        <v xml:space="preserve">      </v>
      </c>
      <c r="GI41" s="191"/>
      <c r="GJ41" s="191" t="str">
        <f t="shared" ref="GJ41:GJ54" si="221">IF(AND(GB41="",GI41=""),"",IF(OR(GB41="PASS",GI41="PASS"),"PASS",IF(GB41="PASS BY GRACE","PASS BY GRACE",IF(AND(GB41="SUPPL.",GI41=""),"","FAIL"))))</f>
        <v/>
      </c>
      <c r="GK41" s="191" t="str">
        <f t="shared" ref="GK41:GK54" si="222">IF(GI41="PASS","?","")</f>
        <v/>
      </c>
      <c r="GL41" s="191" t="str">
        <f t="shared" ref="GL41:GL54" si="223">IF(OR(GG41="FIRST",GG41="SECOND",GG41="THIRD"),GG41,IF(OR(GK41="FIRST",GK41="SECOND",GK41="THIRD"),GK41,""))</f>
        <v/>
      </c>
      <c r="GM41" s="55" t="str">
        <f>IF(details!DG41="","",details!DG41)</f>
        <v/>
      </c>
      <c r="GN41" s="57" t="str">
        <f>IF(details!DH41="","",details!DH41)</f>
        <v/>
      </c>
      <c r="GO41" s="55" t="str">
        <f>IF(details!DK41="","",details!DK41)</f>
        <v/>
      </c>
      <c r="GP41" s="57" t="str">
        <f>IF(details!DL41="","",details!DL41)</f>
        <v/>
      </c>
      <c r="GQ41" s="55" t="str">
        <f>IF(details!DO41="","",details!DO41)</f>
        <v/>
      </c>
      <c r="GR41" s="57" t="str">
        <f>IF(details!DP41="","",details!DP41)</f>
        <v/>
      </c>
      <c r="GS41" s="55" t="str">
        <f>IF(details!DS41="","",details!DS41)</f>
        <v/>
      </c>
      <c r="GT41" s="57" t="str">
        <f>IF(details!DT41="","",details!DT41)</f>
        <v/>
      </c>
      <c r="GU41" s="337" t="str">
        <f t="shared" si="206"/>
        <v/>
      </c>
      <c r="GV41" s="427" t="str">
        <f t="shared" si="207"/>
        <v/>
      </c>
      <c r="GW41" s="199"/>
      <c r="GZ41" s="239"/>
      <c r="HA41" s="363" t="s">
        <v>125</v>
      </c>
      <c r="HB41" s="406" t="s">
        <v>126</v>
      </c>
      <c r="HC41" s="407" t="s">
        <v>67</v>
      </c>
      <c r="HD41" s="407" t="s">
        <v>68</v>
      </c>
      <c r="HE41" s="407" t="s">
        <v>69</v>
      </c>
      <c r="HF41" s="407"/>
      <c r="HG41" s="407" t="s">
        <v>140</v>
      </c>
      <c r="HH41" s="407" t="s">
        <v>2</v>
      </c>
      <c r="HI41" s="407" t="s">
        <v>9</v>
      </c>
      <c r="HJ41" s="407" t="s">
        <v>8</v>
      </c>
      <c r="HK41" s="407"/>
      <c r="HL41" s="407"/>
      <c r="HM41" s="407"/>
      <c r="HN41" s="408"/>
    </row>
    <row r="42" spans="1:222" ht="15" customHeight="1">
      <c r="A42" s="194">
        <f>details!A42</f>
        <v>36</v>
      </c>
      <c r="B42" s="280" t="str">
        <f>IF(details!B42="","",details!B42)</f>
        <v/>
      </c>
      <c r="C42" s="280" t="str">
        <f>IF(details!C42="","",details!C42)</f>
        <v/>
      </c>
      <c r="D42" s="282">
        <f>IF(details!D42="","",details!D42)</f>
        <v>1036</v>
      </c>
      <c r="E42" s="282"/>
      <c r="F42" s="280" t="str">
        <f>IF(details!F42="","",details!F42)</f>
        <v/>
      </c>
      <c r="G42" s="570" t="str">
        <f>IF(details!G42="","",details!G42)</f>
        <v/>
      </c>
      <c r="H42" s="287" t="str">
        <f>IF(details!H42="","",details!H42)</f>
        <v>A 036</v>
      </c>
      <c r="I42" s="287" t="str">
        <f>IF(details!I42="","",details!I42)</f>
        <v>B 036</v>
      </c>
      <c r="J42" s="287" t="str">
        <f>IF(details!J42="","",details!J42)</f>
        <v>C 036</v>
      </c>
      <c r="K42" s="280" t="str">
        <f>IF(details!K42="","",details!K42)</f>
        <v/>
      </c>
      <c r="L42" s="280" t="str">
        <f>IF(details!L42="","",details!L42)</f>
        <v/>
      </c>
      <c r="M42" s="280" t="str">
        <f>IF(details!M42="","",details!M42)</f>
        <v/>
      </c>
      <c r="N42" s="281" t="str">
        <f t="shared" si="113"/>
        <v/>
      </c>
      <c r="O42" s="280" t="str">
        <f>IF(details!N42="","",details!N42)</f>
        <v/>
      </c>
      <c r="P42" s="281" t="str">
        <f t="shared" si="114"/>
        <v/>
      </c>
      <c r="Q42" s="152">
        <f t="shared" si="115"/>
        <v>0</v>
      </c>
      <c r="R42" s="138" t="e">
        <f t="shared" si="116"/>
        <v>#VALUE!</v>
      </c>
      <c r="S42" s="280" t="str">
        <f>IF(details!O42="","",details!O42)</f>
        <v/>
      </c>
      <c r="T42" s="280" t="str">
        <f>IF(details!P42="","",details!P42)</f>
        <v/>
      </c>
      <c r="U42" s="280" t="str">
        <f>IF(details!Q42="","",details!Q42)</f>
        <v/>
      </c>
      <c r="V42" s="139" t="str">
        <f t="shared" si="117"/>
        <v/>
      </c>
      <c r="W42" s="280" t="str">
        <f>IF(details!R42="","",details!R42)</f>
        <v/>
      </c>
      <c r="X42" s="140" t="str">
        <f t="shared" si="118"/>
        <v/>
      </c>
      <c r="Y42" s="365" t="str">
        <f t="shared" si="42"/>
        <v/>
      </c>
      <c r="Z42" s="191" t="str">
        <f t="shared" si="119"/>
        <v/>
      </c>
      <c r="AA42" s="280" t="str">
        <f>IF(details!S42="","",details!S42)</f>
        <v/>
      </c>
      <c r="AB42" s="280" t="str">
        <f>IF(details!T42="","",details!T42)</f>
        <v/>
      </c>
      <c r="AC42" s="280" t="str">
        <f>IF(details!U42="","",details!U42)</f>
        <v/>
      </c>
      <c r="AD42" s="281" t="str">
        <f t="shared" si="120"/>
        <v/>
      </c>
      <c r="AE42" s="280" t="str">
        <f>IF(details!V42="","",details!V42)</f>
        <v/>
      </c>
      <c r="AF42" s="281" t="str">
        <f t="shared" si="121"/>
        <v/>
      </c>
      <c r="AG42" s="152">
        <f t="shared" si="122"/>
        <v>0</v>
      </c>
      <c r="AH42" s="138" t="e">
        <f t="shared" si="123"/>
        <v>#VALUE!</v>
      </c>
      <c r="AI42" s="280" t="str">
        <f>IF(details!W42="","",details!W42)</f>
        <v/>
      </c>
      <c r="AJ42" s="280" t="str">
        <f>IF(details!X42="","",details!X42)</f>
        <v/>
      </c>
      <c r="AK42" s="280" t="str">
        <f>IF(details!Y42="","",details!Y42)</f>
        <v/>
      </c>
      <c r="AL42" s="139" t="str">
        <f t="shared" si="124"/>
        <v/>
      </c>
      <c r="AM42" s="280" t="str">
        <f>IF(details!Z42="","",details!Z42)</f>
        <v/>
      </c>
      <c r="AN42" s="140" t="str">
        <f t="shared" si="125"/>
        <v/>
      </c>
      <c r="AO42" s="365" t="str">
        <f t="shared" si="47"/>
        <v/>
      </c>
      <c r="AP42" s="191" t="str">
        <f t="shared" si="208"/>
        <v/>
      </c>
      <c r="AQ42" s="282" t="str">
        <f>IF(details!AA42="","",details!AA42)</f>
        <v/>
      </c>
      <c r="AR42" s="288" t="str">
        <f>CONCATENATE(IF(details!AA42="s"," SANSKRIT",IF(details!AA42="u"," URDU",IF(details!AA42="g"," GUJRATI",IF(details!AA42="p"," PUNJABI",IF(details!AA42="sd"," SINDHI",))))),"")</f>
        <v/>
      </c>
      <c r="AS42" s="280" t="str">
        <f>IF(details!AB42="","",details!AB42)</f>
        <v/>
      </c>
      <c r="AT42" s="280" t="str">
        <f>IF(details!AC42="","",details!AC42)</f>
        <v/>
      </c>
      <c r="AU42" s="280" t="str">
        <f>IF(details!AD42="","",details!AD42)</f>
        <v/>
      </c>
      <c r="AV42" s="281" t="str">
        <f t="shared" si="127"/>
        <v/>
      </c>
      <c r="AW42" s="280" t="str">
        <f>IF(details!AE42="","",details!AE42)</f>
        <v/>
      </c>
      <c r="AX42" s="281" t="str">
        <f t="shared" si="128"/>
        <v/>
      </c>
      <c r="AY42" s="152">
        <f t="shared" si="129"/>
        <v>0</v>
      </c>
      <c r="AZ42" s="138" t="e">
        <f t="shared" si="130"/>
        <v>#VALUE!</v>
      </c>
      <c r="BA42" s="280" t="str">
        <f>IF(details!AF42="","",details!AF42)</f>
        <v/>
      </c>
      <c r="BB42" s="280" t="str">
        <f>IF(details!AG42="","",details!AG42)</f>
        <v/>
      </c>
      <c r="BC42" s="280" t="str">
        <f>IF(details!AH42="","",details!AH42)</f>
        <v/>
      </c>
      <c r="BD42" s="139" t="str">
        <f t="shared" si="131"/>
        <v/>
      </c>
      <c r="BE42" s="280" t="str">
        <f>IF(details!AI42="","",details!AI42)</f>
        <v/>
      </c>
      <c r="BF42" s="140" t="str">
        <f t="shared" si="132"/>
        <v/>
      </c>
      <c r="BG42" s="365" t="str">
        <f t="shared" si="51"/>
        <v/>
      </c>
      <c r="BH42" s="191" t="str">
        <f t="shared" si="133"/>
        <v/>
      </c>
      <c r="BI42" s="280" t="str">
        <f>IF(details!AJ42="","",details!AJ42)</f>
        <v/>
      </c>
      <c r="BJ42" s="280" t="str">
        <f>IF(details!AK42="","",details!AK42)</f>
        <v/>
      </c>
      <c r="BK42" s="280" t="str">
        <f>IF(details!AL42="","",details!AL42)</f>
        <v/>
      </c>
      <c r="BL42" s="281" t="str">
        <f t="shared" si="134"/>
        <v/>
      </c>
      <c r="BM42" s="280" t="str">
        <f>IF(details!AM42="","",details!AM42)</f>
        <v/>
      </c>
      <c r="BN42" s="281" t="str">
        <f t="shared" si="135"/>
        <v/>
      </c>
      <c r="BO42" s="152">
        <f t="shared" si="136"/>
        <v>0</v>
      </c>
      <c r="BP42" s="138" t="e">
        <f t="shared" si="137"/>
        <v>#VALUE!</v>
      </c>
      <c r="BQ42" s="280" t="str">
        <f>IF(details!AN42="","",details!AN42)</f>
        <v/>
      </c>
      <c r="BR42" s="280" t="str">
        <f>IF(details!AO42="","",details!AO42)</f>
        <v/>
      </c>
      <c r="BS42" s="280" t="str">
        <f>IF(details!AP42="","",details!AP42)</f>
        <v/>
      </c>
      <c r="BT42" s="139" t="str">
        <f t="shared" si="138"/>
        <v/>
      </c>
      <c r="BU42" s="280" t="str">
        <f>IF(details!AQ42="","",details!AQ42)</f>
        <v/>
      </c>
      <c r="BV42" s="140" t="str">
        <f t="shared" si="139"/>
        <v/>
      </c>
      <c r="BW42" s="365" t="str">
        <f t="shared" si="55"/>
        <v/>
      </c>
      <c r="BX42" s="191" t="str">
        <f t="shared" si="209"/>
        <v/>
      </c>
      <c r="BY42" s="280" t="str">
        <f>IF(details!AR42="","",details!AR42)</f>
        <v/>
      </c>
      <c r="BZ42" s="280" t="str">
        <f>IF(details!AS42="","",details!AS42)</f>
        <v/>
      </c>
      <c r="CA42" s="280" t="str">
        <f>IF(details!AT42="","",details!AT42)</f>
        <v/>
      </c>
      <c r="CB42" s="281" t="str">
        <f t="shared" si="141"/>
        <v/>
      </c>
      <c r="CC42" s="280" t="str">
        <f>IF(details!AU42="","",details!AU42)</f>
        <v/>
      </c>
      <c r="CD42" s="281" t="str">
        <f t="shared" si="142"/>
        <v/>
      </c>
      <c r="CE42" s="152">
        <f t="shared" si="143"/>
        <v>0</v>
      </c>
      <c r="CF42" s="138" t="e">
        <f t="shared" si="144"/>
        <v>#VALUE!</v>
      </c>
      <c r="CG42" s="280" t="str">
        <f>IF(details!AV42="","",details!AV42)</f>
        <v/>
      </c>
      <c r="CH42" s="280" t="str">
        <f>IF(details!AW42="","",details!AW42)</f>
        <v/>
      </c>
      <c r="CI42" s="280" t="str">
        <f>IF(details!AX42="","",details!AX42)</f>
        <v/>
      </c>
      <c r="CJ42" s="139" t="str">
        <f t="shared" si="145"/>
        <v/>
      </c>
      <c r="CK42" s="280" t="str">
        <f>IF(details!AY42="","",details!AY42)</f>
        <v/>
      </c>
      <c r="CL42" s="140" t="str">
        <f t="shared" si="146"/>
        <v/>
      </c>
      <c r="CM42" s="365" t="str">
        <f t="shared" si="59"/>
        <v/>
      </c>
      <c r="CN42" s="191" t="str">
        <f t="shared" si="60"/>
        <v/>
      </c>
      <c r="CO42" s="280" t="str">
        <f>IF(details!AZ42="","",details!AZ42)</f>
        <v/>
      </c>
      <c r="CP42" s="280" t="str">
        <f>IF(details!BA42="","",details!BA42)</f>
        <v/>
      </c>
      <c r="CQ42" s="280" t="str">
        <f>IF(details!BB42="","",details!BB42)</f>
        <v/>
      </c>
      <c r="CR42" s="281" t="str">
        <f t="shared" si="147"/>
        <v/>
      </c>
      <c r="CS42" s="280" t="str">
        <f>IF(details!BC42="","",details!BC42)</f>
        <v/>
      </c>
      <c r="CT42" s="281" t="str">
        <f t="shared" si="148"/>
        <v/>
      </c>
      <c r="CU42" s="152">
        <f t="shared" si="149"/>
        <v>0</v>
      </c>
      <c r="CV42" s="138" t="e">
        <f t="shared" si="150"/>
        <v>#VALUE!</v>
      </c>
      <c r="CW42" s="280" t="str">
        <f>IF(details!BD42="","",details!BD42)</f>
        <v/>
      </c>
      <c r="CX42" s="280" t="str">
        <f>IF(details!BE42="","",details!BE42)</f>
        <v/>
      </c>
      <c r="CY42" s="280" t="str">
        <f>IF(details!BF42="","",details!BF42)</f>
        <v/>
      </c>
      <c r="CZ42" s="139" t="str">
        <f t="shared" si="151"/>
        <v/>
      </c>
      <c r="DA42" s="280" t="str">
        <f>IF(details!BG42="","",details!BG42)</f>
        <v/>
      </c>
      <c r="DB42" s="140" t="str">
        <f t="shared" si="152"/>
        <v/>
      </c>
      <c r="DC42" s="365" t="str">
        <f t="shared" si="64"/>
        <v/>
      </c>
      <c r="DD42" s="191" t="str">
        <f t="shared" si="23"/>
        <v/>
      </c>
      <c r="DE42" s="280" t="str">
        <f>IF(details!BH42="","",details!BH42)</f>
        <v/>
      </c>
      <c r="DF42" s="280" t="str">
        <f>IF(details!BI42="","",details!BI42)</f>
        <v/>
      </c>
      <c r="DG42" s="280" t="str">
        <f>IF(details!BJ42="","",details!BJ42)</f>
        <v/>
      </c>
      <c r="DH42" s="281" t="str">
        <f t="shared" si="153"/>
        <v/>
      </c>
      <c r="DI42" s="280" t="str">
        <f>IF(details!BK42="","",details!BK42)</f>
        <v/>
      </c>
      <c r="DJ42" s="281" t="str">
        <f t="shared" si="154"/>
        <v/>
      </c>
      <c r="DK42" s="152">
        <f t="shared" si="155"/>
        <v>0</v>
      </c>
      <c r="DL42" s="281" t="str">
        <f t="shared" si="156"/>
        <v/>
      </c>
      <c r="DM42" s="280" t="str">
        <f>IF(details!BL42="","",details!BL42)</f>
        <v/>
      </c>
      <c r="DN42" s="52" t="str">
        <f t="shared" si="157"/>
        <v/>
      </c>
      <c r="DO42" s="280" t="str">
        <f t="shared" si="158"/>
        <v/>
      </c>
      <c r="DP42" s="280" t="str">
        <f>IF(details!BM42="","",details!BM42)</f>
        <v/>
      </c>
      <c r="DQ42" s="280" t="str">
        <f>IF(details!BN42="","",details!BN42)</f>
        <v/>
      </c>
      <c r="DR42" s="280" t="str">
        <f>IF(details!BO42="","",details!BO42)</f>
        <v/>
      </c>
      <c r="DS42" s="281" t="str">
        <f t="shared" si="159"/>
        <v/>
      </c>
      <c r="DT42" s="280" t="str">
        <f>IF(details!BP42="","",details!BP42)</f>
        <v/>
      </c>
      <c r="DU42" s="280" t="str">
        <f>IF(details!BQ42="","",details!BQ42)</f>
        <v/>
      </c>
      <c r="DV42" s="281" t="str">
        <f t="shared" si="160"/>
        <v/>
      </c>
      <c r="DW42" s="281" t="str">
        <f t="shared" si="161"/>
        <v/>
      </c>
      <c r="DX42" s="281" t="str">
        <f t="shared" si="162"/>
        <v/>
      </c>
      <c r="DY42" s="282" t="str">
        <f t="shared" si="163"/>
        <v/>
      </c>
      <c r="DZ42" s="152">
        <f t="shared" si="164"/>
        <v>0</v>
      </c>
      <c r="EA42" s="280" t="str">
        <f t="shared" si="165"/>
        <v/>
      </c>
      <c r="EB42" s="280" t="str">
        <f>IF(details!BR42="","",details!BR42)</f>
        <v/>
      </c>
      <c r="EC42" s="280" t="str">
        <f>IF(details!BS42="","",details!BS42)</f>
        <v/>
      </c>
      <c r="ED42" s="280" t="str">
        <f>IF(details!BT42="","",details!BT42)</f>
        <v/>
      </c>
      <c r="EE42" s="281" t="str">
        <f t="shared" si="166"/>
        <v/>
      </c>
      <c r="EF42" s="280" t="str">
        <f>IF(details!BU42="","",details!BU42)</f>
        <v/>
      </c>
      <c r="EG42" s="280" t="str">
        <f>IF(details!BV42="","",details!BV42)</f>
        <v/>
      </c>
      <c r="EH42" s="56" t="str">
        <f t="shared" si="167"/>
        <v/>
      </c>
      <c r="EI42" s="281" t="str">
        <f t="shared" si="168"/>
        <v/>
      </c>
      <c r="EJ42" s="281" t="str">
        <f t="shared" si="169"/>
        <v/>
      </c>
      <c r="EK42" s="302" t="str">
        <f t="shared" si="170"/>
        <v/>
      </c>
      <c r="EL42" s="152">
        <f t="shared" si="171"/>
        <v>0</v>
      </c>
      <c r="EM42" s="280" t="str">
        <f t="shared" si="172"/>
        <v/>
      </c>
      <c r="EN42" s="280" t="str">
        <f>IF(details!BW42="","",details!BW42)</f>
        <v/>
      </c>
      <c r="EO42" s="280" t="str">
        <f>IF(details!BX42="","",details!BX42)</f>
        <v/>
      </c>
      <c r="EP42" s="280" t="str">
        <f>IF(details!BY42="","",details!BY42)</f>
        <v/>
      </c>
      <c r="EQ42" s="282" t="str">
        <f t="shared" si="173"/>
        <v/>
      </c>
      <c r="ER42" s="280" t="str">
        <f t="shared" si="174"/>
        <v/>
      </c>
      <c r="ES42" s="280" t="str">
        <f>IF(details!BZ42="","",details!BZ42)</f>
        <v/>
      </c>
      <c r="ET42" s="280" t="str">
        <f>IF(details!CA42="","",details!CA42)</f>
        <v/>
      </c>
      <c r="EU42" s="280" t="str">
        <f>IF(details!CB42="","",details!CB42)</f>
        <v/>
      </c>
      <c r="EV42" s="280" t="str">
        <f>IF(details!CC42="","",details!CC42)</f>
        <v/>
      </c>
      <c r="EW42" s="282" t="str">
        <f t="shared" si="175"/>
        <v/>
      </c>
      <c r="EX42" s="280" t="str">
        <f t="shared" si="176"/>
        <v/>
      </c>
      <c r="EY42" s="152" t="str">
        <f t="shared" si="177"/>
        <v/>
      </c>
      <c r="EZ42" s="152" t="str">
        <f t="shared" si="178"/>
        <v/>
      </c>
      <c r="FA42" s="152" t="str">
        <f t="shared" si="179"/>
        <v/>
      </c>
      <c r="FB42" s="152" t="str">
        <f t="shared" si="180"/>
        <v/>
      </c>
      <c r="FC42" s="152" t="str">
        <f t="shared" si="181"/>
        <v/>
      </c>
      <c r="FD42" s="152" t="str">
        <f t="shared" si="182"/>
        <v/>
      </c>
      <c r="FE42" s="152" t="str">
        <f t="shared" si="211"/>
        <v/>
      </c>
      <c r="FF42" s="152">
        <f t="shared" si="183"/>
        <v>0</v>
      </c>
      <c r="FG42" s="152">
        <f t="shared" si="184"/>
        <v>0</v>
      </c>
      <c r="FH42" s="152">
        <f t="shared" si="185"/>
        <v>0</v>
      </c>
      <c r="FI42" s="152">
        <f t="shared" si="186"/>
        <v>0</v>
      </c>
      <c r="FJ42" s="152">
        <f t="shared" si="187"/>
        <v>0</v>
      </c>
      <c r="FK42" s="198"/>
      <c r="FL42" s="303" t="str">
        <f t="shared" si="188"/>
        <v/>
      </c>
      <c r="FM42" s="303" t="str">
        <f t="shared" si="189"/>
        <v/>
      </c>
      <c r="FN42" s="303" t="str">
        <f t="shared" si="190"/>
        <v/>
      </c>
      <c r="FO42" s="303" t="str">
        <f t="shared" si="212"/>
        <v/>
      </c>
      <c r="FP42" s="303" t="str">
        <f t="shared" si="213"/>
        <v/>
      </c>
      <c r="FQ42" s="303" t="str">
        <f t="shared" si="214"/>
        <v/>
      </c>
      <c r="FR42" s="303" t="str">
        <f t="shared" si="215"/>
        <v/>
      </c>
      <c r="FS42" s="303" t="str">
        <f t="shared" si="216"/>
        <v/>
      </c>
      <c r="FT42" s="303" t="str">
        <f t="shared" si="191"/>
        <v/>
      </c>
      <c r="FU42" s="303" t="str">
        <f t="shared" si="192"/>
        <v/>
      </c>
      <c r="FV42" s="303" t="str">
        <f t="shared" si="193"/>
        <v/>
      </c>
      <c r="FW42" s="303" t="str">
        <f t="shared" si="194"/>
        <v/>
      </c>
      <c r="FX42" s="303" t="str">
        <f t="shared" si="217"/>
        <v/>
      </c>
      <c r="FY42" s="303" t="str">
        <f t="shared" si="195"/>
        <v/>
      </c>
      <c r="FZ42" s="303" t="str">
        <f t="shared" si="196"/>
        <v/>
      </c>
      <c r="GA42" s="303" t="str">
        <f t="shared" si="197"/>
        <v/>
      </c>
      <c r="GB42" s="303" t="str">
        <f t="shared" si="218"/>
        <v/>
      </c>
      <c r="GC42" s="286">
        <f t="shared" si="210"/>
        <v>0</v>
      </c>
      <c r="GD42" s="244">
        <f t="shared" si="198"/>
        <v>0</v>
      </c>
      <c r="GE42" s="152" t="str">
        <f t="shared" si="199"/>
        <v/>
      </c>
      <c r="GF42" s="421" t="str">
        <f t="shared" si="200"/>
        <v/>
      </c>
      <c r="GG42" s="333" t="str">
        <f t="shared" si="219"/>
        <v/>
      </c>
      <c r="GH42" s="333" t="str">
        <f t="shared" si="220"/>
        <v xml:space="preserve">      </v>
      </c>
      <c r="GI42" s="191"/>
      <c r="GJ42" s="191" t="str">
        <f t="shared" si="221"/>
        <v/>
      </c>
      <c r="GK42" s="191" t="str">
        <f t="shared" si="222"/>
        <v/>
      </c>
      <c r="GL42" s="191" t="str">
        <f t="shared" si="223"/>
        <v/>
      </c>
      <c r="GM42" s="55" t="str">
        <f>IF(details!DG42="","",details!DG42)</f>
        <v/>
      </c>
      <c r="GN42" s="57" t="str">
        <f>IF(details!DH42="","",details!DH42)</f>
        <v/>
      </c>
      <c r="GO42" s="55" t="str">
        <f>IF(details!DK42="","",details!DK42)</f>
        <v/>
      </c>
      <c r="GP42" s="57" t="str">
        <f>IF(details!DL42="","",details!DL42)</f>
        <v/>
      </c>
      <c r="GQ42" s="55" t="str">
        <f>IF(details!DO42="","",details!DO42)</f>
        <v/>
      </c>
      <c r="GR42" s="57" t="str">
        <f>IF(details!DP42="","",details!DP42)</f>
        <v/>
      </c>
      <c r="GS42" s="55" t="str">
        <f>IF(details!DS42="","",details!DS42)</f>
        <v/>
      </c>
      <c r="GT42" s="57" t="str">
        <f>IF(details!DT42="","",details!DT42)</f>
        <v/>
      </c>
      <c r="GU42" s="337" t="str">
        <f t="shared" si="206"/>
        <v/>
      </c>
      <c r="GV42" s="427" t="str">
        <f t="shared" si="207"/>
        <v/>
      </c>
      <c r="GW42" s="199"/>
      <c r="GZ42" s="239"/>
      <c r="HA42" s="239"/>
      <c r="HB42" s="239"/>
      <c r="HC42" s="239"/>
      <c r="HD42" s="239"/>
      <c r="HE42" s="239"/>
      <c r="HF42" s="239"/>
      <c r="HG42" s="239"/>
      <c r="HH42" s="239"/>
      <c r="HI42" s="239"/>
      <c r="HJ42" s="239"/>
      <c r="HK42" s="239"/>
      <c r="HL42" s="239"/>
      <c r="HM42" s="239"/>
      <c r="HN42" s="239"/>
    </row>
    <row r="43" spans="1:222" ht="15" customHeight="1">
      <c r="A43" s="194">
        <f>details!A43</f>
        <v>37</v>
      </c>
      <c r="B43" s="280" t="str">
        <f>IF(details!B43="","",details!B43)</f>
        <v/>
      </c>
      <c r="C43" s="280" t="str">
        <f>IF(details!C43="","",details!C43)</f>
        <v/>
      </c>
      <c r="D43" s="282">
        <f>IF(details!D43="","",details!D43)</f>
        <v>1037</v>
      </c>
      <c r="E43" s="282"/>
      <c r="F43" s="280" t="str">
        <f>IF(details!F43="","",details!F43)</f>
        <v/>
      </c>
      <c r="G43" s="570" t="str">
        <f>IF(details!G43="","",details!G43)</f>
        <v/>
      </c>
      <c r="H43" s="287" t="str">
        <f>IF(details!H43="","",details!H43)</f>
        <v>A 037</v>
      </c>
      <c r="I43" s="287" t="str">
        <f>IF(details!I43="","",details!I43)</f>
        <v>B 037</v>
      </c>
      <c r="J43" s="287" t="str">
        <f>IF(details!J43="","",details!J43)</f>
        <v>C 037</v>
      </c>
      <c r="K43" s="280" t="str">
        <f>IF(details!K43="","",details!K43)</f>
        <v/>
      </c>
      <c r="L43" s="280" t="str">
        <f>IF(details!L43="","",details!L43)</f>
        <v/>
      </c>
      <c r="M43" s="280" t="str">
        <f>IF(details!M43="","",details!M43)</f>
        <v/>
      </c>
      <c r="N43" s="281" t="str">
        <f t="shared" si="113"/>
        <v/>
      </c>
      <c r="O43" s="280" t="str">
        <f>IF(details!N43="","",details!N43)</f>
        <v/>
      </c>
      <c r="P43" s="281" t="str">
        <f t="shared" si="114"/>
        <v/>
      </c>
      <c r="Q43" s="152">
        <f t="shared" si="115"/>
        <v>0</v>
      </c>
      <c r="R43" s="138" t="e">
        <f t="shared" si="116"/>
        <v>#VALUE!</v>
      </c>
      <c r="S43" s="280" t="str">
        <f>IF(details!O43="","",details!O43)</f>
        <v/>
      </c>
      <c r="T43" s="280" t="str">
        <f>IF(details!P43="","",details!P43)</f>
        <v/>
      </c>
      <c r="U43" s="280" t="str">
        <f>IF(details!Q43="","",details!Q43)</f>
        <v/>
      </c>
      <c r="V43" s="139" t="str">
        <f t="shared" si="117"/>
        <v/>
      </c>
      <c r="W43" s="280" t="str">
        <f>IF(details!R43="","",details!R43)</f>
        <v/>
      </c>
      <c r="X43" s="140" t="str">
        <f t="shared" si="118"/>
        <v/>
      </c>
      <c r="Y43" s="365" t="str">
        <f t="shared" si="42"/>
        <v/>
      </c>
      <c r="Z43" s="191" t="str">
        <f t="shared" si="119"/>
        <v/>
      </c>
      <c r="AA43" s="280" t="str">
        <f>IF(details!S43="","",details!S43)</f>
        <v/>
      </c>
      <c r="AB43" s="280" t="str">
        <f>IF(details!T43="","",details!T43)</f>
        <v/>
      </c>
      <c r="AC43" s="280" t="str">
        <f>IF(details!U43="","",details!U43)</f>
        <v/>
      </c>
      <c r="AD43" s="281" t="str">
        <f t="shared" si="120"/>
        <v/>
      </c>
      <c r="AE43" s="280" t="str">
        <f>IF(details!V43="","",details!V43)</f>
        <v/>
      </c>
      <c r="AF43" s="281" t="str">
        <f t="shared" si="121"/>
        <v/>
      </c>
      <c r="AG43" s="152">
        <f t="shared" si="122"/>
        <v>0</v>
      </c>
      <c r="AH43" s="138" t="e">
        <f t="shared" si="123"/>
        <v>#VALUE!</v>
      </c>
      <c r="AI43" s="280" t="str">
        <f>IF(details!W43="","",details!W43)</f>
        <v/>
      </c>
      <c r="AJ43" s="280" t="str">
        <f>IF(details!X43="","",details!X43)</f>
        <v/>
      </c>
      <c r="AK43" s="280" t="str">
        <f>IF(details!Y43="","",details!Y43)</f>
        <v/>
      </c>
      <c r="AL43" s="139" t="str">
        <f t="shared" si="124"/>
        <v/>
      </c>
      <c r="AM43" s="280" t="str">
        <f>IF(details!Z43="","",details!Z43)</f>
        <v/>
      </c>
      <c r="AN43" s="140" t="str">
        <f t="shared" si="125"/>
        <v/>
      </c>
      <c r="AO43" s="365" t="str">
        <f t="shared" si="47"/>
        <v/>
      </c>
      <c r="AP43" s="191" t="str">
        <f t="shared" si="208"/>
        <v/>
      </c>
      <c r="AQ43" s="282" t="str">
        <f>IF(details!AA43="","",details!AA43)</f>
        <v/>
      </c>
      <c r="AR43" s="288" t="str">
        <f>CONCATENATE(IF(details!AA43="s"," SANSKRIT",IF(details!AA43="u"," URDU",IF(details!AA43="g"," GUJRATI",IF(details!AA43="p"," PUNJABI",IF(details!AA43="sd"," SINDHI",))))),"")</f>
        <v/>
      </c>
      <c r="AS43" s="280" t="str">
        <f>IF(details!AB43="","",details!AB43)</f>
        <v/>
      </c>
      <c r="AT43" s="280" t="str">
        <f>IF(details!AC43="","",details!AC43)</f>
        <v/>
      </c>
      <c r="AU43" s="280" t="str">
        <f>IF(details!AD43="","",details!AD43)</f>
        <v/>
      </c>
      <c r="AV43" s="281" t="str">
        <f t="shared" si="127"/>
        <v/>
      </c>
      <c r="AW43" s="280" t="str">
        <f>IF(details!AE43="","",details!AE43)</f>
        <v/>
      </c>
      <c r="AX43" s="281" t="str">
        <f t="shared" si="128"/>
        <v/>
      </c>
      <c r="AY43" s="152">
        <f t="shared" si="129"/>
        <v>0</v>
      </c>
      <c r="AZ43" s="138" t="e">
        <f t="shared" si="130"/>
        <v>#VALUE!</v>
      </c>
      <c r="BA43" s="280" t="str">
        <f>IF(details!AF43="","",details!AF43)</f>
        <v/>
      </c>
      <c r="BB43" s="280" t="str">
        <f>IF(details!AG43="","",details!AG43)</f>
        <v/>
      </c>
      <c r="BC43" s="280" t="str">
        <f>IF(details!AH43="","",details!AH43)</f>
        <v/>
      </c>
      <c r="BD43" s="139" t="str">
        <f t="shared" si="131"/>
        <v/>
      </c>
      <c r="BE43" s="280" t="str">
        <f>IF(details!AI43="","",details!AI43)</f>
        <v/>
      </c>
      <c r="BF43" s="140" t="str">
        <f t="shared" si="132"/>
        <v/>
      </c>
      <c r="BG43" s="365" t="str">
        <f t="shared" si="51"/>
        <v/>
      </c>
      <c r="BH43" s="191" t="str">
        <f t="shared" si="133"/>
        <v/>
      </c>
      <c r="BI43" s="280" t="str">
        <f>IF(details!AJ43="","",details!AJ43)</f>
        <v/>
      </c>
      <c r="BJ43" s="280" t="str">
        <f>IF(details!AK43="","",details!AK43)</f>
        <v/>
      </c>
      <c r="BK43" s="280" t="str">
        <f>IF(details!AL43="","",details!AL43)</f>
        <v/>
      </c>
      <c r="BL43" s="281" t="str">
        <f t="shared" si="134"/>
        <v/>
      </c>
      <c r="BM43" s="280" t="str">
        <f>IF(details!AM43="","",details!AM43)</f>
        <v/>
      </c>
      <c r="BN43" s="281" t="str">
        <f t="shared" si="135"/>
        <v/>
      </c>
      <c r="BO43" s="152">
        <f t="shared" si="136"/>
        <v>0</v>
      </c>
      <c r="BP43" s="138" t="e">
        <f t="shared" si="137"/>
        <v>#VALUE!</v>
      </c>
      <c r="BQ43" s="280" t="str">
        <f>IF(details!AN43="","",details!AN43)</f>
        <v/>
      </c>
      <c r="BR43" s="280" t="str">
        <f>IF(details!AO43="","",details!AO43)</f>
        <v/>
      </c>
      <c r="BS43" s="280" t="str">
        <f>IF(details!AP43="","",details!AP43)</f>
        <v/>
      </c>
      <c r="BT43" s="139" t="str">
        <f t="shared" si="138"/>
        <v/>
      </c>
      <c r="BU43" s="280" t="str">
        <f>IF(details!AQ43="","",details!AQ43)</f>
        <v/>
      </c>
      <c r="BV43" s="140" t="str">
        <f t="shared" si="139"/>
        <v/>
      </c>
      <c r="BW43" s="365" t="str">
        <f t="shared" si="55"/>
        <v/>
      </c>
      <c r="BX43" s="191" t="str">
        <f t="shared" si="209"/>
        <v/>
      </c>
      <c r="BY43" s="280" t="str">
        <f>IF(details!AR43="","",details!AR43)</f>
        <v/>
      </c>
      <c r="BZ43" s="280" t="str">
        <f>IF(details!AS43="","",details!AS43)</f>
        <v/>
      </c>
      <c r="CA43" s="280" t="str">
        <f>IF(details!AT43="","",details!AT43)</f>
        <v/>
      </c>
      <c r="CB43" s="281" t="str">
        <f t="shared" si="141"/>
        <v/>
      </c>
      <c r="CC43" s="280" t="str">
        <f>IF(details!AU43="","",details!AU43)</f>
        <v/>
      </c>
      <c r="CD43" s="281" t="str">
        <f t="shared" si="142"/>
        <v/>
      </c>
      <c r="CE43" s="152">
        <f t="shared" si="143"/>
        <v>0</v>
      </c>
      <c r="CF43" s="138" t="e">
        <f t="shared" si="144"/>
        <v>#VALUE!</v>
      </c>
      <c r="CG43" s="280" t="str">
        <f>IF(details!AV43="","",details!AV43)</f>
        <v/>
      </c>
      <c r="CH43" s="280" t="str">
        <f>IF(details!AW43="","",details!AW43)</f>
        <v/>
      </c>
      <c r="CI43" s="280" t="str">
        <f>IF(details!AX43="","",details!AX43)</f>
        <v/>
      </c>
      <c r="CJ43" s="139" t="str">
        <f t="shared" si="145"/>
        <v/>
      </c>
      <c r="CK43" s="280" t="str">
        <f>IF(details!AY43="","",details!AY43)</f>
        <v/>
      </c>
      <c r="CL43" s="140" t="str">
        <f t="shared" si="146"/>
        <v/>
      </c>
      <c r="CM43" s="365" t="str">
        <f t="shared" si="59"/>
        <v/>
      </c>
      <c r="CN43" s="191" t="str">
        <f t="shared" si="60"/>
        <v/>
      </c>
      <c r="CO43" s="280" t="str">
        <f>IF(details!AZ43="","",details!AZ43)</f>
        <v/>
      </c>
      <c r="CP43" s="280" t="str">
        <f>IF(details!BA43="","",details!BA43)</f>
        <v/>
      </c>
      <c r="CQ43" s="280" t="str">
        <f>IF(details!BB43="","",details!BB43)</f>
        <v/>
      </c>
      <c r="CR43" s="281" t="str">
        <f t="shared" si="147"/>
        <v/>
      </c>
      <c r="CS43" s="280" t="str">
        <f>IF(details!BC43="","",details!BC43)</f>
        <v/>
      </c>
      <c r="CT43" s="281" t="str">
        <f t="shared" si="148"/>
        <v/>
      </c>
      <c r="CU43" s="152">
        <f t="shared" si="149"/>
        <v>0</v>
      </c>
      <c r="CV43" s="138" t="e">
        <f t="shared" si="150"/>
        <v>#VALUE!</v>
      </c>
      <c r="CW43" s="280" t="str">
        <f>IF(details!BD43="","",details!BD43)</f>
        <v/>
      </c>
      <c r="CX43" s="280" t="str">
        <f>IF(details!BE43="","",details!BE43)</f>
        <v/>
      </c>
      <c r="CY43" s="280" t="str">
        <f>IF(details!BF43="","",details!BF43)</f>
        <v/>
      </c>
      <c r="CZ43" s="139" t="str">
        <f t="shared" si="151"/>
        <v/>
      </c>
      <c r="DA43" s="280" t="str">
        <f>IF(details!BG43="","",details!BG43)</f>
        <v/>
      </c>
      <c r="DB43" s="140" t="str">
        <f t="shared" si="152"/>
        <v/>
      </c>
      <c r="DC43" s="365" t="str">
        <f t="shared" si="64"/>
        <v/>
      </c>
      <c r="DD43" s="191" t="str">
        <f t="shared" si="23"/>
        <v/>
      </c>
      <c r="DE43" s="280" t="str">
        <f>IF(details!BH43="","",details!BH43)</f>
        <v/>
      </c>
      <c r="DF43" s="280" t="str">
        <f>IF(details!BI43="","",details!BI43)</f>
        <v/>
      </c>
      <c r="DG43" s="280" t="str">
        <f>IF(details!BJ43="","",details!BJ43)</f>
        <v/>
      </c>
      <c r="DH43" s="281" t="str">
        <f t="shared" si="153"/>
        <v/>
      </c>
      <c r="DI43" s="280" t="str">
        <f>IF(details!BK43="","",details!BK43)</f>
        <v/>
      </c>
      <c r="DJ43" s="281" t="str">
        <f t="shared" si="154"/>
        <v/>
      </c>
      <c r="DK43" s="152">
        <f t="shared" si="155"/>
        <v>0</v>
      </c>
      <c r="DL43" s="281" t="str">
        <f t="shared" si="156"/>
        <v/>
      </c>
      <c r="DM43" s="280" t="str">
        <f>IF(details!BL43="","",details!BL43)</f>
        <v/>
      </c>
      <c r="DN43" s="52" t="str">
        <f t="shared" si="157"/>
        <v/>
      </c>
      <c r="DO43" s="280" t="str">
        <f t="shared" si="158"/>
        <v/>
      </c>
      <c r="DP43" s="280" t="str">
        <f>IF(details!BM43="","",details!BM43)</f>
        <v/>
      </c>
      <c r="DQ43" s="280" t="str">
        <f>IF(details!BN43="","",details!BN43)</f>
        <v/>
      </c>
      <c r="DR43" s="280" t="str">
        <f>IF(details!BO43="","",details!BO43)</f>
        <v/>
      </c>
      <c r="DS43" s="281" t="str">
        <f t="shared" si="159"/>
        <v/>
      </c>
      <c r="DT43" s="280" t="str">
        <f>IF(details!BP43="","",details!BP43)</f>
        <v/>
      </c>
      <c r="DU43" s="280" t="str">
        <f>IF(details!BQ43="","",details!BQ43)</f>
        <v/>
      </c>
      <c r="DV43" s="281" t="str">
        <f t="shared" si="160"/>
        <v/>
      </c>
      <c r="DW43" s="281" t="str">
        <f t="shared" si="161"/>
        <v/>
      </c>
      <c r="DX43" s="281" t="str">
        <f t="shared" si="162"/>
        <v/>
      </c>
      <c r="DY43" s="282" t="str">
        <f t="shared" si="163"/>
        <v/>
      </c>
      <c r="DZ43" s="152">
        <f t="shared" si="164"/>
        <v>0</v>
      </c>
      <c r="EA43" s="280" t="str">
        <f t="shared" si="165"/>
        <v/>
      </c>
      <c r="EB43" s="280" t="str">
        <f>IF(details!BR43="","",details!BR43)</f>
        <v/>
      </c>
      <c r="EC43" s="280" t="str">
        <f>IF(details!BS43="","",details!BS43)</f>
        <v/>
      </c>
      <c r="ED43" s="280" t="str">
        <f>IF(details!BT43="","",details!BT43)</f>
        <v/>
      </c>
      <c r="EE43" s="281" t="str">
        <f t="shared" si="166"/>
        <v/>
      </c>
      <c r="EF43" s="280" t="str">
        <f>IF(details!BU43="","",details!BU43)</f>
        <v/>
      </c>
      <c r="EG43" s="280" t="str">
        <f>IF(details!BV43="","",details!BV43)</f>
        <v/>
      </c>
      <c r="EH43" s="56" t="str">
        <f t="shared" si="167"/>
        <v/>
      </c>
      <c r="EI43" s="281" t="str">
        <f t="shared" si="168"/>
        <v/>
      </c>
      <c r="EJ43" s="281" t="str">
        <f t="shared" si="169"/>
        <v/>
      </c>
      <c r="EK43" s="302" t="str">
        <f t="shared" si="170"/>
        <v/>
      </c>
      <c r="EL43" s="152">
        <f t="shared" si="171"/>
        <v>0</v>
      </c>
      <c r="EM43" s="280" t="str">
        <f t="shared" si="172"/>
        <v/>
      </c>
      <c r="EN43" s="280" t="str">
        <f>IF(details!BW43="","",details!BW43)</f>
        <v/>
      </c>
      <c r="EO43" s="280" t="str">
        <f>IF(details!BX43="","",details!BX43)</f>
        <v/>
      </c>
      <c r="EP43" s="280" t="str">
        <f>IF(details!BY43="","",details!BY43)</f>
        <v/>
      </c>
      <c r="EQ43" s="282" t="str">
        <f t="shared" si="173"/>
        <v/>
      </c>
      <c r="ER43" s="280" t="str">
        <f t="shared" si="174"/>
        <v/>
      </c>
      <c r="ES43" s="280" t="str">
        <f>IF(details!BZ43="","",details!BZ43)</f>
        <v/>
      </c>
      <c r="ET43" s="280" t="str">
        <f>IF(details!CA43="","",details!CA43)</f>
        <v/>
      </c>
      <c r="EU43" s="280" t="str">
        <f>IF(details!CB43="","",details!CB43)</f>
        <v/>
      </c>
      <c r="EV43" s="280" t="str">
        <f>IF(details!CC43="","",details!CC43)</f>
        <v/>
      </c>
      <c r="EW43" s="282" t="str">
        <f t="shared" si="175"/>
        <v/>
      </c>
      <c r="EX43" s="280" t="str">
        <f t="shared" si="176"/>
        <v/>
      </c>
      <c r="EY43" s="152" t="str">
        <f t="shared" si="177"/>
        <v/>
      </c>
      <c r="EZ43" s="152" t="str">
        <f t="shared" si="178"/>
        <v/>
      </c>
      <c r="FA43" s="152" t="str">
        <f t="shared" si="179"/>
        <v/>
      </c>
      <c r="FB43" s="152" t="str">
        <f t="shared" si="180"/>
        <v/>
      </c>
      <c r="FC43" s="152" t="str">
        <f t="shared" si="181"/>
        <v/>
      </c>
      <c r="FD43" s="152" t="str">
        <f t="shared" si="182"/>
        <v/>
      </c>
      <c r="FE43" s="152" t="str">
        <f t="shared" si="211"/>
        <v/>
      </c>
      <c r="FF43" s="152">
        <f t="shared" si="183"/>
        <v>0</v>
      </c>
      <c r="FG43" s="152">
        <f t="shared" si="184"/>
        <v>0</v>
      </c>
      <c r="FH43" s="152">
        <f t="shared" si="185"/>
        <v>0</v>
      </c>
      <c r="FI43" s="152">
        <f t="shared" si="186"/>
        <v>0</v>
      </c>
      <c r="FJ43" s="152">
        <f t="shared" si="187"/>
        <v>0</v>
      </c>
      <c r="FK43" s="198"/>
      <c r="FL43" s="303" t="str">
        <f t="shared" si="188"/>
        <v/>
      </c>
      <c r="FM43" s="303" t="str">
        <f t="shared" si="189"/>
        <v/>
      </c>
      <c r="FN43" s="303" t="str">
        <f t="shared" si="190"/>
        <v/>
      </c>
      <c r="FO43" s="303" t="str">
        <f t="shared" si="212"/>
        <v/>
      </c>
      <c r="FP43" s="303" t="str">
        <f t="shared" si="213"/>
        <v/>
      </c>
      <c r="FQ43" s="303" t="str">
        <f t="shared" si="214"/>
        <v/>
      </c>
      <c r="FR43" s="303" t="str">
        <f t="shared" si="215"/>
        <v/>
      </c>
      <c r="FS43" s="303" t="str">
        <f t="shared" si="216"/>
        <v/>
      </c>
      <c r="FT43" s="303" t="str">
        <f t="shared" si="191"/>
        <v/>
      </c>
      <c r="FU43" s="303" t="str">
        <f t="shared" si="192"/>
        <v/>
      </c>
      <c r="FV43" s="303" t="str">
        <f t="shared" si="193"/>
        <v/>
      </c>
      <c r="FW43" s="303" t="str">
        <f t="shared" si="194"/>
        <v/>
      </c>
      <c r="FX43" s="303" t="str">
        <f t="shared" si="217"/>
        <v/>
      </c>
      <c r="FY43" s="303" t="str">
        <f t="shared" si="195"/>
        <v/>
      </c>
      <c r="FZ43" s="303" t="str">
        <f t="shared" si="196"/>
        <v/>
      </c>
      <c r="GA43" s="303" t="str">
        <f t="shared" si="197"/>
        <v/>
      </c>
      <c r="GB43" s="303" t="str">
        <f t="shared" si="218"/>
        <v/>
      </c>
      <c r="GC43" s="286">
        <f t="shared" si="210"/>
        <v>0</v>
      </c>
      <c r="GD43" s="244">
        <f t="shared" si="198"/>
        <v>0</v>
      </c>
      <c r="GE43" s="152" t="str">
        <f t="shared" si="199"/>
        <v/>
      </c>
      <c r="GF43" s="421" t="str">
        <f t="shared" si="200"/>
        <v/>
      </c>
      <c r="GG43" s="333" t="str">
        <f t="shared" si="219"/>
        <v/>
      </c>
      <c r="GH43" s="333" t="str">
        <f t="shared" si="220"/>
        <v xml:space="preserve">      </v>
      </c>
      <c r="GI43" s="191"/>
      <c r="GJ43" s="191" t="str">
        <f t="shared" si="221"/>
        <v/>
      </c>
      <c r="GK43" s="191" t="str">
        <f t="shared" si="222"/>
        <v/>
      </c>
      <c r="GL43" s="191" t="str">
        <f t="shared" si="223"/>
        <v/>
      </c>
      <c r="GM43" s="55" t="str">
        <f>IF(details!DG43="","",details!DG43)</f>
        <v/>
      </c>
      <c r="GN43" s="57" t="str">
        <f>IF(details!DH43="","",details!DH43)</f>
        <v/>
      </c>
      <c r="GO43" s="55" t="str">
        <f>IF(details!DK43="","",details!DK43)</f>
        <v/>
      </c>
      <c r="GP43" s="57" t="str">
        <f>IF(details!DL43="","",details!DL43)</f>
        <v/>
      </c>
      <c r="GQ43" s="55" t="str">
        <f>IF(details!DO43="","",details!DO43)</f>
        <v/>
      </c>
      <c r="GR43" s="57" t="str">
        <f>IF(details!DP43="","",details!DP43)</f>
        <v/>
      </c>
      <c r="GS43" s="55" t="str">
        <f>IF(details!DS43="","",details!DS43)</f>
        <v/>
      </c>
      <c r="GT43" s="57" t="str">
        <f>IF(details!DT43="","",details!DT43)</f>
        <v/>
      </c>
      <c r="GU43" s="337" t="str">
        <f t="shared" si="206"/>
        <v/>
      </c>
      <c r="GV43" s="427" t="str">
        <f t="shared" si="207"/>
        <v/>
      </c>
      <c r="GW43" s="199"/>
      <c r="GZ43" s="239"/>
      <c r="HA43" s="239"/>
      <c r="HB43" s="239"/>
      <c r="HC43" s="239"/>
      <c r="HD43" s="239"/>
      <c r="HE43" s="239"/>
      <c r="HF43" s="239"/>
      <c r="HG43" s="239"/>
      <c r="HH43" s="239"/>
      <c r="HI43" s="239"/>
      <c r="HJ43" s="239"/>
      <c r="HK43" s="239"/>
      <c r="HL43" s="239"/>
      <c r="HM43" s="239"/>
      <c r="HN43" s="239"/>
    </row>
    <row r="44" spans="1:222" ht="15" customHeight="1">
      <c r="A44" s="194">
        <f>details!A44</f>
        <v>38</v>
      </c>
      <c r="B44" s="280" t="str">
        <f>IF(details!B44="","",details!B44)</f>
        <v/>
      </c>
      <c r="C44" s="280" t="str">
        <f>IF(details!C44="","",details!C44)</f>
        <v/>
      </c>
      <c r="D44" s="282">
        <f>IF(details!D44="","",details!D44)</f>
        <v>1038</v>
      </c>
      <c r="E44" s="282"/>
      <c r="F44" s="280" t="str">
        <f>IF(details!F44="","",details!F44)</f>
        <v/>
      </c>
      <c r="G44" s="570" t="str">
        <f>IF(details!G44="","",details!G44)</f>
        <v/>
      </c>
      <c r="H44" s="287" t="str">
        <f>IF(details!H44="","",details!H44)</f>
        <v>A 038</v>
      </c>
      <c r="I44" s="287" t="str">
        <f>IF(details!I44="","",details!I44)</f>
        <v>B 038</v>
      </c>
      <c r="J44" s="287" t="str">
        <f>IF(details!J44="","",details!J44)</f>
        <v>C 038</v>
      </c>
      <c r="K44" s="280" t="str">
        <f>IF(details!K44="","",details!K44)</f>
        <v/>
      </c>
      <c r="L44" s="280" t="str">
        <f>IF(details!L44="","",details!L44)</f>
        <v/>
      </c>
      <c r="M44" s="280" t="str">
        <f>IF(details!M44="","",details!M44)</f>
        <v/>
      </c>
      <c r="N44" s="281" t="str">
        <f t="shared" si="113"/>
        <v/>
      </c>
      <c r="O44" s="280" t="str">
        <f>IF(details!N44="","",details!N44)</f>
        <v/>
      </c>
      <c r="P44" s="281" t="str">
        <f t="shared" si="114"/>
        <v/>
      </c>
      <c r="Q44" s="152">
        <f t="shared" si="115"/>
        <v>0</v>
      </c>
      <c r="R44" s="138" t="e">
        <f t="shared" si="116"/>
        <v>#VALUE!</v>
      </c>
      <c r="S44" s="280" t="str">
        <f>IF(details!O44="","",details!O44)</f>
        <v/>
      </c>
      <c r="T44" s="280" t="str">
        <f>IF(details!P44="","",details!P44)</f>
        <v/>
      </c>
      <c r="U44" s="280" t="str">
        <f>IF(details!Q44="","",details!Q44)</f>
        <v/>
      </c>
      <c r="V44" s="139" t="str">
        <f t="shared" si="117"/>
        <v/>
      </c>
      <c r="W44" s="280" t="str">
        <f>IF(details!R44="","",details!R44)</f>
        <v/>
      </c>
      <c r="X44" s="140" t="str">
        <f t="shared" si="118"/>
        <v/>
      </c>
      <c r="Y44" s="365" t="str">
        <f t="shared" si="42"/>
        <v/>
      </c>
      <c r="Z44" s="191" t="str">
        <f t="shared" si="119"/>
        <v/>
      </c>
      <c r="AA44" s="280" t="str">
        <f>IF(details!S44="","",details!S44)</f>
        <v/>
      </c>
      <c r="AB44" s="280" t="str">
        <f>IF(details!T44="","",details!T44)</f>
        <v/>
      </c>
      <c r="AC44" s="280" t="str">
        <f>IF(details!U44="","",details!U44)</f>
        <v/>
      </c>
      <c r="AD44" s="281" t="str">
        <f t="shared" si="120"/>
        <v/>
      </c>
      <c r="AE44" s="280" t="str">
        <f>IF(details!V44="","",details!V44)</f>
        <v/>
      </c>
      <c r="AF44" s="281" t="str">
        <f t="shared" si="121"/>
        <v/>
      </c>
      <c r="AG44" s="152">
        <f t="shared" si="122"/>
        <v>0</v>
      </c>
      <c r="AH44" s="138" t="e">
        <f t="shared" si="123"/>
        <v>#VALUE!</v>
      </c>
      <c r="AI44" s="280" t="str">
        <f>IF(details!W44="","",details!W44)</f>
        <v/>
      </c>
      <c r="AJ44" s="280" t="str">
        <f>IF(details!X44="","",details!X44)</f>
        <v/>
      </c>
      <c r="AK44" s="280" t="str">
        <f>IF(details!Y44="","",details!Y44)</f>
        <v/>
      </c>
      <c r="AL44" s="139" t="str">
        <f t="shared" si="124"/>
        <v/>
      </c>
      <c r="AM44" s="280" t="str">
        <f>IF(details!Z44="","",details!Z44)</f>
        <v/>
      </c>
      <c r="AN44" s="140" t="str">
        <f t="shared" si="125"/>
        <v/>
      </c>
      <c r="AO44" s="365" t="str">
        <f t="shared" si="47"/>
        <v/>
      </c>
      <c r="AP44" s="191" t="str">
        <f t="shared" si="208"/>
        <v/>
      </c>
      <c r="AQ44" s="282" t="str">
        <f>IF(details!AA44="","",details!AA44)</f>
        <v/>
      </c>
      <c r="AR44" s="288" t="str">
        <f>CONCATENATE(IF(details!AA44="s"," SANSKRIT",IF(details!AA44="u"," URDU",IF(details!AA44="g"," GUJRATI",IF(details!AA44="p"," PUNJABI",IF(details!AA44="sd"," SINDHI",))))),"")</f>
        <v/>
      </c>
      <c r="AS44" s="280" t="str">
        <f>IF(details!AB44="","",details!AB44)</f>
        <v/>
      </c>
      <c r="AT44" s="280" t="str">
        <f>IF(details!AC44="","",details!AC44)</f>
        <v/>
      </c>
      <c r="AU44" s="280" t="str">
        <f>IF(details!AD44="","",details!AD44)</f>
        <v/>
      </c>
      <c r="AV44" s="281" t="str">
        <f t="shared" si="127"/>
        <v/>
      </c>
      <c r="AW44" s="280" t="str">
        <f>IF(details!AE44="","",details!AE44)</f>
        <v/>
      </c>
      <c r="AX44" s="281" t="str">
        <f t="shared" si="128"/>
        <v/>
      </c>
      <c r="AY44" s="152">
        <f t="shared" si="129"/>
        <v>0</v>
      </c>
      <c r="AZ44" s="138" t="e">
        <f t="shared" si="130"/>
        <v>#VALUE!</v>
      </c>
      <c r="BA44" s="280" t="str">
        <f>IF(details!AF44="","",details!AF44)</f>
        <v/>
      </c>
      <c r="BB44" s="280" t="str">
        <f>IF(details!AG44="","",details!AG44)</f>
        <v/>
      </c>
      <c r="BC44" s="280" t="str">
        <f>IF(details!AH44="","",details!AH44)</f>
        <v/>
      </c>
      <c r="BD44" s="139" t="str">
        <f t="shared" si="131"/>
        <v/>
      </c>
      <c r="BE44" s="280" t="str">
        <f>IF(details!AI44="","",details!AI44)</f>
        <v/>
      </c>
      <c r="BF44" s="140" t="str">
        <f t="shared" si="132"/>
        <v/>
      </c>
      <c r="BG44" s="365" t="str">
        <f t="shared" si="51"/>
        <v/>
      </c>
      <c r="BH44" s="191" t="str">
        <f t="shared" si="133"/>
        <v/>
      </c>
      <c r="BI44" s="280" t="str">
        <f>IF(details!AJ44="","",details!AJ44)</f>
        <v/>
      </c>
      <c r="BJ44" s="280" t="str">
        <f>IF(details!AK44="","",details!AK44)</f>
        <v/>
      </c>
      <c r="BK44" s="280" t="str">
        <f>IF(details!AL44="","",details!AL44)</f>
        <v/>
      </c>
      <c r="BL44" s="281" t="str">
        <f t="shared" si="134"/>
        <v/>
      </c>
      <c r="BM44" s="280" t="str">
        <f>IF(details!AM44="","",details!AM44)</f>
        <v/>
      </c>
      <c r="BN44" s="281" t="str">
        <f t="shared" si="135"/>
        <v/>
      </c>
      <c r="BO44" s="152">
        <f t="shared" si="136"/>
        <v>0</v>
      </c>
      <c r="BP44" s="138" t="e">
        <f t="shared" si="137"/>
        <v>#VALUE!</v>
      </c>
      <c r="BQ44" s="280" t="str">
        <f>IF(details!AN44="","",details!AN44)</f>
        <v/>
      </c>
      <c r="BR44" s="280" t="str">
        <f>IF(details!AO44="","",details!AO44)</f>
        <v/>
      </c>
      <c r="BS44" s="280" t="str">
        <f>IF(details!AP44="","",details!AP44)</f>
        <v/>
      </c>
      <c r="BT44" s="139" t="str">
        <f t="shared" si="138"/>
        <v/>
      </c>
      <c r="BU44" s="280" t="str">
        <f>IF(details!AQ44="","",details!AQ44)</f>
        <v/>
      </c>
      <c r="BV44" s="140" t="str">
        <f t="shared" si="139"/>
        <v/>
      </c>
      <c r="BW44" s="365" t="str">
        <f t="shared" si="55"/>
        <v/>
      </c>
      <c r="BX44" s="191" t="str">
        <f t="shared" si="209"/>
        <v/>
      </c>
      <c r="BY44" s="280" t="str">
        <f>IF(details!AR44="","",details!AR44)</f>
        <v/>
      </c>
      <c r="BZ44" s="280" t="str">
        <f>IF(details!AS44="","",details!AS44)</f>
        <v/>
      </c>
      <c r="CA44" s="280" t="str">
        <f>IF(details!AT44="","",details!AT44)</f>
        <v/>
      </c>
      <c r="CB44" s="281" t="str">
        <f t="shared" si="141"/>
        <v/>
      </c>
      <c r="CC44" s="280" t="str">
        <f>IF(details!AU44="","",details!AU44)</f>
        <v/>
      </c>
      <c r="CD44" s="281" t="str">
        <f t="shared" si="142"/>
        <v/>
      </c>
      <c r="CE44" s="152">
        <f t="shared" si="143"/>
        <v>0</v>
      </c>
      <c r="CF44" s="138" t="e">
        <f t="shared" si="144"/>
        <v>#VALUE!</v>
      </c>
      <c r="CG44" s="280" t="str">
        <f>IF(details!AV44="","",details!AV44)</f>
        <v/>
      </c>
      <c r="CH44" s="280" t="str">
        <f>IF(details!AW44="","",details!AW44)</f>
        <v/>
      </c>
      <c r="CI44" s="280" t="str">
        <f>IF(details!AX44="","",details!AX44)</f>
        <v/>
      </c>
      <c r="CJ44" s="139" t="str">
        <f t="shared" si="145"/>
        <v/>
      </c>
      <c r="CK44" s="280" t="str">
        <f>IF(details!AY44="","",details!AY44)</f>
        <v/>
      </c>
      <c r="CL44" s="140" t="str">
        <f t="shared" si="146"/>
        <v/>
      </c>
      <c r="CM44" s="365" t="str">
        <f t="shared" si="59"/>
        <v/>
      </c>
      <c r="CN44" s="191" t="str">
        <f t="shared" si="60"/>
        <v/>
      </c>
      <c r="CO44" s="280" t="str">
        <f>IF(details!AZ44="","",details!AZ44)</f>
        <v/>
      </c>
      <c r="CP44" s="280" t="str">
        <f>IF(details!BA44="","",details!BA44)</f>
        <v/>
      </c>
      <c r="CQ44" s="280" t="str">
        <f>IF(details!BB44="","",details!BB44)</f>
        <v/>
      </c>
      <c r="CR44" s="281" t="str">
        <f t="shared" si="147"/>
        <v/>
      </c>
      <c r="CS44" s="280" t="str">
        <f>IF(details!BC44="","",details!BC44)</f>
        <v/>
      </c>
      <c r="CT44" s="281" t="str">
        <f t="shared" si="148"/>
        <v/>
      </c>
      <c r="CU44" s="152">
        <f t="shared" si="149"/>
        <v>0</v>
      </c>
      <c r="CV44" s="138" t="e">
        <f t="shared" si="150"/>
        <v>#VALUE!</v>
      </c>
      <c r="CW44" s="280" t="str">
        <f>IF(details!BD44="","",details!BD44)</f>
        <v/>
      </c>
      <c r="CX44" s="280" t="str">
        <f>IF(details!BE44="","",details!BE44)</f>
        <v/>
      </c>
      <c r="CY44" s="280" t="str">
        <f>IF(details!BF44="","",details!BF44)</f>
        <v/>
      </c>
      <c r="CZ44" s="139" t="str">
        <f t="shared" si="151"/>
        <v/>
      </c>
      <c r="DA44" s="280" t="str">
        <f>IF(details!BG44="","",details!BG44)</f>
        <v/>
      </c>
      <c r="DB44" s="140" t="str">
        <f t="shared" si="152"/>
        <v/>
      </c>
      <c r="DC44" s="365" t="str">
        <f t="shared" si="64"/>
        <v/>
      </c>
      <c r="DD44" s="191" t="str">
        <f t="shared" si="23"/>
        <v/>
      </c>
      <c r="DE44" s="280" t="str">
        <f>IF(details!BH44="","",details!BH44)</f>
        <v/>
      </c>
      <c r="DF44" s="280" t="str">
        <f>IF(details!BI44="","",details!BI44)</f>
        <v/>
      </c>
      <c r="DG44" s="280" t="str">
        <f>IF(details!BJ44="","",details!BJ44)</f>
        <v/>
      </c>
      <c r="DH44" s="281" t="str">
        <f t="shared" si="153"/>
        <v/>
      </c>
      <c r="DI44" s="280" t="str">
        <f>IF(details!BK44="","",details!BK44)</f>
        <v/>
      </c>
      <c r="DJ44" s="281" t="str">
        <f t="shared" si="154"/>
        <v/>
      </c>
      <c r="DK44" s="152">
        <f t="shared" si="155"/>
        <v>0</v>
      </c>
      <c r="DL44" s="281" t="str">
        <f t="shared" si="156"/>
        <v/>
      </c>
      <c r="DM44" s="280" t="str">
        <f>IF(details!BL44="","",details!BL44)</f>
        <v/>
      </c>
      <c r="DN44" s="52" t="str">
        <f t="shared" si="157"/>
        <v/>
      </c>
      <c r="DO44" s="280" t="str">
        <f t="shared" si="158"/>
        <v/>
      </c>
      <c r="DP44" s="280" t="str">
        <f>IF(details!BM44="","",details!BM44)</f>
        <v/>
      </c>
      <c r="DQ44" s="280" t="str">
        <f>IF(details!BN44="","",details!BN44)</f>
        <v/>
      </c>
      <c r="DR44" s="280" t="str">
        <f>IF(details!BO44="","",details!BO44)</f>
        <v/>
      </c>
      <c r="DS44" s="281" t="str">
        <f t="shared" si="159"/>
        <v/>
      </c>
      <c r="DT44" s="280" t="str">
        <f>IF(details!BP44="","",details!BP44)</f>
        <v/>
      </c>
      <c r="DU44" s="280" t="str">
        <f>IF(details!BQ44="","",details!BQ44)</f>
        <v/>
      </c>
      <c r="DV44" s="281" t="str">
        <f t="shared" si="160"/>
        <v/>
      </c>
      <c r="DW44" s="281" t="str">
        <f t="shared" si="161"/>
        <v/>
      </c>
      <c r="DX44" s="281" t="str">
        <f t="shared" si="162"/>
        <v/>
      </c>
      <c r="DY44" s="282" t="str">
        <f t="shared" si="163"/>
        <v/>
      </c>
      <c r="DZ44" s="152">
        <f t="shared" si="164"/>
        <v>0</v>
      </c>
      <c r="EA44" s="280" t="str">
        <f t="shared" si="165"/>
        <v/>
      </c>
      <c r="EB44" s="280" t="str">
        <f>IF(details!BR44="","",details!BR44)</f>
        <v/>
      </c>
      <c r="EC44" s="280" t="str">
        <f>IF(details!BS44="","",details!BS44)</f>
        <v/>
      </c>
      <c r="ED44" s="280" t="str">
        <f>IF(details!BT44="","",details!BT44)</f>
        <v/>
      </c>
      <c r="EE44" s="281" t="str">
        <f t="shared" si="166"/>
        <v/>
      </c>
      <c r="EF44" s="280" t="str">
        <f>IF(details!BU44="","",details!BU44)</f>
        <v/>
      </c>
      <c r="EG44" s="280" t="str">
        <f>IF(details!BV44="","",details!BV44)</f>
        <v/>
      </c>
      <c r="EH44" s="56" t="str">
        <f t="shared" si="167"/>
        <v/>
      </c>
      <c r="EI44" s="281" t="str">
        <f t="shared" si="168"/>
        <v/>
      </c>
      <c r="EJ44" s="281" t="str">
        <f t="shared" si="169"/>
        <v/>
      </c>
      <c r="EK44" s="302" t="str">
        <f t="shared" si="170"/>
        <v/>
      </c>
      <c r="EL44" s="152">
        <f t="shared" si="171"/>
        <v>0</v>
      </c>
      <c r="EM44" s="280" t="str">
        <f t="shared" si="172"/>
        <v/>
      </c>
      <c r="EN44" s="280" t="str">
        <f>IF(details!BW44="","",details!BW44)</f>
        <v/>
      </c>
      <c r="EO44" s="280" t="str">
        <f>IF(details!BX44="","",details!BX44)</f>
        <v/>
      </c>
      <c r="EP44" s="280" t="str">
        <f>IF(details!BY44="","",details!BY44)</f>
        <v/>
      </c>
      <c r="EQ44" s="282" t="str">
        <f t="shared" si="173"/>
        <v/>
      </c>
      <c r="ER44" s="280" t="str">
        <f t="shared" si="174"/>
        <v/>
      </c>
      <c r="ES44" s="280" t="str">
        <f>IF(details!BZ44="","",details!BZ44)</f>
        <v/>
      </c>
      <c r="ET44" s="280" t="str">
        <f>IF(details!CA44="","",details!CA44)</f>
        <v/>
      </c>
      <c r="EU44" s="280" t="str">
        <f>IF(details!CB44="","",details!CB44)</f>
        <v/>
      </c>
      <c r="EV44" s="280" t="str">
        <f>IF(details!CC44="","",details!CC44)</f>
        <v/>
      </c>
      <c r="EW44" s="282" t="str">
        <f t="shared" si="175"/>
        <v/>
      </c>
      <c r="EX44" s="280" t="str">
        <f t="shared" si="176"/>
        <v/>
      </c>
      <c r="EY44" s="152" t="str">
        <f t="shared" si="177"/>
        <v/>
      </c>
      <c r="EZ44" s="152" t="str">
        <f t="shared" si="178"/>
        <v/>
      </c>
      <c r="FA44" s="152" t="str">
        <f t="shared" si="179"/>
        <v/>
      </c>
      <c r="FB44" s="152" t="str">
        <f t="shared" si="180"/>
        <v/>
      </c>
      <c r="FC44" s="152" t="str">
        <f t="shared" si="181"/>
        <v/>
      </c>
      <c r="FD44" s="152" t="str">
        <f t="shared" si="182"/>
        <v/>
      </c>
      <c r="FE44" s="152" t="str">
        <f t="shared" si="211"/>
        <v/>
      </c>
      <c r="FF44" s="152">
        <f t="shared" si="183"/>
        <v>0</v>
      </c>
      <c r="FG44" s="152">
        <f t="shared" si="184"/>
        <v>0</v>
      </c>
      <c r="FH44" s="152">
        <f t="shared" si="185"/>
        <v>0</v>
      </c>
      <c r="FI44" s="152">
        <f t="shared" si="186"/>
        <v>0</v>
      </c>
      <c r="FJ44" s="152">
        <f t="shared" si="187"/>
        <v>0</v>
      </c>
      <c r="FK44" s="198"/>
      <c r="FL44" s="303" t="str">
        <f t="shared" si="188"/>
        <v/>
      </c>
      <c r="FM44" s="303" t="str">
        <f t="shared" si="189"/>
        <v/>
      </c>
      <c r="FN44" s="303" t="str">
        <f t="shared" si="190"/>
        <v/>
      </c>
      <c r="FO44" s="303" t="str">
        <f t="shared" si="212"/>
        <v/>
      </c>
      <c r="FP44" s="303" t="str">
        <f t="shared" si="213"/>
        <v/>
      </c>
      <c r="FQ44" s="303" t="str">
        <f t="shared" si="214"/>
        <v/>
      </c>
      <c r="FR44" s="303" t="str">
        <f t="shared" si="215"/>
        <v/>
      </c>
      <c r="FS44" s="303" t="str">
        <f t="shared" si="216"/>
        <v/>
      </c>
      <c r="FT44" s="303" t="str">
        <f t="shared" si="191"/>
        <v/>
      </c>
      <c r="FU44" s="303" t="str">
        <f t="shared" si="192"/>
        <v/>
      </c>
      <c r="FV44" s="303" t="str">
        <f t="shared" si="193"/>
        <v/>
      </c>
      <c r="FW44" s="303" t="str">
        <f t="shared" si="194"/>
        <v/>
      </c>
      <c r="FX44" s="303" t="str">
        <f t="shared" si="217"/>
        <v/>
      </c>
      <c r="FY44" s="303" t="str">
        <f t="shared" si="195"/>
        <v/>
      </c>
      <c r="FZ44" s="303" t="str">
        <f t="shared" si="196"/>
        <v/>
      </c>
      <c r="GA44" s="303" t="str">
        <f t="shared" si="197"/>
        <v/>
      </c>
      <c r="GB44" s="303" t="str">
        <f t="shared" si="218"/>
        <v/>
      </c>
      <c r="GC44" s="286">
        <f t="shared" si="210"/>
        <v>0</v>
      </c>
      <c r="GD44" s="244">
        <f t="shared" si="198"/>
        <v>0</v>
      </c>
      <c r="GE44" s="152" t="str">
        <f t="shared" si="199"/>
        <v/>
      </c>
      <c r="GF44" s="421" t="str">
        <f t="shared" si="200"/>
        <v/>
      </c>
      <c r="GG44" s="333" t="str">
        <f t="shared" si="219"/>
        <v/>
      </c>
      <c r="GH44" s="333" t="str">
        <f t="shared" si="220"/>
        <v xml:space="preserve">      </v>
      </c>
      <c r="GI44" s="191"/>
      <c r="GJ44" s="191" t="str">
        <f t="shared" si="221"/>
        <v/>
      </c>
      <c r="GK44" s="191" t="str">
        <f t="shared" si="222"/>
        <v/>
      </c>
      <c r="GL44" s="191" t="str">
        <f t="shared" si="223"/>
        <v/>
      </c>
      <c r="GM44" s="55" t="str">
        <f>IF(details!DG44="","",details!DG44)</f>
        <v/>
      </c>
      <c r="GN44" s="57" t="str">
        <f>IF(details!DH44="","",details!DH44)</f>
        <v/>
      </c>
      <c r="GO44" s="55" t="str">
        <f>IF(details!DK44="","",details!DK44)</f>
        <v/>
      </c>
      <c r="GP44" s="57" t="str">
        <f>IF(details!DL44="","",details!DL44)</f>
        <v/>
      </c>
      <c r="GQ44" s="55" t="str">
        <f>IF(details!DO44="","",details!DO44)</f>
        <v/>
      </c>
      <c r="GR44" s="57" t="str">
        <f>IF(details!DP44="","",details!DP44)</f>
        <v/>
      </c>
      <c r="GS44" s="55" t="str">
        <f>IF(details!DS44="","",details!DS44)</f>
        <v/>
      </c>
      <c r="GT44" s="57" t="str">
        <f>IF(details!DT44="","",details!DT44)</f>
        <v/>
      </c>
      <c r="GU44" s="337" t="str">
        <f t="shared" si="206"/>
        <v/>
      </c>
      <c r="GV44" s="427" t="str">
        <f t="shared" si="207"/>
        <v/>
      </c>
      <c r="GW44" s="199"/>
      <c r="GZ44" s="239"/>
      <c r="HA44" s="239"/>
      <c r="HB44" s="239"/>
      <c r="HC44" s="239"/>
      <c r="HD44" s="239"/>
      <c r="HE44" s="239"/>
      <c r="HF44" s="239"/>
      <c r="HG44" s="239"/>
      <c r="HH44" s="239"/>
      <c r="HI44" s="239"/>
      <c r="HJ44" s="239"/>
      <c r="HK44" s="239"/>
      <c r="HL44" s="239"/>
      <c r="HM44" s="239"/>
      <c r="HN44" s="239"/>
    </row>
    <row r="45" spans="1:222" ht="15" customHeight="1">
      <c r="A45" s="194">
        <f>details!A45</f>
        <v>39</v>
      </c>
      <c r="B45" s="280" t="str">
        <f>IF(details!B45="","",details!B45)</f>
        <v/>
      </c>
      <c r="C45" s="280" t="str">
        <f>IF(details!C45="","",details!C45)</f>
        <v/>
      </c>
      <c r="D45" s="282">
        <f>IF(details!D45="","",details!D45)</f>
        <v>1039</v>
      </c>
      <c r="E45" s="282"/>
      <c r="F45" s="280" t="str">
        <f>IF(details!F45="","",details!F45)</f>
        <v/>
      </c>
      <c r="G45" s="570" t="str">
        <f>IF(details!G45="","",details!G45)</f>
        <v/>
      </c>
      <c r="H45" s="287" t="str">
        <f>IF(details!H45="","",details!H45)</f>
        <v>A 039</v>
      </c>
      <c r="I45" s="287" t="str">
        <f>IF(details!I45="","",details!I45)</f>
        <v>B 039</v>
      </c>
      <c r="J45" s="287" t="str">
        <f>IF(details!J45="","",details!J45)</f>
        <v>C 039</v>
      </c>
      <c r="K45" s="280" t="str">
        <f>IF(details!K45="","",details!K45)</f>
        <v/>
      </c>
      <c r="L45" s="280" t="str">
        <f>IF(details!L45="","",details!L45)</f>
        <v/>
      </c>
      <c r="M45" s="280" t="str">
        <f>IF(details!M45="","",details!M45)</f>
        <v/>
      </c>
      <c r="N45" s="281" t="str">
        <f t="shared" si="113"/>
        <v/>
      </c>
      <c r="O45" s="280" t="str">
        <f>IF(details!N45="","",details!N45)</f>
        <v/>
      </c>
      <c r="P45" s="281" t="str">
        <f t="shared" si="114"/>
        <v/>
      </c>
      <c r="Q45" s="152">
        <f t="shared" si="115"/>
        <v>0</v>
      </c>
      <c r="R45" s="138" t="e">
        <f t="shared" si="116"/>
        <v>#VALUE!</v>
      </c>
      <c r="S45" s="280" t="str">
        <f>IF(details!O45="","",details!O45)</f>
        <v/>
      </c>
      <c r="T45" s="280" t="str">
        <f>IF(details!P45="","",details!P45)</f>
        <v/>
      </c>
      <c r="U45" s="280" t="str">
        <f>IF(details!Q45="","",details!Q45)</f>
        <v/>
      </c>
      <c r="V45" s="139" t="str">
        <f t="shared" si="117"/>
        <v/>
      </c>
      <c r="W45" s="280" t="str">
        <f>IF(details!R45="","",details!R45)</f>
        <v/>
      </c>
      <c r="X45" s="140" t="str">
        <f t="shared" si="118"/>
        <v/>
      </c>
      <c r="Y45" s="365" t="str">
        <f t="shared" si="42"/>
        <v/>
      </c>
      <c r="Z45" s="191" t="str">
        <f t="shared" si="119"/>
        <v/>
      </c>
      <c r="AA45" s="280" t="str">
        <f>IF(details!S45="","",details!S45)</f>
        <v/>
      </c>
      <c r="AB45" s="280" t="str">
        <f>IF(details!T45="","",details!T45)</f>
        <v/>
      </c>
      <c r="AC45" s="280" t="str">
        <f>IF(details!U45="","",details!U45)</f>
        <v/>
      </c>
      <c r="AD45" s="281" t="str">
        <f t="shared" si="120"/>
        <v/>
      </c>
      <c r="AE45" s="280" t="str">
        <f>IF(details!V45="","",details!V45)</f>
        <v/>
      </c>
      <c r="AF45" s="281" t="str">
        <f t="shared" si="121"/>
        <v/>
      </c>
      <c r="AG45" s="152">
        <f t="shared" si="122"/>
        <v>0</v>
      </c>
      <c r="AH45" s="138" t="e">
        <f t="shared" si="123"/>
        <v>#VALUE!</v>
      </c>
      <c r="AI45" s="280" t="str">
        <f>IF(details!W45="","",details!W45)</f>
        <v/>
      </c>
      <c r="AJ45" s="280" t="str">
        <f>IF(details!X45="","",details!X45)</f>
        <v/>
      </c>
      <c r="AK45" s="280" t="str">
        <f>IF(details!Y45="","",details!Y45)</f>
        <v/>
      </c>
      <c r="AL45" s="139" t="str">
        <f t="shared" si="124"/>
        <v/>
      </c>
      <c r="AM45" s="280" t="str">
        <f>IF(details!Z45="","",details!Z45)</f>
        <v/>
      </c>
      <c r="AN45" s="140" t="str">
        <f t="shared" si="125"/>
        <v/>
      </c>
      <c r="AO45" s="365" t="str">
        <f t="shared" si="47"/>
        <v/>
      </c>
      <c r="AP45" s="191" t="str">
        <f t="shared" si="208"/>
        <v/>
      </c>
      <c r="AQ45" s="282" t="str">
        <f>IF(details!AA45="","",details!AA45)</f>
        <v/>
      </c>
      <c r="AR45" s="288" t="str">
        <f>CONCATENATE(IF(details!AA45="s"," SANSKRIT",IF(details!AA45="u"," URDU",IF(details!AA45="g"," GUJRATI",IF(details!AA45="p"," PUNJABI",IF(details!AA45="sd"," SINDHI",))))),"")</f>
        <v/>
      </c>
      <c r="AS45" s="280" t="str">
        <f>IF(details!AB45="","",details!AB45)</f>
        <v/>
      </c>
      <c r="AT45" s="280" t="str">
        <f>IF(details!AC45="","",details!AC45)</f>
        <v/>
      </c>
      <c r="AU45" s="280" t="str">
        <f>IF(details!AD45="","",details!AD45)</f>
        <v/>
      </c>
      <c r="AV45" s="281" t="str">
        <f t="shared" si="127"/>
        <v/>
      </c>
      <c r="AW45" s="280" t="str">
        <f>IF(details!AE45="","",details!AE45)</f>
        <v/>
      </c>
      <c r="AX45" s="281" t="str">
        <f t="shared" si="128"/>
        <v/>
      </c>
      <c r="AY45" s="152">
        <f t="shared" si="129"/>
        <v>0</v>
      </c>
      <c r="AZ45" s="138" t="e">
        <f t="shared" si="130"/>
        <v>#VALUE!</v>
      </c>
      <c r="BA45" s="280" t="str">
        <f>IF(details!AF45="","",details!AF45)</f>
        <v/>
      </c>
      <c r="BB45" s="280" t="str">
        <f>IF(details!AG45="","",details!AG45)</f>
        <v/>
      </c>
      <c r="BC45" s="280" t="str">
        <f>IF(details!AH45="","",details!AH45)</f>
        <v/>
      </c>
      <c r="BD45" s="139" t="str">
        <f t="shared" si="131"/>
        <v/>
      </c>
      <c r="BE45" s="280" t="str">
        <f>IF(details!AI45="","",details!AI45)</f>
        <v/>
      </c>
      <c r="BF45" s="140" t="str">
        <f t="shared" si="132"/>
        <v/>
      </c>
      <c r="BG45" s="365" t="str">
        <f t="shared" si="51"/>
        <v/>
      </c>
      <c r="BH45" s="191" t="str">
        <f t="shared" si="133"/>
        <v/>
      </c>
      <c r="BI45" s="280" t="str">
        <f>IF(details!AJ45="","",details!AJ45)</f>
        <v/>
      </c>
      <c r="BJ45" s="280" t="str">
        <f>IF(details!AK45="","",details!AK45)</f>
        <v/>
      </c>
      <c r="BK45" s="280" t="str">
        <f>IF(details!AL45="","",details!AL45)</f>
        <v/>
      </c>
      <c r="BL45" s="281" t="str">
        <f t="shared" si="134"/>
        <v/>
      </c>
      <c r="BM45" s="280" t="str">
        <f>IF(details!AM45="","",details!AM45)</f>
        <v/>
      </c>
      <c r="BN45" s="281" t="str">
        <f t="shared" si="135"/>
        <v/>
      </c>
      <c r="BO45" s="152">
        <f t="shared" si="136"/>
        <v>0</v>
      </c>
      <c r="BP45" s="138" t="e">
        <f t="shared" si="137"/>
        <v>#VALUE!</v>
      </c>
      <c r="BQ45" s="280" t="str">
        <f>IF(details!AN45="","",details!AN45)</f>
        <v/>
      </c>
      <c r="BR45" s="280" t="str">
        <f>IF(details!AO45="","",details!AO45)</f>
        <v/>
      </c>
      <c r="BS45" s="280" t="str">
        <f>IF(details!AP45="","",details!AP45)</f>
        <v/>
      </c>
      <c r="BT45" s="139" t="str">
        <f t="shared" si="138"/>
        <v/>
      </c>
      <c r="BU45" s="280" t="str">
        <f>IF(details!AQ45="","",details!AQ45)</f>
        <v/>
      </c>
      <c r="BV45" s="140" t="str">
        <f t="shared" si="139"/>
        <v/>
      </c>
      <c r="BW45" s="365" t="str">
        <f t="shared" si="55"/>
        <v/>
      </c>
      <c r="BX45" s="191" t="str">
        <f t="shared" si="209"/>
        <v/>
      </c>
      <c r="BY45" s="280" t="str">
        <f>IF(details!AR45="","",details!AR45)</f>
        <v/>
      </c>
      <c r="BZ45" s="280" t="str">
        <f>IF(details!AS45="","",details!AS45)</f>
        <v/>
      </c>
      <c r="CA45" s="280" t="str">
        <f>IF(details!AT45="","",details!AT45)</f>
        <v/>
      </c>
      <c r="CB45" s="281" t="str">
        <f t="shared" si="141"/>
        <v/>
      </c>
      <c r="CC45" s="280" t="str">
        <f>IF(details!AU45="","",details!AU45)</f>
        <v/>
      </c>
      <c r="CD45" s="281" t="str">
        <f t="shared" si="142"/>
        <v/>
      </c>
      <c r="CE45" s="152">
        <f t="shared" si="143"/>
        <v>0</v>
      </c>
      <c r="CF45" s="138" t="e">
        <f t="shared" si="144"/>
        <v>#VALUE!</v>
      </c>
      <c r="CG45" s="280" t="str">
        <f>IF(details!AV45="","",details!AV45)</f>
        <v/>
      </c>
      <c r="CH45" s="280" t="str">
        <f>IF(details!AW45="","",details!AW45)</f>
        <v/>
      </c>
      <c r="CI45" s="280" t="str">
        <f>IF(details!AX45="","",details!AX45)</f>
        <v/>
      </c>
      <c r="CJ45" s="139" t="str">
        <f t="shared" si="145"/>
        <v/>
      </c>
      <c r="CK45" s="280" t="str">
        <f>IF(details!AY45="","",details!AY45)</f>
        <v/>
      </c>
      <c r="CL45" s="140" t="str">
        <f t="shared" si="146"/>
        <v/>
      </c>
      <c r="CM45" s="365" t="str">
        <f t="shared" si="59"/>
        <v/>
      </c>
      <c r="CN45" s="191" t="str">
        <f t="shared" si="60"/>
        <v/>
      </c>
      <c r="CO45" s="280" t="str">
        <f>IF(details!AZ45="","",details!AZ45)</f>
        <v/>
      </c>
      <c r="CP45" s="280" t="str">
        <f>IF(details!BA45="","",details!BA45)</f>
        <v/>
      </c>
      <c r="CQ45" s="280" t="str">
        <f>IF(details!BB45="","",details!BB45)</f>
        <v/>
      </c>
      <c r="CR45" s="281" t="str">
        <f t="shared" si="147"/>
        <v/>
      </c>
      <c r="CS45" s="280" t="str">
        <f>IF(details!BC45="","",details!BC45)</f>
        <v/>
      </c>
      <c r="CT45" s="281" t="str">
        <f t="shared" si="148"/>
        <v/>
      </c>
      <c r="CU45" s="152">
        <f t="shared" si="149"/>
        <v>0</v>
      </c>
      <c r="CV45" s="138" t="e">
        <f t="shared" si="150"/>
        <v>#VALUE!</v>
      </c>
      <c r="CW45" s="280" t="str">
        <f>IF(details!BD45="","",details!BD45)</f>
        <v/>
      </c>
      <c r="CX45" s="280" t="str">
        <f>IF(details!BE45="","",details!BE45)</f>
        <v/>
      </c>
      <c r="CY45" s="280" t="str">
        <f>IF(details!BF45="","",details!BF45)</f>
        <v/>
      </c>
      <c r="CZ45" s="139" t="str">
        <f t="shared" si="151"/>
        <v/>
      </c>
      <c r="DA45" s="280" t="str">
        <f>IF(details!BG45="","",details!BG45)</f>
        <v/>
      </c>
      <c r="DB45" s="140" t="str">
        <f t="shared" si="152"/>
        <v/>
      </c>
      <c r="DC45" s="365" t="str">
        <f t="shared" si="64"/>
        <v/>
      </c>
      <c r="DD45" s="191" t="str">
        <f t="shared" si="23"/>
        <v/>
      </c>
      <c r="DE45" s="280" t="str">
        <f>IF(details!BH45="","",details!BH45)</f>
        <v/>
      </c>
      <c r="DF45" s="280" t="str">
        <f>IF(details!BI45="","",details!BI45)</f>
        <v/>
      </c>
      <c r="DG45" s="280" t="str">
        <f>IF(details!BJ45="","",details!BJ45)</f>
        <v/>
      </c>
      <c r="DH45" s="281" t="str">
        <f t="shared" si="153"/>
        <v/>
      </c>
      <c r="DI45" s="280" t="str">
        <f>IF(details!BK45="","",details!BK45)</f>
        <v/>
      </c>
      <c r="DJ45" s="281" t="str">
        <f t="shared" si="154"/>
        <v/>
      </c>
      <c r="DK45" s="152">
        <f t="shared" si="155"/>
        <v>0</v>
      </c>
      <c r="DL45" s="281" t="str">
        <f t="shared" si="156"/>
        <v/>
      </c>
      <c r="DM45" s="280" t="str">
        <f>IF(details!BL45="","",details!BL45)</f>
        <v/>
      </c>
      <c r="DN45" s="52" t="str">
        <f t="shared" si="157"/>
        <v/>
      </c>
      <c r="DO45" s="280" t="str">
        <f t="shared" si="158"/>
        <v/>
      </c>
      <c r="DP45" s="280" t="str">
        <f>IF(details!BM45="","",details!BM45)</f>
        <v/>
      </c>
      <c r="DQ45" s="280" t="str">
        <f>IF(details!BN45="","",details!BN45)</f>
        <v/>
      </c>
      <c r="DR45" s="280" t="str">
        <f>IF(details!BO45="","",details!BO45)</f>
        <v/>
      </c>
      <c r="DS45" s="281" t="str">
        <f t="shared" si="159"/>
        <v/>
      </c>
      <c r="DT45" s="280" t="str">
        <f>IF(details!BP45="","",details!BP45)</f>
        <v/>
      </c>
      <c r="DU45" s="280" t="str">
        <f>IF(details!BQ45="","",details!BQ45)</f>
        <v/>
      </c>
      <c r="DV45" s="281" t="str">
        <f t="shared" si="160"/>
        <v/>
      </c>
      <c r="DW45" s="281" t="str">
        <f t="shared" si="161"/>
        <v/>
      </c>
      <c r="DX45" s="281" t="str">
        <f t="shared" si="162"/>
        <v/>
      </c>
      <c r="DY45" s="282" t="str">
        <f t="shared" si="163"/>
        <v/>
      </c>
      <c r="DZ45" s="152">
        <f t="shared" si="164"/>
        <v>0</v>
      </c>
      <c r="EA45" s="280" t="str">
        <f t="shared" si="165"/>
        <v/>
      </c>
      <c r="EB45" s="280" t="str">
        <f>IF(details!BR45="","",details!BR45)</f>
        <v/>
      </c>
      <c r="EC45" s="280" t="str">
        <f>IF(details!BS45="","",details!BS45)</f>
        <v/>
      </c>
      <c r="ED45" s="280" t="str">
        <f>IF(details!BT45="","",details!BT45)</f>
        <v/>
      </c>
      <c r="EE45" s="281" t="str">
        <f t="shared" si="166"/>
        <v/>
      </c>
      <c r="EF45" s="280" t="str">
        <f>IF(details!BU45="","",details!BU45)</f>
        <v/>
      </c>
      <c r="EG45" s="280" t="str">
        <f>IF(details!BV45="","",details!BV45)</f>
        <v/>
      </c>
      <c r="EH45" s="56" t="str">
        <f t="shared" si="167"/>
        <v/>
      </c>
      <c r="EI45" s="281" t="str">
        <f t="shared" si="168"/>
        <v/>
      </c>
      <c r="EJ45" s="281" t="str">
        <f t="shared" si="169"/>
        <v/>
      </c>
      <c r="EK45" s="302" t="str">
        <f t="shared" si="170"/>
        <v/>
      </c>
      <c r="EL45" s="152">
        <f t="shared" si="171"/>
        <v>0</v>
      </c>
      <c r="EM45" s="280" t="str">
        <f t="shared" si="172"/>
        <v/>
      </c>
      <c r="EN45" s="280" t="str">
        <f>IF(details!BW45="","",details!BW45)</f>
        <v/>
      </c>
      <c r="EO45" s="280" t="str">
        <f>IF(details!BX45="","",details!BX45)</f>
        <v/>
      </c>
      <c r="EP45" s="280" t="str">
        <f>IF(details!BY45="","",details!BY45)</f>
        <v/>
      </c>
      <c r="EQ45" s="282" t="str">
        <f t="shared" si="173"/>
        <v/>
      </c>
      <c r="ER45" s="280" t="str">
        <f t="shared" si="174"/>
        <v/>
      </c>
      <c r="ES45" s="280" t="str">
        <f>IF(details!BZ45="","",details!BZ45)</f>
        <v/>
      </c>
      <c r="ET45" s="280" t="str">
        <f>IF(details!CA45="","",details!CA45)</f>
        <v/>
      </c>
      <c r="EU45" s="280" t="str">
        <f>IF(details!CB45="","",details!CB45)</f>
        <v/>
      </c>
      <c r="EV45" s="280" t="str">
        <f>IF(details!CC45="","",details!CC45)</f>
        <v/>
      </c>
      <c r="EW45" s="282" t="str">
        <f t="shared" si="175"/>
        <v/>
      </c>
      <c r="EX45" s="280" t="str">
        <f t="shared" si="176"/>
        <v/>
      </c>
      <c r="EY45" s="152" t="str">
        <f t="shared" si="177"/>
        <v/>
      </c>
      <c r="EZ45" s="152" t="str">
        <f t="shared" si="178"/>
        <v/>
      </c>
      <c r="FA45" s="152" t="str">
        <f t="shared" si="179"/>
        <v/>
      </c>
      <c r="FB45" s="152" t="str">
        <f t="shared" si="180"/>
        <v/>
      </c>
      <c r="FC45" s="152" t="str">
        <f t="shared" si="181"/>
        <v/>
      </c>
      <c r="FD45" s="152" t="str">
        <f t="shared" si="182"/>
        <v/>
      </c>
      <c r="FE45" s="152" t="str">
        <f t="shared" si="211"/>
        <v/>
      </c>
      <c r="FF45" s="152">
        <f t="shared" si="183"/>
        <v>0</v>
      </c>
      <c r="FG45" s="152">
        <f t="shared" si="184"/>
        <v>0</v>
      </c>
      <c r="FH45" s="152">
        <f t="shared" si="185"/>
        <v>0</v>
      </c>
      <c r="FI45" s="152">
        <f t="shared" si="186"/>
        <v>0</v>
      </c>
      <c r="FJ45" s="152">
        <f t="shared" si="187"/>
        <v>0</v>
      </c>
      <c r="FK45" s="198"/>
      <c r="FL45" s="303" t="str">
        <f t="shared" si="188"/>
        <v/>
      </c>
      <c r="FM45" s="303" t="str">
        <f t="shared" si="189"/>
        <v/>
      </c>
      <c r="FN45" s="303" t="str">
        <f t="shared" si="190"/>
        <v/>
      </c>
      <c r="FO45" s="303" t="str">
        <f t="shared" si="212"/>
        <v/>
      </c>
      <c r="FP45" s="303" t="str">
        <f t="shared" si="213"/>
        <v/>
      </c>
      <c r="FQ45" s="303" t="str">
        <f t="shared" si="214"/>
        <v/>
      </c>
      <c r="FR45" s="303" t="str">
        <f t="shared" si="215"/>
        <v/>
      </c>
      <c r="FS45" s="303" t="str">
        <f t="shared" si="216"/>
        <v/>
      </c>
      <c r="FT45" s="303" t="str">
        <f t="shared" si="191"/>
        <v/>
      </c>
      <c r="FU45" s="303" t="str">
        <f t="shared" si="192"/>
        <v/>
      </c>
      <c r="FV45" s="303" t="str">
        <f t="shared" si="193"/>
        <v/>
      </c>
      <c r="FW45" s="303" t="str">
        <f t="shared" si="194"/>
        <v/>
      </c>
      <c r="FX45" s="303" t="str">
        <f t="shared" si="217"/>
        <v/>
      </c>
      <c r="FY45" s="303" t="str">
        <f t="shared" si="195"/>
        <v/>
      </c>
      <c r="FZ45" s="303" t="str">
        <f t="shared" si="196"/>
        <v/>
      </c>
      <c r="GA45" s="303" t="str">
        <f t="shared" si="197"/>
        <v/>
      </c>
      <c r="GB45" s="303" t="str">
        <f t="shared" si="218"/>
        <v/>
      </c>
      <c r="GC45" s="286">
        <f t="shared" si="210"/>
        <v>0</v>
      </c>
      <c r="GD45" s="244">
        <f t="shared" si="198"/>
        <v>0</v>
      </c>
      <c r="GE45" s="152" t="str">
        <f t="shared" si="199"/>
        <v/>
      </c>
      <c r="GF45" s="421" t="str">
        <f t="shared" si="200"/>
        <v/>
      </c>
      <c r="GG45" s="333" t="str">
        <f t="shared" si="219"/>
        <v/>
      </c>
      <c r="GH45" s="333" t="str">
        <f t="shared" si="220"/>
        <v xml:space="preserve">      </v>
      </c>
      <c r="GI45" s="191"/>
      <c r="GJ45" s="191" t="str">
        <f t="shared" si="221"/>
        <v/>
      </c>
      <c r="GK45" s="191" t="str">
        <f t="shared" si="222"/>
        <v/>
      </c>
      <c r="GL45" s="191" t="str">
        <f t="shared" si="223"/>
        <v/>
      </c>
      <c r="GM45" s="55" t="str">
        <f>IF(details!DG45="","",details!DG45)</f>
        <v/>
      </c>
      <c r="GN45" s="57" t="str">
        <f>IF(details!DH45="","",details!DH45)</f>
        <v/>
      </c>
      <c r="GO45" s="55" t="str">
        <f>IF(details!DK45="","",details!DK45)</f>
        <v/>
      </c>
      <c r="GP45" s="57" t="str">
        <f>IF(details!DL45="","",details!DL45)</f>
        <v/>
      </c>
      <c r="GQ45" s="55" t="str">
        <f>IF(details!DO45="","",details!DO45)</f>
        <v/>
      </c>
      <c r="GR45" s="57" t="str">
        <f>IF(details!DP45="","",details!DP45)</f>
        <v/>
      </c>
      <c r="GS45" s="55" t="str">
        <f>IF(details!DS45="","",details!DS45)</f>
        <v/>
      </c>
      <c r="GT45" s="57" t="str">
        <f>IF(details!DT45="","",details!DT45)</f>
        <v/>
      </c>
      <c r="GU45" s="337" t="str">
        <f t="shared" si="206"/>
        <v/>
      </c>
      <c r="GV45" s="427" t="str">
        <f t="shared" si="207"/>
        <v/>
      </c>
      <c r="GW45" s="199"/>
      <c r="HA45" s="239"/>
      <c r="HB45" s="239"/>
      <c r="HC45" s="239"/>
      <c r="HD45" s="239"/>
      <c r="HE45" s="239"/>
      <c r="HF45" s="239"/>
      <c r="HG45" s="239"/>
      <c r="HH45" s="239"/>
      <c r="HI45" s="239"/>
      <c r="HJ45" s="239"/>
      <c r="HK45" s="239"/>
      <c r="HL45" s="239"/>
      <c r="HM45" s="239"/>
      <c r="HN45" s="239"/>
    </row>
    <row r="46" spans="1:222" ht="15" customHeight="1">
      <c r="A46" s="194">
        <f>details!A46</f>
        <v>40</v>
      </c>
      <c r="B46" s="280" t="str">
        <f>IF(details!B46="","",details!B46)</f>
        <v/>
      </c>
      <c r="C46" s="280" t="str">
        <f>IF(details!C46="","",details!C46)</f>
        <v/>
      </c>
      <c r="D46" s="282">
        <f>IF(details!D46="","",details!D46)</f>
        <v>1040</v>
      </c>
      <c r="E46" s="282"/>
      <c r="F46" s="280" t="str">
        <f>IF(details!F46="","",details!F46)</f>
        <v/>
      </c>
      <c r="G46" s="570" t="str">
        <f>IF(details!G46="","",details!G46)</f>
        <v/>
      </c>
      <c r="H46" s="287" t="str">
        <f>IF(details!H46="","",details!H46)</f>
        <v>A 040</v>
      </c>
      <c r="I46" s="287" t="str">
        <f>IF(details!I46="","",details!I46)</f>
        <v>B 040</v>
      </c>
      <c r="J46" s="287" t="str">
        <f>IF(details!J46="","",details!J46)</f>
        <v>C 040</v>
      </c>
      <c r="K46" s="280" t="str">
        <f>IF(details!K46="","",details!K46)</f>
        <v/>
      </c>
      <c r="L46" s="280" t="str">
        <f>IF(details!L46="","",details!L46)</f>
        <v/>
      </c>
      <c r="M46" s="280" t="str">
        <f>IF(details!M46="","",details!M46)</f>
        <v/>
      </c>
      <c r="N46" s="281" t="str">
        <f t="shared" si="113"/>
        <v/>
      </c>
      <c r="O46" s="280" t="str">
        <f>IF(details!N46="","",details!N46)</f>
        <v/>
      </c>
      <c r="P46" s="281" t="str">
        <f t="shared" si="114"/>
        <v/>
      </c>
      <c r="Q46" s="152">
        <f t="shared" si="115"/>
        <v>0</v>
      </c>
      <c r="R46" s="138" t="e">
        <f t="shared" si="116"/>
        <v>#VALUE!</v>
      </c>
      <c r="S46" s="280" t="str">
        <f>IF(details!O46="","",details!O46)</f>
        <v/>
      </c>
      <c r="T46" s="280" t="str">
        <f>IF(details!P46="","",details!P46)</f>
        <v/>
      </c>
      <c r="U46" s="280" t="str">
        <f>IF(details!Q46="","",details!Q46)</f>
        <v/>
      </c>
      <c r="V46" s="139" t="str">
        <f t="shared" si="117"/>
        <v/>
      </c>
      <c r="W46" s="280" t="str">
        <f>IF(details!R46="","",details!R46)</f>
        <v/>
      </c>
      <c r="X46" s="140" t="str">
        <f t="shared" si="118"/>
        <v/>
      </c>
      <c r="Y46" s="365" t="str">
        <f t="shared" si="42"/>
        <v/>
      </c>
      <c r="Z46" s="191" t="str">
        <f t="shared" si="119"/>
        <v/>
      </c>
      <c r="AA46" s="280" t="str">
        <f>IF(details!S46="","",details!S46)</f>
        <v/>
      </c>
      <c r="AB46" s="280" t="str">
        <f>IF(details!T46="","",details!T46)</f>
        <v/>
      </c>
      <c r="AC46" s="280" t="str">
        <f>IF(details!U46="","",details!U46)</f>
        <v/>
      </c>
      <c r="AD46" s="281" t="str">
        <f t="shared" si="120"/>
        <v/>
      </c>
      <c r="AE46" s="280" t="str">
        <f>IF(details!V46="","",details!V46)</f>
        <v/>
      </c>
      <c r="AF46" s="281" t="str">
        <f t="shared" si="121"/>
        <v/>
      </c>
      <c r="AG46" s="152">
        <f t="shared" si="122"/>
        <v>0</v>
      </c>
      <c r="AH46" s="138" t="e">
        <f t="shared" si="123"/>
        <v>#VALUE!</v>
      </c>
      <c r="AI46" s="280" t="str">
        <f>IF(details!W46="","",details!W46)</f>
        <v/>
      </c>
      <c r="AJ46" s="280" t="str">
        <f>IF(details!X46="","",details!X46)</f>
        <v/>
      </c>
      <c r="AK46" s="280" t="str">
        <f>IF(details!Y46="","",details!Y46)</f>
        <v/>
      </c>
      <c r="AL46" s="139" t="str">
        <f t="shared" si="124"/>
        <v/>
      </c>
      <c r="AM46" s="280" t="str">
        <f>IF(details!Z46="","",details!Z46)</f>
        <v/>
      </c>
      <c r="AN46" s="140" t="str">
        <f t="shared" si="125"/>
        <v/>
      </c>
      <c r="AO46" s="365" t="str">
        <f t="shared" si="47"/>
        <v/>
      </c>
      <c r="AP46" s="191" t="str">
        <f t="shared" si="208"/>
        <v/>
      </c>
      <c r="AQ46" s="282" t="str">
        <f>IF(details!AA46="","",details!AA46)</f>
        <v/>
      </c>
      <c r="AR46" s="288" t="str">
        <f>CONCATENATE(IF(details!AA46="s"," SANSKRIT",IF(details!AA46="u"," URDU",IF(details!AA46="g"," GUJRATI",IF(details!AA46="p"," PUNJABI",IF(details!AA46="sd"," SINDHI",))))),"")</f>
        <v/>
      </c>
      <c r="AS46" s="280" t="str">
        <f>IF(details!AB46="","",details!AB46)</f>
        <v/>
      </c>
      <c r="AT46" s="280" t="str">
        <f>IF(details!AC46="","",details!AC46)</f>
        <v/>
      </c>
      <c r="AU46" s="280" t="str">
        <f>IF(details!AD46="","",details!AD46)</f>
        <v/>
      </c>
      <c r="AV46" s="281" t="str">
        <f t="shared" si="127"/>
        <v/>
      </c>
      <c r="AW46" s="280" t="str">
        <f>IF(details!AE46="","",details!AE46)</f>
        <v/>
      </c>
      <c r="AX46" s="281" t="str">
        <f t="shared" si="128"/>
        <v/>
      </c>
      <c r="AY46" s="152">
        <f t="shared" si="129"/>
        <v>0</v>
      </c>
      <c r="AZ46" s="138" t="e">
        <f t="shared" si="130"/>
        <v>#VALUE!</v>
      </c>
      <c r="BA46" s="280" t="str">
        <f>IF(details!AF46="","",details!AF46)</f>
        <v/>
      </c>
      <c r="BB46" s="280" t="str">
        <f>IF(details!AG46="","",details!AG46)</f>
        <v/>
      </c>
      <c r="BC46" s="280" t="str">
        <f>IF(details!AH46="","",details!AH46)</f>
        <v/>
      </c>
      <c r="BD46" s="139" t="str">
        <f t="shared" si="131"/>
        <v/>
      </c>
      <c r="BE46" s="280" t="str">
        <f>IF(details!AI46="","",details!AI46)</f>
        <v/>
      </c>
      <c r="BF46" s="140" t="str">
        <f t="shared" si="132"/>
        <v/>
      </c>
      <c r="BG46" s="365" t="str">
        <f t="shared" si="51"/>
        <v/>
      </c>
      <c r="BH46" s="191" t="str">
        <f t="shared" si="133"/>
        <v/>
      </c>
      <c r="BI46" s="280" t="str">
        <f>IF(details!AJ46="","",details!AJ46)</f>
        <v/>
      </c>
      <c r="BJ46" s="280" t="str">
        <f>IF(details!AK46="","",details!AK46)</f>
        <v/>
      </c>
      <c r="BK46" s="280" t="str">
        <f>IF(details!AL46="","",details!AL46)</f>
        <v/>
      </c>
      <c r="BL46" s="281" t="str">
        <f t="shared" si="134"/>
        <v/>
      </c>
      <c r="BM46" s="280" t="str">
        <f>IF(details!AM46="","",details!AM46)</f>
        <v/>
      </c>
      <c r="BN46" s="281" t="str">
        <f t="shared" si="135"/>
        <v/>
      </c>
      <c r="BO46" s="152">
        <f t="shared" si="136"/>
        <v>0</v>
      </c>
      <c r="BP46" s="138" t="e">
        <f t="shared" si="137"/>
        <v>#VALUE!</v>
      </c>
      <c r="BQ46" s="280" t="str">
        <f>IF(details!AN46="","",details!AN46)</f>
        <v/>
      </c>
      <c r="BR46" s="280" t="str">
        <f>IF(details!AO46="","",details!AO46)</f>
        <v/>
      </c>
      <c r="BS46" s="280" t="str">
        <f>IF(details!AP46="","",details!AP46)</f>
        <v/>
      </c>
      <c r="BT46" s="139" t="str">
        <f t="shared" si="138"/>
        <v/>
      </c>
      <c r="BU46" s="280" t="str">
        <f>IF(details!AQ46="","",details!AQ46)</f>
        <v/>
      </c>
      <c r="BV46" s="140" t="str">
        <f t="shared" si="139"/>
        <v/>
      </c>
      <c r="BW46" s="365" t="str">
        <f t="shared" si="55"/>
        <v/>
      </c>
      <c r="BX46" s="191" t="str">
        <f t="shared" si="209"/>
        <v/>
      </c>
      <c r="BY46" s="280" t="str">
        <f>IF(details!AR46="","",details!AR46)</f>
        <v/>
      </c>
      <c r="BZ46" s="280" t="str">
        <f>IF(details!AS46="","",details!AS46)</f>
        <v/>
      </c>
      <c r="CA46" s="280" t="str">
        <f>IF(details!AT46="","",details!AT46)</f>
        <v/>
      </c>
      <c r="CB46" s="281" t="str">
        <f t="shared" si="141"/>
        <v/>
      </c>
      <c r="CC46" s="280" t="str">
        <f>IF(details!AU46="","",details!AU46)</f>
        <v/>
      </c>
      <c r="CD46" s="281" t="str">
        <f t="shared" si="142"/>
        <v/>
      </c>
      <c r="CE46" s="152">
        <f t="shared" si="143"/>
        <v>0</v>
      </c>
      <c r="CF46" s="138" t="e">
        <f t="shared" si="144"/>
        <v>#VALUE!</v>
      </c>
      <c r="CG46" s="280" t="str">
        <f>IF(details!AV46="","",details!AV46)</f>
        <v/>
      </c>
      <c r="CH46" s="280" t="str">
        <f>IF(details!AW46="","",details!AW46)</f>
        <v/>
      </c>
      <c r="CI46" s="280" t="str">
        <f>IF(details!AX46="","",details!AX46)</f>
        <v/>
      </c>
      <c r="CJ46" s="139" t="str">
        <f t="shared" si="145"/>
        <v/>
      </c>
      <c r="CK46" s="280" t="str">
        <f>IF(details!AY46="","",details!AY46)</f>
        <v/>
      </c>
      <c r="CL46" s="140" t="str">
        <f t="shared" si="146"/>
        <v/>
      </c>
      <c r="CM46" s="365" t="str">
        <f t="shared" si="59"/>
        <v/>
      </c>
      <c r="CN46" s="191" t="str">
        <f t="shared" si="60"/>
        <v/>
      </c>
      <c r="CO46" s="280" t="str">
        <f>IF(details!AZ46="","",details!AZ46)</f>
        <v/>
      </c>
      <c r="CP46" s="280" t="str">
        <f>IF(details!BA46="","",details!BA46)</f>
        <v/>
      </c>
      <c r="CQ46" s="280" t="str">
        <f>IF(details!BB46="","",details!BB46)</f>
        <v/>
      </c>
      <c r="CR46" s="281" t="str">
        <f t="shared" si="147"/>
        <v/>
      </c>
      <c r="CS46" s="280" t="str">
        <f>IF(details!BC46="","",details!BC46)</f>
        <v/>
      </c>
      <c r="CT46" s="281" t="str">
        <f t="shared" si="148"/>
        <v/>
      </c>
      <c r="CU46" s="152">
        <f t="shared" si="149"/>
        <v>0</v>
      </c>
      <c r="CV46" s="138" t="e">
        <f t="shared" si="150"/>
        <v>#VALUE!</v>
      </c>
      <c r="CW46" s="280" t="str">
        <f>IF(details!BD46="","",details!BD46)</f>
        <v/>
      </c>
      <c r="CX46" s="280" t="str">
        <f>IF(details!BE46="","",details!BE46)</f>
        <v/>
      </c>
      <c r="CY46" s="280" t="str">
        <f>IF(details!BF46="","",details!BF46)</f>
        <v/>
      </c>
      <c r="CZ46" s="139" t="str">
        <f t="shared" si="151"/>
        <v/>
      </c>
      <c r="DA46" s="280" t="str">
        <f>IF(details!BG46="","",details!BG46)</f>
        <v/>
      </c>
      <c r="DB46" s="140" t="str">
        <f t="shared" si="152"/>
        <v/>
      </c>
      <c r="DC46" s="365" t="str">
        <f t="shared" si="64"/>
        <v/>
      </c>
      <c r="DD46" s="191" t="str">
        <f t="shared" si="23"/>
        <v/>
      </c>
      <c r="DE46" s="280" t="str">
        <f>IF(details!BH46="","",details!BH46)</f>
        <v/>
      </c>
      <c r="DF46" s="280" t="str">
        <f>IF(details!BI46="","",details!BI46)</f>
        <v/>
      </c>
      <c r="DG46" s="280" t="str">
        <f>IF(details!BJ46="","",details!BJ46)</f>
        <v/>
      </c>
      <c r="DH46" s="281" t="str">
        <f t="shared" si="153"/>
        <v/>
      </c>
      <c r="DI46" s="280" t="str">
        <f>IF(details!BK46="","",details!BK46)</f>
        <v/>
      </c>
      <c r="DJ46" s="281" t="str">
        <f t="shared" si="154"/>
        <v/>
      </c>
      <c r="DK46" s="152">
        <f t="shared" si="155"/>
        <v>0</v>
      </c>
      <c r="DL46" s="281" t="str">
        <f t="shared" si="156"/>
        <v/>
      </c>
      <c r="DM46" s="280" t="str">
        <f>IF(details!BL46="","",details!BL46)</f>
        <v/>
      </c>
      <c r="DN46" s="52" t="str">
        <f t="shared" si="157"/>
        <v/>
      </c>
      <c r="DO46" s="280" t="str">
        <f t="shared" si="158"/>
        <v/>
      </c>
      <c r="DP46" s="280" t="str">
        <f>IF(details!BM46="","",details!BM46)</f>
        <v/>
      </c>
      <c r="DQ46" s="280" t="str">
        <f>IF(details!BN46="","",details!BN46)</f>
        <v/>
      </c>
      <c r="DR46" s="280" t="str">
        <f>IF(details!BO46="","",details!BO46)</f>
        <v/>
      </c>
      <c r="DS46" s="281" t="str">
        <f t="shared" si="159"/>
        <v/>
      </c>
      <c r="DT46" s="280" t="str">
        <f>IF(details!BP46="","",details!BP46)</f>
        <v/>
      </c>
      <c r="DU46" s="280" t="str">
        <f>IF(details!BQ46="","",details!BQ46)</f>
        <v/>
      </c>
      <c r="DV46" s="281" t="str">
        <f t="shared" si="160"/>
        <v/>
      </c>
      <c r="DW46" s="281" t="str">
        <f t="shared" si="161"/>
        <v/>
      </c>
      <c r="DX46" s="281" t="str">
        <f t="shared" si="162"/>
        <v/>
      </c>
      <c r="DY46" s="282" t="str">
        <f t="shared" si="163"/>
        <v/>
      </c>
      <c r="DZ46" s="152">
        <f t="shared" si="164"/>
        <v>0</v>
      </c>
      <c r="EA46" s="280" t="str">
        <f t="shared" si="165"/>
        <v/>
      </c>
      <c r="EB46" s="280" t="str">
        <f>IF(details!BR46="","",details!BR46)</f>
        <v/>
      </c>
      <c r="EC46" s="280" t="str">
        <f>IF(details!BS46="","",details!BS46)</f>
        <v/>
      </c>
      <c r="ED46" s="280" t="str">
        <f>IF(details!BT46="","",details!BT46)</f>
        <v/>
      </c>
      <c r="EE46" s="281" t="str">
        <f t="shared" si="166"/>
        <v/>
      </c>
      <c r="EF46" s="280" t="str">
        <f>IF(details!BU46="","",details!BU46)</f>
        <v/>
      </c>
      <c r="EG46" s="280" t="str">
        <f>IF(details!BV46="","",details!BV46)</f>
        <v/>
      </c>
      <c r="EH46" s="56" t="str">
        <f t="shared" si="167"/>
        <v/>
      </c>
      <c r="EI46" s="281" t="str">
        <f t="shared" si="168"/>
        <v/>
      </c>
      <c r="EJ46" s="281" t="str">
        <f t="shared" si="169"/>
        <v/>
      </c>
      <c r="EK46" s="302" t="str">
        <f t="shared" si="170"/>
        <v/>
      </c>
      <c r="EL46" s="152">
        <f t="shared" si="171"/>
        <v>0</v>
      </c>
      <c r="EM46" s="280" t="str">
        <f t="shared" si="172"/>
        <v/>
      </c>
      <c r="EN46" s="280" t="str">
        <f>IF(details!BW46="","",details!BW46)</f>
        <v/>
      </c>
      <c r="EO46" s="280" t="str">
        <f>IF(details!BX46="","",details!BX46)</f>
        <v/>
      </c>
      <c r="EP46" s="280" t="str">
        <f>IF(details!BY46="","",details!BY46)</f>
        <v/>
      </c>
      <c r="EQ46" s="282" t="str">
        <f t="shared" si="173"/>
        <v/>
      </c>
      <c r="ER46" s="280" t="str">
        <f t="shared" si="174"/>
        <v/>
      </c>
      <c r="ES46" s="280" t="str">
        <f>IF(details!BZ46="","",details!BZ46)</f>
        <v/>
      </c>
      <c r="ET46" s="280" t="str">
        <f>IF(details!CA46="","",details!CA46)</f>
        <v/>
      </c>
      <c r="EU46" s="280" t="str">
        <f>IF(details!CB46="","",details!CB46)</f>
        <v/>
      </c>
      <c r="EV46" s="280" t="str">
        <f>IF(details!CC46="","",details!CC46)</f>
        <v/>
      </c>
      <c r="EW46" s="282" t="str">
        <f t="shared" si="175"/>
        <v/>
      </c>
      <c r="EX46" s="280" t="str">
        <f t="shared" si="176"/>
        <v/>
      </c>
      <c r="EY46" s="152" t="str">
        <f t="shared" si="177"/>
        <v/>
      </c>
      <c r="EZ46" s="152" t="str">
        <f t="shared" si="178"/>
        <v/>
      </c>
      <c r="FA46" s="152" t="str">
        <f t="shared" si="179"/>
        <v/>
      </c>
      <c r="FB46" s="152" t="str">
        <f t="shared" si="180"/>
        <v/>
      </c>
      <c r="FC46" s="152" t="str">
        <f t="shared" si="181"/>
        <v/>
      </c>
      <c r="FD46" s="152" t="str">
        <f t="shared" si="182"/>
        <v/>
      </c>
      <c r="FE46" s="152" t="str">
        <f t="shared" si="211"/>
        <v/>
      </c>
      <c r="FF46" s="152">
        <f t="shared" si="183"/>
        <v>0</v>
      </c>
      <c r="FG46" s="152">
        <f t="shared" si="184"/>
        <v>0</v>
      </c>
      <c r="FH46" s="152">
        <f t="shared" si="185"/>
        <v>0</v>
      </c>
      <c r="FI46" s="152">
        <f t="shared" si="186"/>
        <v>0</v>
      </c>
      <c r="FJ46" s="152">
        <f t="shared" si="187"/>
        <v>0</v>
      </c>
      <c r="FK46" s="198"/>
      <c r="FL46" s="303" t="str">
        <f t="shared" si="188"/>
        <v/>
      </c>
      <c r="FM46" s="303" t="str">
        <f t="shared" si="189"/>
        <v/>
      </c>
      <c r="FN46" s="303" t="str">
        <f t="shared" si="190"/>
        <v/>
      </c>
      <c r="FO46" s="303" t="str">
        <f t="shared" si="212"/>
        <v/>
      </c>
      <c r="FP46" s="303" t="str">
        <f t="shared" si="213"/>
        <v/>
      </c>
      <c r="FQ46" s="303" t="str">
        <f t="shared" si="214"/>
        <v/>
      </c>
      <c r="FR46" s="303" t="str">
        <f t="shared" si="215"/>
        <v/>
      </c>
      <c r="FS46" s="303" t="str">
        <f t="shared" si="216"/>
        <v/>
      </c>
      <c r="FT46" s="303" t="str">
        <f t="shared" si="191"/>
        <v/>
      </c>
      <c r="FU46" s="303" t="str">
        <f t="shared" si="192"/>
        <v/>
      </c>
      <c r="FV46" s="303" t="str">
        <f t="shared" si="193"/>
        <v/>
      </c>
      <c r="FW46" s="303" t="str">
        <f t="shared" si="194"/>
        <v/>
      </c>
      <c r="FX46" s="303" t="str">
        <f t="shared" si="217"/>
        <v/>
      </c>
      <c r="FY46" s="303" t="str">
        <f t="shared" si="195"/>
        <v/>
      </c>
      <c r="FZ46" s="303" t="str">
        <f t="shared" si="196"/>
        <v/>
      </c>
      <c r="GA46" s="303" t="str">
        <f t="shared" si="197"/>
        <v/>
      </c>
      <c r="GB46" s="303" t="str">
        <f t="shared" si="218"/>
        <v/>
      </c>
      <c r="GC46" s="286">
        <f t="shared" si="210"/>
        <v>0</v>
      </c>
      <c r="GD46" s="244">
        <f t="shared" si="198"/>
        <v>0</v>
      </c>
      <c r="GE46" s="152" t="str">
        <f t="shared" si="199"/>
        <v/>
      </c>
      <c r="GF46" s="421" t="str">
        <f t="shared" si="200"/>
        <v/>
      </c>
      <c r="GG46" s="333" t="str">
        <f t="shared" si="219"/>
        <v/>
      </c>
      <c r="GH46" s="333" t="str">
        <f t="shared" si="220"/>
        <v xml:space="preserve">      </v>
      </c>
      <c r="GI46" s="191"/>
      <c r="GJ46" s="191" t="str">
        <f t="shared" si="221"/>
        <v/>
      </c>
      <c r="GK46" s="191" t="str">
        <f t="shared" si="222"/>
        <v/>
      </c>
      <c r="GL46" s="191" t="str">
        <f t="shared" si="223"/>
        <v/>
      </c>
      <c r="GM46" s="55" t="str">
        <f>IF(details!DG46="","",details!DG46)</f>
        <v/>
      </c>
      <c r="GN46" s="57" t="str">
        <f>IF(details!DH46="","",details!DH46)</f>
        <v/>
      </c>
      <c r="GO46" s="55" t="str">
        <f>IF(details!DK46="","",details!DK46)</f>
        <v/>
      </c>
      <c r="GP46" s="57" t="str">
        <f>IF(details!DL46="","",details!DL46)</f>
        <v/>
      </c>
      <c r="GQ46" s="55" t="str">
        <f>IF(details!DO46="","",details!DO46)</f>
        <v/>
      </c>
      <c r="GR46" s="57" t="str">
        <f>IF(details!DP46="","",details!DP46)</f>
        <v/>
      </c>
      <c r="GS46" s="55" t="str">
        <f>IF(details!DS46="","",details!DS46)</f>
        <v/>
      </c>
      <c r="GT46" s="57" t="str">
        <f>IF(details!DT46="","",details!DT46)</f>
        <v/>
      </c>
      <c r="GU46" s="337" t="str">
        <f t="shared" si="206"/>
        <v/>
      </c>
      <c r="GV46" s="427" t="str">
        <f t="shared" si="207"/>
        <v/>
      </c>
      <c r="GW46" s="199"/>
      <c r="HA46" s="239"/>
      <c r="HB46" s="239"/>
      <c r="HC46" s="239"/>
      <c r="HD46" s="239"/>
      <c r="HE46" s="239"/>
      <c r="HF46" s="239"/>
      <c r="HG46" s="239"/>
      <c r="HH46" s="239"/>
      <c r="HI46" s="239"/>
      <c r="HJ46" s="239"/>
      <c r="HK46" s="239"/>
      <c r="HL46" s="239"/>
      <c r="HM46" s="239"/>
      <c r="HN46" s="239"/>
    </row>
    <row r="47" spans="1:222" ht="15" customHeight="1">
      <c r="A47" s="194">
        <f>details!A47</f>
        <v>41</v>
      </c>
      <c r="B47" s="280" t="str">
        <f>IF(details!B47="","",details!B47)</f>
        <v/>
      </c>
      <c r="C47" s="280" t="str">
        <f>IF(details!C47="","",details!C47)</f>
        <v/>
      </c>
      <c r="D47" s="282">
        <f>IF(details!D47="","",details!D47)</f>
        <v>1041</v>
      </c>
      <c r="E47" s="282"/>
      <c r="F47" s="280" t="str">
        <f>IF(details!F47="","",details!F47)</f>
        <v/>
      </c>
      <c r="G47" s="570" t="str">
        <f>IF(details!G47="","",details!G47)</f>
        <v/>
      </c>
      <c r="H47" s="287" t="str">
        <f>IF(details!H47="","",details!H47)</f>
        <v>A 041</v>
      </c>
      <c r="I47" s="287" t="str">
        <f>IF(details!I47="","",details!I47)</f>
        <v>B 041</v>
      </c>
      <c r="J47" s="287" t="str">
        <f>IF(details!J47="","",details!J47)</f>
        <v>C 041</v>
      </c>
      <c r="K47" s="280" t="str">
        <f>IF(details!K47="","",details!K47)</f>
        <v/>
      </c>
      <c r="L47" s="280" t="str">
        <f>IF(details!L47="","",details!L47)</f>
        <v/>
      </c>
      <c r="M47" s="280" t="str">
        <f>IF(details!M47="","",details!M47)</f>
        <v/>
      </c>
      <c r="N47" s="281" t="str">
        <f t="shared" si="113"/>
        <v/>
      </c>
      <c r="O47" s="280" t="str">
        <f>IF(details!N47="","",details!N47)</f>
        <v/>
      </c>
      <c r="P47" s="281" t="str">
        <f t="shared" si="114"/>
        <v/>
      </c>
      <c r="Q47" s="152">
        <f t="shared" si="115"/>
        <v>0</v>
      </c>
      <c r="R47" s="138" t="e">
        <f t="shared" si="116"/>
        <v>#VALUE!</v>
      </c>
      <c r="S47" s="280" t="str">
        <f>IF(details!O47="","",details!O47)</f>
        <v/>
      </c>
      <c r="T47" s="280" t="str">
        <f>IF(details!P47="","",details!P47)</f>
        <v/>
      </c>
      <c r="U47" s="280" t="str">
        <f>IF(details!Q47="","",details!Q47)</f>
        <v/>
      </c>
      <c r="V47" s="139" t="str">
        <f t="shared" si="117"/>
        <v/>
      </c>
      <c r="W47" s="280" t="str">
        <f>IF(details!R47="","",details!R47)</f>
        <v/>
      </c>
      <c r="X47" s="140" t="str">
        <f t="shared" si="118"/>
        <v/>
      </c>
      <c r="Y47" s="365" t="str">
        <f t="shared" si="42"/>
        <v/>
      </c>
      <c r="Z47" s="191" t="str">
        <f t="shared" si="119"/>
        <v/>
      </c>
      <c r="AA47" s="280" t="str">
        <f>IF(details!S47="","",details!S47)</f>
        <v/>
      </c>
      <c r="AB47" s="280" t="str">
        <f>IF(details!T47="","",details!T47)</f>
        <v/>
      </c>
      <c r="AC47" s="280" t="str">
        <f>IF(details!U47="","",details!U47)</f>
        <v/>
      </c>
      <c r="AD47" s="281" t="str">
        <f t="shared" si="120"/>
        <v/>
      </c>
      <c r="AE47" s="280" t="str">
        <f>IF(details!V47="","",details!V47)</f>
        <v/>
      </c>
      <c r="AF47" s="281" t="str">
        <f t="shared" si="121"/>
        <v/>
      </c>
      <c r="AG47" s="152">
        <f t="shared" si="122"/>
        <v>0</v>
      </c>
      <c r="AH47" s="138" t="e">
        <f t="shared" si="123"/>
        <v>#VALUE!</v>
      </c>
      <c r="AI47" s="280" t="str">
        <f>IF(details!W47="","",details!W47)</f>
        <v/>
      </c>
      <c r="AJ47" s="280" t="str">
        <f>IF(details!X47="","",details!X47)</f>
        <v/>
      </c>
      <c r="AK47" s="280" t="str">
        <f>IF(details!Y47="","",details!Y47)</f>
        <v/>
      </c>
      <c r="AL47" s="139" t="str">
        <f t="shared" si="124"/>
        <v/>
      </c>
      <c r="AM47" s="280" t="str">
        <f>IF(details!Z47="","",details!Z47)</f>
        <v/>
      </c>
      <c r="AN47" s="140" t="str">
        <f t="shared" si="125"/>
        <v/>
      </c>
      <c r="AO47" s="365" t="str">
        <f t="shared" si="47"/>
        <v/>
      </c>
      <c r="AP47" s="191" t="str">
        <f t="shared" si="208"/>
        <v/>
      </c>
      <c r="AQ47" s="282" t="str">
        <f>IF(details!AA47="","",details!AA47)</f>
        <v/>
      </c>
      <c r="AR47" s="288" t="str">
        <f>CONCATENATE(IF(details!AA47="s"," SANSKRIT",IF(details!AA47="u"," URDU",IF(details!AA47="g"," GUJRATI",IF(details!AA47="p"," PUNJABI",IF(details!AA47="sd"," SINDHI",))))),"")</f>
        <v/>
      </c>
      <c r="AS47" s="280" t="str">
        <f>IF(details!AB47="","",details!AB47)</f>
        <v/>
      </c>
      <c r="AT47" s="280" t="str">
        <f>IF(details!AC47="","",details!AC47)</f>
        <v/>
      </c>
      <c r="AU47" s="280" t="str">
        <f>IF(details!AD47="","",details!AD47)</f>
        <v/>
      </c>
      <c r="AV47" s="281" t="str">
        <f t="shared" si="127"/>
        <v/>
      </c>
      <c r="AW47" s="280" t="str">
        <f>IF(details!AE47="","",details!AE47)</f>
        <v/>
      </c>
      <c r="AX47" s="281" t="str">
        <f t="shared" si="128"/>
        <v/>
      </c>
      <c r="AY47" s="152">
        <f t="shared" si="129"/>
        <v>0</v>
      </c>
      <c r="AZ47" s="138" t="e">
        <f t="shared" si="130"/>
        <v>#VALUE!</v>
      </c>
      <c r="BA47" s="280" t="str">
        <f>IF(details!AF47="","",details!AF47)</f>
        <v/>
      </c>
      <c r="BB47" s="280" t="str">
        <f>IF(details!AG47="","",details!AG47)</f>
        <v/>
      </c>
      <c r="BC47" s="280" t="str">
        <f>IF(details!AH47="","",details!AH47)</f>
        <v/>
      </c>
      <c r="BD47" s="139" t="str">
        <f t="shared" si="131"/>
        <v/>
      </c>
      <c r="BE47" s="280" t="str">
        <f>IF(details!AI47="","",details!AI47)</f>
        <v/>
      </c>
      <c r="BF47" s="140" t="str">
        <f t="shared" si="132"/>
        <v/>
      </c>
      <c r="BG47" s="365" t="str">
        <f t="shared" si="51"/>
        <v/>
      </c>
      <c r="BH47" s="191" t="str">
        <f t="shared" si="133"/>
        <v/>
      </c>
      <c r="BI47" s="280" t="str">
        <f>IF(details!AJ47="","",details!AJ47)</f>
        <v/>
      </c>
      <c r="BJ47" s="280" t="str">
        <f>IF(details!AK47="","",details!AK47)</f>
        <v/>
      </c>
      <c r="BK47" s="280" t="str">
        <f>IF(details!AL47="","",details!AL47)</f>
        <v/>
      </c>
      <c r="BL47" s="281" t="str">
        <f t="shared" si="134"/>
        <v/>
      </c>
      <c r="BM47" s="280" t="str">
        <f>IF(details!AM47="","",details!AM47)</f>
        <v/>
      </c>
      <c r="BN47" s="281" t="str">
        <f t="shared" si="135"/>
        <v/>
      </c>
      <c r="BO47" s="152">
        <f t="shared" si="136"/>
        <v>0</v>
      </c>
      <c r="BP47" s="138" t="e">
        <f t="shared" si="137"/>
        <v>#VALUE!</v>
      </c>
      <c r="BQ47" s="280" t="str">
        <f>IF(details!AN47="","",details!AN47)</f>
        <v/>
      </c>
      <c r="BR47" s="280" t="str">
        <f>IF(details!AO47="","",details!AO47)</f>
        <v/>
      </c>
      <c r="BS47" s="280" t="str">
        <f>IF(details!AP47="","",details!AP47)</f>
        <v/>
      </c>
      <c r="BT47" s="139" t="str">
        <f t="shared" si="138"/>
        <v/>
      </c>
      <c r="BU47" s="280" t="str">
        <f>IF(details!AQ47="","",details!AQ47)</f>
        <v/>
      </c>
      <c r="BV47" s="140" t="str">
        <f t="shared" si="139"/>
        <v/>
      </c>
      <c r="BW47" s="365" t="str">
        <f t="shared" si="55"/>
        <v/>
      </c>
      <c r="BX47" s="191" t="str">
        <f t="shared" si="209"/>
        <v/>
      </c>
      <c r="BY47" s="280" t="str">
        <f>IF(details!AR47="","",details!AR47)</f>
        <v/>
      </c>
      <c r="BZ47" s="280" t="str">
        <f>IF(details!AS47="","",details!AS47)</f>
        <v/>
      </c>
      <c r="CA47" s="280" t="str">
        <f>IF(details!AT47="","",details!AT47)</f>
        <v/>
      </c>
      <c r="CB47" s="281" t="str">
        <f t="shared" si="141"/>
        <v/>
      </c>
      <c r="CC47" s="280" t="str">
        <f>IF(details!AU47="","",details!AU47)</f>
        <v/>
      </c>
      <c r="CD47" s="281" t="str">
        <f t="shared" si="142"/>
        <v/>
      </c>
      <c r="CE47" s="152">
        <f t="shared" si="143"/>
        <v>0</v>
      </c>
      <c r="CF47" s="138" t="e">
        <f t="shared" si="144"/>
        <v>#VALUE!</v>
      </c>
      <c r="CG47" s="280" t="str">
        <f>IF(details!AV47="","",details!AV47)</f>
        <v/>
      </c>
      <c r="CH47" s="280" t="str">
        <f>IF(details!AW47="","",details!AW47)</f>
        <v/>
      </c>
      <c r="CI47" s="280" t="str">
        <f>IF(details!AX47="","",details!AX47)</f>
        <v/>
      </c>
      <c r="CJ47" s="139" t="str">
        <f t="shared" si="145"/>
        <v/>
      </c>
      <c r="CK47" s="280" t="str">
        <f>IF(details!AY47="","",details!AY47)</f>
        <v/>
      </c>
      <c r="CL47" s="140" t="str">
        <f t="shared" si="146"/>
        <v/>
      </c>
      <c r="CM47" s="365" t="str">
        <f t="shared" si="59"/>
        <v/>
      </c>
      <c r="CN47" s="191" t="str">
        <f t="shared" si="60"/>
        <v/>
      </c>
      <c r="CO47" s="280" t="str">
        <f>IF(details!AZ47="","",details!AZ47)</f>
        <v/>
      </c>
      <c r="CP47" s="280" t="str">
        <f>IF(details!BA47="","",details!BA47)</f>
        <v/>
      </c>
      <c r="CQ47" s="280" t="str">
        <f>IF(details!BB47="","",details!BB47)</f>
        <v/>
      </c>
      <c r="CR47" s="281" t="str">
        <f t="shared" si="147"/>
        <v/>
      </c>
      <c r="CS47" s="280" t="str">
        <f>IF(details!BC47="","",details!BC47)</f>
        <v/>
      </c>
      <c r="CT47" s="281" t="str">
        <f t="shared" si="148"/>
        <v/>
      </c>
      <c r="CU47" s="152">
        <f t="shared" si="149"/>
        <v>0</v>
      </c>
      <c r="CV47" s="138" t="e">
        <f t="shared" si="150"/>
        <v>#VALUE!</v>
      </c>
      <c r="CW47" s="280" t="str">
        <f>IF(details!BD47="","",details!BD47)</f>
        <v/>
      </c>
      <c r="CX47" s="280" t="str">
        <f>IF(details!BE47="","",details!BE47)</f>
        <v/>
      </c>
      <c r="CY47" s="280" t="str">
        <f>IF(details!BF47="","",details!BF47)</f>
        <v/>
      </c>
      <c r="CZ47" s="139" t="str">
        <f t="shared" si="151"/>
        <v/>
      </c>
      <c r="DA47" s="280" t="str">
        <f>IF(details!BG47="","",details!BG47)</f>
        <v/>
      </c>
      <c r="DB47" s="140" t="str">
        <f t="shared" si="152"/>
        <v/>
      </c>
      <c r="DC47" s="365" t="str">
        <f t="shared" si="64"/>
        <v/>
      </c>
      <c r="DD47" s="191" t="str">
        <f t="shared" si="23"/>
        <v/>
      </c>
      <c r="DE47" s="280" t="str">
        <f>IF(details!BH47="","",details!BH47)</f>
        <v/>
      </c>
      <c r="DF47" s="280" t="str">
        <f>IF(details!BI47="","",details!BI47)</f>
        <v/>
      </c>
      <c r="DG47" s="280" t="str">
        <f>IF(details!BJ47="","",details!BJ47)</f>
        <v/>
      </c>
      <c r="DH47" s="281" t="str">
        <f t="shared" si="153"/>
        <v/>
      </c>
      <c r="DI47" s="280" t="str">
        <f>IF(details!BK47="","",details!BK47)</f>
        <v/>
      </c>
      <c r="DJ47" s="281" t="str">
        <f t="shared" si="154"/>
        <v/>
      </c>
      <c r="DK47" s="152">
        <f t="shared" si="155"/>
        <v>0</v>
      </c>
      <c r="DL47" s="281" t="str">
        <f t="shared" si="156"/>
        <v/>
      </c>
      <c r="DM47" s="280" t="str">
        <f>IF(details!BL47="","",details!BL47)</f>
        <v/>
      </c>
      <c r="DN47" s="52" t="str">
        <f t="shared" si="157"/>
        <v/>
      </c>
      <c r="DO47" s="280" t="str">
        <f t="shared" si="158"/>
        <v/>
      </c>
      <c r="DP47" s="280" t="str">
        <f>IF(details!BM47="","",details!BM47)</f>
        <v/>
      </c>
      <c r="DQ47" s="280" t="str">
        <f>IF(details!BN47="","",details!BN47)</f>
        <v/>
      </c>
      <c r="DR47" s="280" t="str">
        <f>IF(details!BO47="","",details!BO47)</f>
        <v/>
      </c>
      <c r="DS47" s="281" t="str">
        <f t="shared" si="159"/>
        <v/>
      </c>
      <c r="DT47" s="280" t="str">
        <f>IF(details!BP47="","",details!BP47)</f>
        <v/>
      </c>
      <c r="DU47" s="280" t="str">
        <f>IF(details!BQ47="","",details!BQ47)</f>
        <v/>
      </c>
      <c r="DV47" s="281" t="str">
        <f t="shared" si="160"/>
        <v/>
      </c>
      <c r="DW47" s="281" t="str">
        <f t="shared" si="161"/>
        <v/>
      </c>
      <c r="DX47" s="281" t="str">
        <f t="shared" si="162"/>
        <v/>
      </c>
      <c r="DY47" s="282" t="str">
        <f t="shared" si="163"/>
        <v/>
      </c>
      <c r="DZ47" s="152">
        <f t="shared" si="164"/>
        <v>0</v>
      </c>
      <c r="EA47" s="280" t="str">
        <f t="shared" si="165"/>
        <v/>
      </c>
      <c r="EB47" s="280" t="str">
        <f>IF(details!BR47="","",details!BR47)</f>
        <v/>
      </c>
      <c r="EC47" s="280" t="str">
        <f>IF(details!BS47="","",details!BS47)</f>
        <v/>
      </c>
      <c r="ED47" s="280" t="str">
        <f>IF(details!BT47="","",details!BT47)</f>
        <v/>
      </c>
      <c r="EE47" s="281" t="str">
        <f t="shared" si="166"/>
        <v/>
      </c>
      <c r="EF47" s="280" t="str">
        <f>IF(details!BU47="","",details!BU47)</f>
        <v/>
      </c>
      <c r="EG47" s="280" t="str">
        <f>IF(details!BV47="","",details!BV47)</f>
        <v/>
      </c>
      <c r="EH47" s="56" t="str">
        <f t="shared" si="167"/>
        <v/>
      </c>
      <c r="EI47" s="281" t="str">
        <f t="shared" si="168"/>
        <v/>
      </c>
      <c r="EJ47" s="281" t="str">
        <f t="shared" si="169"/>
        <v/>
      </c>
      <c r="EK47" s="302" t="str">
        <f t="shared" si="170"/>
        <v/>
      </c>
      <c r="EL47" s="152">
        <f t="shared" si="171"/>
        <v>0</v>
      </c>
      <c r="EM47" s="280" t="str">
        <f t="shared" si="172"/>
        <v/>
      </c>
      <c r="EN47" s="280" t="str">
        <f>IF(details!BW47="","",details!BW47)</f>
        <v/>
      </c>
      <c r="EO47" s="280" t="str">
        <f>IF(details!BX47="","",details!BX47)</f>
        <v/>
      </c>
      <c r="EP47" s="280" t="str">
        <f>IF(details!BY47="","",details!BY47)</f>
        <v/>
      </c>
      <c r="EQ47" s="282" t="str">
        <f t="shared" si="173"/>
        <v/>
      </c>
      <c r="ER47" s="280" t="str">
        <f t="shared" si="174"/>
        <v/>
      </c>
      <c r="ES47" s="280" t="str">
        <f>IF(details!BZ47="","",details!BZ47)</f>
        <v/>
      </c>
      <c r="ET47" s="280" t="str">
        <f>IF(details!CA47="","",details!CA47)</f>
        <v/>
      </c>
      <c r="EU47" s="280" t="str">
        <f>IF(details!CB47="","",details!CB47)</f>
        <v/>
      </c>
      <c r="EV47" s="280" t="str">
        <f>IF(details!CC47="","",details!CC47)</f>
        <v/>
      </c>
      <c r="EW47" s="282" t="str">
        <f t="shared" si="175"/>
        <v/>
      </c>
      <c r="EX47" s="280" t="str">
        <f t="shared" si="176"/>
        <v/>
      </c>
      <c r="EY47" s="152" t="str">
        <f t="shared" si="177"/>
        <v/>
      </c>
      <c r="EZ47" s="152" t="str">
        <f t="shared" si="178"/>
        <v/>
      </c>
      <c r="FA47" s="152" t="str">
        <f t="shared" si="179"/>
        <v/>
      </c>
      <c r="FB47" s="152" t="str">
        <f t="shared" si="180"/>
        <v/>
      </c>
      <c r="FC47" s="152" t="str">
        <f t="shared" si="181"/>
        <v/>
      </c>
      <c r="FD47" s="152" t="str">
        <f t="shared" si="182"/>
        <v/>
      </c>
      <c r="FE47" s="152" t="str">
        <f t="shared" si="211"/>
        <v/>
      </c>
      <c r="FF47" s="152">
        <f t="shared" si="183"/>
        <v>0</v>
      </c>
      <c r="FG47" s="152">
        <f t="shared" si="184"/>
        <v>0</v>
      </c>
      <c r="FH47" s="152">
        <f t="shared" si="185"/>
        <v>0</v>
      </c>
      <c r="FI47" s="152">
        <f t="shared" si="186"/>
        <v>0</v>
      </c>
      <c r="FJ47" s="152">
        <f t="shared" si="187"/>
        <v>0</v>
      </c>
      <c r="FK47" s="198"/>
      <c r="FL47" s="303" t="str">
        <f t="shared" si="188"/>
        <v/>
      </c>
      <c r="FM47" s="303" t="str">
        <f t="shared" si="189"/>
        <v/>
      </c>
      <c r="FN47" s="303" t="str">
        <f t="shared" si="190"/>
        <v/>
      </c>
      <c r="FO47" s="303" t="str">
        <f t="shared" si="212"/>
        <v/>
      </c>
      <c r="FP47" s="303" t="str">
        <f t="shared" si="213"/>
        <v/>
      </c>
      <c r="FQ47" s="303" t="str">
        <f t="shared" si="214"/>
        <v/>
      </c>
      <c r="FR47" s="303" t="str">
        <f t="shared" si="215"/>
        <v/>
      </c>
      <c r="FS47" s="303" t="str">
        <f t="shared" si="216"/>
        <v/>
      </c>
      <c r="FT47" s="303" t="str">
        <f t="shared" si="191"/>
        <v/>
      </c>
      <c r="FU47" s="303" t="str">
        <f t="shared" si="192"/>
        <v/>
      </c>
      <c r="FV47" s="303" t="str">
        <f t="shared" si="193"/>
        <v/>
      </c>
      <c r="FW47" s="303" t="str">
        <f t="shared" si="194"/>
        <v/>
      </c>
      <c r="FX47" s="303" t="str">
        <f t="shared" si="217"/>
        <v/>
      </c>
      <c r="FY47" s="303" t="str">
        <f t="shared" si="195"/>
        <v/>
      </c>
      <c r="FZ47" s="303" t="str">
        <f t="shared" si="196"/>
        <v/>
      </c>
      <c r="GA47" s="303" t="str">
        <f t="shared" si="197"/>
        <v/>
      </c>
      <c r="GB47" s="303" t="str">
        <f t="shared" si="218"/>
        <v/>
      </c>
      <c r="GC47" s="286">
        <f t="shared" si="210"/>
        <v>0</v>
      </c>
      <c r="GD47" s="244">
        <f t="shared" si="198"/>
        <v>0</v>
      </c>
      <c r="GE47" s="152" t="str">
        <f t="shared" si="199"/>
        <v/>
      </c>
      <c r="GF47" s="421" t="str">
        <f t="shared" si="200"/>
        <v/>
      </c>
      <c r="GG47" s="333" t="str">
        <f t="shared" si="219"/>
        <v/>
      </c>
      <c r="GH47" s="333" t="str">
        <f t="shared" si="220"/>
        <v xml:space="preserve">      </v>
      </c>
      <c r="GI47" s="191"/>
      <c r="GJ47" s="191" t="str">
        <f t="shared" si="221"/>
        <v/>
      </c>
      <c r="GK47" s="191" t="str">
        <f t="shared" si="222"/>
        <v/>
      </c>
      <c r="GL47" s="191" t="str">
        <f t="shared" si="223"/>
        <v/>
      </c>
      <c r="GM47" s="55" t="str">
        <f>IF(details!DG47="","",details!DG47)</f>
        <v/>
      </c>
      <c r="GN47" s="57" t="str">
        <f>IF(details!DH47="","",details!DH47)</f>
        <v/>
      </c>
      <c r="GO47" s="55" t="str">
        <f>IF(details!DK47="","",details!DK47)</f>
        <v/>
      </c>
      <c r="GP47" s="57" t="str">
        <f>IF(details!DL47="","",details!DL47)</f>
        <v/>
      </c>
      <c r="GQ47" s="55" t="str">
        <f>IF(details!DO47="","",details!DO47)</f>
        <v/>
      </c>
      <c r="GR47" s="57" t="str">
        <f>IF(details!DP47="","",details!DP47)</f>
        <v/>
      </c>
      <c r="GS47" s="55" t="str">
        <f>IF(details!DS47="","",details!DS47)</f>
        <v/>
      </c>
      <c r="GT47" s="57" t="str">
        <f>IF(details!DT47="","",details!DT47)</f>
        <v/>
      </c>
      <c r="GU47" s="337" t="str">
        <f t="shared" si="206"/>
        <v/>
      </c>
      <c r="GV47" s="427" t="str">
        <f t="shared" si="207"/>
        <v/>
      </c>
      <c r="GW47" s="199"/>
    </row>
    <row r="48" spans="1:222" ht="15" customHeight="1">
      <c r="A48" s="194">
        <f>details!A48</f>
        <v>42</v>
      </c>
      <c r="B48" s="280" t="str">
        <f>IF(details!B48="","",details!B48)</f>
        <v/>
      </c>
      <c r="C48" s="280" t="str">
        <f>IF(details!C48="","",details!C48)</f>
        <v/>
      </c>
      <c r="D48" s="282">
        <f>IF(details!D48="","",details!D48)</f>
        <v>1042</v>
      </c>
      <c r="E48" s="282"/>
      <c r="F48" s="280" t="str">
        <f>IF(details!F48="","",details!F48)</f>
        <v/>
      </c>
      <c r="G48" s="570" t="str">
        <f>IF(details!G48="","",details!G48)</f>
        <v/>
      </c>
      <c r="H48" s="287" t="str">
        <f>IF(details!H48="","",details!H48)</f>
        <v>A 042</v>
      </c>
      <c r="I48" s="287" t="str">
        <f>IF(details!I48="","",details!I48)</f>
        <v>B 042</v>
      </c>
      <c r="J48" s="287" t="str">
        <f>IF(details!J48="","",details!J48)</f>
        <v>C 042</v>
      </c>
      <c r="K48" s="280" t="str">
        <f>IF(details!K48="","",details!K48)</f>
        <v/>
      </c>
      <c r="L48" s="280" t="str">
        <f>IF(details!L48="","",details!L48)</f>
        <v/>
      </c>
      <c r="M48" s="280" t="str">
        <f>IF(details!M48="","",details!M48)</f>
        <v/>
      </c>
      <c r="N48" s="281" t="str">
        <f t="shared" si="113"/>
        <v/>
      </c>
      <c r="O48" s="280" t="str">
        <f>IF(details!N48="","",details!N48)</f>
        <v/>
      </c>
      <c r="P48" s="281" t="str">
        <f t="shared" si="114"/>
        <v/>
      </c>
      <c r="Q48" s="152">
        <f t="shared" si="115"/>
        <v>0</v>
      </c>
      <c r="R48" s="138" t="e">
        <f t="shared" si="116"/>
        <v>#VALUE!</v>
      </c>
      <c r="S48" s="280" t="str">
        <f>IF(details!O48="","",details!O48)</f>
        <v/>
      </c>
      <c r="T48" s="280" t="str">
        <f>IF(details!P48="","",details!P48)</f>
        <v/>
      </c>
      <c r="U48" s="280" t="str">
        <f>IF(details!Q48="","",details!Q48)</f>
        <v/>
      </c>
      <c r="V48" s="139" t="str">
        <f t="shared" si="117"/>
        <v/>
      </c>
      <c r="W48" s="280" t="str">
        <f>IF(details!R48="","",details!R48)</f>
        <v/>
      </c>
      <c r="X48" s="140" t="str">
        <f t="shared" si="118"/>
        <v/>
      </c>
      <c r="Y48" s="365" t="str">
        <f t="shared" si="42"/>
        <v/>
      </c>
      <c r="Z48" s="191" t="str">
        <f t="shared" si="119"/>
        <v/>
      </c>
      <c r="AA48" s="280" t="str">
        <f>IF(details!S48="","",details!S48)</f>
        <v/>
      </c>
      <c r="AB48" s="280" t="str">
        <f>IF(details!T48="","",details!T48)</f>
        <v/>
      </c>
      <c r="AC48" s="280" t="str">
        <f>IF(details!U48="","",details!U48)</f>
        <v/>
      </c>
      <c r="AD48" s="281" t="str">
        <f t="shared" si="120"/>
        <v/>
      </c>
      <c r="AE48" s="280" t="str">
        <f>IF(details!V48="","",details!V48)</f>
        <v/>
      </c>
      <c r="AF48" s="281" t="str">
        <f t="shared" si="121"/>
        <v/>
      </c>
      <c r="AG48" s="152">
        <f t="shared" si="122"/>
        <v>0</v>
      </c>
      <c r="AH48" s="138" t="e">
        <f t="shared" si="123"/>
        <v>#VALUE!</v>
      </c>
      <c r="AI48" s="280" t="str">
        <f>IF(details!W48="","",details!W48)</f>
        <v/>
      </c>
      <c r="AJ48" s="280" t="str">
        <f>IF(details!X48="","",details!X48)</f>
        <v/>
      </c>
      <c r="AK48" s="280" t="str">
        <f>IF(details!Y48="","",details!Y48)</f>
        <v/>
      </c>
      <c r="AL48" s="139" t="str">
        <f t="shared" si="124"/>
        <v/>
      </c>
      <c r="AM48" s="280" t="str">
        <f>IF(details!Z48="","",details!Z48)</f>
        <v/>
      </c>
      <c r="AN48" s="140" t="str">
        <f t="shared" si="125"/>
        <v/>
      </c>
      <c r="AO48" s="365" t="str">
        <f t="shared" si="47"/>
        <v/>
      </c>
      <c r="AP48" s="191" t="str">
        <f t="shared" si="208"/>
        <v/>
      </c>
      <c r="AQ48" s="282" t="str">
        <f>IF(details!AA48="","",details!AA48)</f>
        <v/>
      </c>
      <c r="AR48" s="288" t="str">
        <f>CONCATENATE(IF(details!AA48="s"," SANSKRIT",IF(details!AA48="u"," URDU",IF(details!AA48="g"," GUJRATI",IF(details!AA48="p"," PUNJABI",IF(details!AA48="sd"," SINDHI",))))),"")</f>
        <v/>
      </c>
      <c r="AS48" s="280" t="str">
        <f>IF(details!AB48="","",details!AB48)</f>
        <v/>
      </c>
      <c r="AT48" s="280" t="str">
        <f>IF(details!AC48="","",details!AC48)</f>
        <v/>
      </c>
      <c r="AU48" s="280" t="str">
        <f>IF(details!AD48="","",details!AD48)</f>
        <v/>
      </c>
      <c r="AV48" s="281" t="str">
        <f t="shared" si="127"/>
        <v/>
      </c>
      <c r="AW48" s="280" t="str">
        <f>IF(details!AE48="","",details!AE48)</f>
        <v/>
      </c>
      <c r="AX48" s="281" t="str">
        <f t="shared" si="128"/>
        <v/>
      </c>
      <c r="AY48" s="152">
        <f t="shared" si="129"/>
        <v>0</v>
      </c>
      <c r="AZ48" s="138" t="e">
        <f t="shared" si="130"/>
        <v>#VALUE!</v>
      </c>
      <c r="BA48" s="280" t="str">
        <f>IF(details!AF48="","",details!AF48)</f>
        <v/>
      </c>
      <c r="BB48" s="280" t="str">
        <f>IF(details!AG48="","",details!AG48)</f>
        <v/>
      </c>
      <c r="BC48" s="280" t="str">
        <f>IF(details!AH48="","",details!AH48)</f>
        <v/>
      </c>
      <c r="BD48" s="139" t="str">
        <f t="shared" si="131"/>
        <v/>
      </c>
      <c r="BE48" s="280" t="str">
        <f>IF(details!AI48="","",details!AI48)</f>
        <v/>
      </c>
      <c r="BF48" s="140" t="str">
        <f t="shared" si="132"/>
        <v/>
      </c>
      <c r="BG48" s="365" t="str">
        <f t="shared" si="51"/>
        <v/>
      </c>
      <c r="BH48" s="191" t="str">
        <f t="shared" si="133"/>
        <v/>
      </c>
      <c r="BI48" s="280" t="str">
        <f>IF(details!AJ48="","",details!AJ48)</f>
        <v/>
      </c>
      <c r="BJ48" s="280" t="str">
        <f>IF(details!AK48="","",details!AK48)</f>
        <v/>
      </c>
      <c r="BK48" s="280" t="str">
        <f>IF(details!AL48="","",details!AL48)</f>
        <v/>
      </c>
      <c r="BL48" s="281" t="str">
        <f t="shared" si="134"/>
        <v/>
      </c>
      <c r="BM48" s="280" t="str">
        <f>IF(details!AM48="","",details!AM48)</f>
        <v/>
      </c>
      <c r="BN48" s="281" t="str">
        <f t="shared" si="135"/>
        <v/>
      </c>
      <c r="BO48" s="152">
        <f t="shared" si="136"/>
        <v>0</v>
      </c>
      <c r="BP48" s="138" t="e">
        <f t="shared" si="137"/>
        <v>#VALUE!</v>
      </c>
      <c r="BQ48" s="280" t="str">
        <f>IF(details!AN48="","",details!AN48)</f>
        <v/>
      </c>
      <c r="BR48" s="280" t="str">
        <f>IF(details!AO48="","",details!AO48)</f>
        <v/>
      </c>
      <c r="BS48" s="280" t="str">
        <f>IF(details!AP48="","",details!AP48)</f>
        <v/>
      </c>
      <c r="BT48" s="139" t="str">
        <f t="shared" si="138"/>
        <v/>
      </c>
      <c r="BU48" s="280" t="str">
        <f>IF(details!AQ48="","",details!AQ48)</f>
        <v/>
      </c>
      <c r="BV48" s="140" t="str">
        <f t="shared" si="139"/>
        <v/>
      </c>
      <c r="BW48" s="365" t="str">
        <f t="shared" si="55"/>
        <v/>
      </c>
      <c r="BX48" s="191" t="str">
        <f t="shared" si="209"/>
        <v/>
      </c>
      <c r="BY48" s="280" t="str">
        <f>IF(details!AR48="","",details!AR48)</f>
        <v/>
      </c>
      <c r="BZ48" s="280" t="str">
        <f>IF(details!AS48="","",details!AS48)</f>
        <v/>
      </c>
      <c r="CA48" s="280" t="str">
        <f>IF(details!AT48="","",details!AT48)</f>
        <v/>
      </c>
      <c r="CB48" s="281" t="str">
        <f t="shared" si="141"/>
        <v/>
      </c>
      <c r="CC48" s="280" t="str">
        <f>IF(details!AU48="","",details!AU48)</f>
        <v/>
      </c>
      <c r="CD48" s="281" t="str">
        <f t="shared" si="142"/>
        <v/>
      </c>
      <c r="CE48" s="152">
        <f t="shared" si="143"/>
        <v>0</v>
      </c>
      <c r="CF48" s="138" t="e">
        <f t="shared" si="144"/>
        <v>#VALUE!</v>
      </c>
      <c r="CG48" s="280" t="str">
        <f>IF(details!AV48="","",details!AV48)</f>
        <v/>
      </c>
      <c r="CH48" s="280" t="str">
        <f>IF(details!AW48="","",details!AW48)</f>
        <v/>
      </c>
      <c r="CI48" s="280" t="str">
        <f>IF(details!AX48="","",details!AX48)</f>
        <v/>
      </c>
      <c r="CJ48" s="139" t="str">
        <f t="shared" si="145"/>
        <v/>
      </c>
      <c r="CK48" s="280" t="str">
        <f>IF(details!AY48="","",details!AY48)</f>
        <v/>
      </c>
      <c r="CL48" s="140" t="str">
        <f t="shared" si="146"/>
        <v/>
      </c>
      <c r="CM48" s="365" t="str">
        <f t="shared" si="59"/>
        <v/>
      </c>
      <c r="CN48" s="191" t="str">
        <f t="shared" si="60"/>
        <v/>
      </c>
      <c r="CO48" s="280" t="str">
        <f>IF(details!AZ48="","",details!AZ48)</f>
        <v/>
      </c>
      <c r="CP48" s="280" t="str">
        <f>IF(details!BA48="","",details!BA48)</f>
        <v/>
      </c>
      <c r="CQ48" s="280" t="str">
        <f>IF(details!BB48="","",details!BB48)</f>
        <v/>
      </c>
      <c r="CR48" s="281" t="str">
        <f t="shared" si="147"/>
        <v/>
      </c>
      <c r="CS48" s="280" t="str">
        <f>IF(details!BC48="","",details!BC48)</f>
        <v/>
      </c>
      <c r="CT48" s="281" t="str">
        <f t="shared" si="148"/>
        <v/>
      </c>
      <c r="CU48" s="152">
        <f t="shared" si="149"/>
        <v>0</v>
      </c>
      <c r="CV48" s="138" t="e">
        <f t="shared" si="150"/>
        <v>#VALUE!</v>
      </c>
      <c r="CW48" s="280" t="str">
        <f>IF(details!BD48="","",details!BD48)</f>
        <v/>
      </c>
      <c r="CX48" s="280" t="str">
        <f>IF(details!BE48="","",details!BE48)</f>
        <v/>
      </c>
      <c r="CY48" s="280" t="str">
        <f>IF(details!BF48="","",details!BF48)</f>
        <v/>
      </c>
      <c r="CZ48" s="139" t="str">
        <f t="shared" si="151"/>
        <v/>
      </c>
      <c r="DA48" s="280" t="str">
        <f>IF(details!BG48="","",details!BG48)</f>
        <v/>
      </c>
      <c r="DB48" s="140" t="str">
        <f t="shared" si="152"/>
        <v/>
      </c>
      <c r="DC48" s="365" t="str">
        <f t="shared" si="64"/>
        <v/>
      </c>
      <c r="DD48" s="191" t="str">
        <f t="shared" si="23"/>
        <v/>
      </c>
      <c r="DE48" s="280" t="str">
        <f>IF(details!BH48="","",details!BH48)</f>
        <v/>
      </c>
      <c r="DF48" s="280" t="str">
        <f>IF(details!BI48="","",details!BI48)</f>
        <v/>
      </c>
      <c r="DG48" s="280" t="str">
        <f>IF(details!BJ48="","",details!BJ48)</f>
        <v/>
      </c>
      <c r="DH48" s="281" t="str">
        <f t="shared" si="153"/>
        <v/>
      </c>
      <c r="DI48" s="280" t="str">
        <f>IF(details!BK48="","",details!BK48)</f>
        <v/>
      </c>
      <c r="DJ48" s="281" t="str">
        <f t="shared" si="154"/>
        <v/>
      </c>
      <c r="DK48" s="152">
        <f t="shared" si="155"/>
        <v>0</v>
      </c>
      <c r="DL48" s="281" t="str">
        <f t="shared" si="156"/>
        <v/>
      </c>
      <c r="DM48" s="280" t="str">
        <f>IF(details!BL48="","",details!BL48)</f>
        <v/>
      </c>
      <c r="DN48" s="52" t="str">
        <f t="shared" si="157"/>
        <v/>
      </c>
      <c r="DO48" s="280" t="str">
        <f t="shared" si="158"/>
        <v/>
      </c>
      <c r="DP48" s="280" t="str">
        <f>IF(details!BM48="","",details!BM48)</f>
        <v/>
      </c>
      <c r="DQ48" s="280" t="str">
        <f>IF(details!BN48="","",details!BN48)</f>
        <v/>
      </c>
      <c r="DR48" s="280" t="str">
        <f>IF(details!BO48="","",details!BO48)</f>
        <v/>
      </c>
      <c r="DS48" s="281" t="str">
        <f t="shared" si="159"/>
        <v/>
      </c>
      <c r="DT48" s="280" t="str">
        <f>IF(details!BP48="","",details!BP48)</f>
        <v/>
      </c>
      <c r="DU48" s="280" t="str">
        <f>IF(details!BQ48="","",details!BQ48)</f>
        <v/>
      </c>
      <c r="DV48" s="281" t="str">
        <f t="shared" si="160"/>
        <v/>
      </c>
      <c r="DW48" s="281" t="str">
        <f t="shared" si="161"/>
        <v/>
      </c>
      <c r="DX48" s="281" t="str">
        <f t="shared" si="162"/>
        <v/>
      </c>
      <c r="DY48" s="282" t="str">
        <f t="shared" si="163"/>
        <v/>
      </c>
      <c r="DZ48" s="152">
        <f t="shared" si="164"/>
        <v>0</v>
      </c>
      <c r="EA48" s="280" t="str">
        <f t="shared" si="165"/>
        <v/>
      </c>
      <c r="EB48" s="280" t="str">
        <f>IF(details!BR48="","",details!BR48)</f>
        <v/>
      </c>
      <c r="EC48" s="280" t="str">
        <f>IF(details!BS48="","",details!BS48)</f>
        <v/>
      </c>
      <c r="ED48" s="280" t="str">
        <f>IF(details!BT48="","",details!BT48)</f>
        <v/>
      </c>
      <c r="EE48" s="281" t="str">
        <f t="shared" si="166"/>
        <v/>
      </c>
      <c r="EF48" s="280" t="str">
        <f>IF(details!BU48="","",details!BU48)</f>
        <v/>
      </c>
      <c r="EG48" s="280" t="str">
        <f>IF(details!BV48="","",details!BV48)</f>
        <v/>
      </c>
      <c r="EH48" s="56" t="str">
        <f t="shared" si="167"/>
        <v/>
      </c>
      <c r="EI48" s="281" t="str">
        <f t="shared" si="168"/>
        <v/>
      </c>
      <c r="EJ48" s="281" t="str">
        <f t="shared" si="169"/>
        <v/>
      </c>
      <c r="EK48" s="302" t="str">
        <f t="shared" si="170"/>
        <v/>
      </c>
      <c r="EL48" s="152">
        <f t="shared" si="171"/>
        <v>0</v>
      </c>
      <c r="EM48" s="280" t="str">
        <f t="shared" si="172"/>
        <v/>
      </c>
      <c r="EN48" s="280" t="str">
        <f>IF(details!BW48="","",details!BW48)</f>
        <v/>
      </c>
      <c r="EO48" s="280" t="str">
        <f>IF(details!BX48="","",details!BX48)</f>
        <v/>
      </c>
      <c r="EP48" s="280" t="str">
        <f>IF(details!BY48="","",details!BY48)</f>
        <v/>
      </c>
      <c r="EQ48" s="282" t="str">
        <f t="shared" si="173"/>
        <v/>
      </c>
      <c r="ER48" s="280" t="str">
        <f t="shared" si="174"/>
        <v/>
      </c>
      <c r="ES48" s="280" t="str">
        <f>IF(details!BZ48="","",details!BZ48)</f>
        <v/>
      </c>
      <c r="ET48" s="280" t="str">
        <f>IF(details!CA48="","",details!CA48)</f>
        <v/>
      </c>
      <c r="EU48" s="280" t="str">
        <f>IF(details!CB48="","",details!CB48)</f>
        <v/>
      </c>
      <c r="EV48" s="280" t="str">
        <f>IF(details!CC48="","",details!CC48)</f>
        <v/>
      </c>
      <c r="EW48" s="282" t="str">
        <f t="shared" si="175"/>
        <v/>
      </c>
      <c r="EX48" s="280" t="str">
        <f t="shared" si="176"/>
        <v/>
      </c>
      <c r="EY48" s="152" t="str">
        <f t="shared" si="177"/>
        <v/>
      </c>
      <c r="EZ48" s="152" t="str">
        <f t="shared" si="178"/>
        <v/>
      </c>
      <c r="FA48" s="152" t="str">
        <f t="shared" si="179"/>
        <v/>
      </c>
      <c r="FB48" s="152" t="str">
        <f t="shared" si="180"/>
        <v/>
      </c>
      <c r="FC48" s="152" t="str">
        <f t="shared" si="181"/>
        <v/>
      </c>
      <c r="FD48" s="152" t="str">
        <f t="shared" si="182"/>
        <v/>
      </c>
      <c r="FE48" s="152" t="str">
        <f t="shared" si="211"/>
        <v/>
      </c>
      <c r="FF48" s="152">
        <f t="shared" si="183"/>
        <v>0</v>
      </c>
      <c r="FG48" s="152">
        <f t="shared" si="184"/>
        <v>0</v>
      </c>
      <c r="FH48" s="152">
        <f t="shared" si="185"/>
        <v>0</v>
      </c>
      <c r="FI48" s="152">
        <f t="shared" si="186"/>
        <v>0</v>
      </c>
      <c r="FJ48" s="152">
        <f t="shared" si="187"/>
        <v>0</v>
      </c>
      <c r="FK48" s="198"/>
      <c r="FL48" s="303" t="str">
        <f t="shared" si="188"/>
        <v/>
      </c>
      <c r="FM48" s="303" t="str">
        <f t="shared" si="189"/>
        <v/>
      </c>
      <c r="FN48" s="303" t="str">
        <f t="shared" si="190"/>
        <v/>
      </c>
      <c r="FO48" s="303" t="str">
        <f t="shared" si="212"/>
        <v/>
      </c>
      <c r="FP48" s="303" t="str">
        <f t="shared" si="213"/>
        <v/>
      </c>
      <c r="FQ48" s="303" t="str">
        <f t="shared" si="214"/>
        <v/>
      </c>
      <c r="FR48" s="303" t="str">
        <f t="shared" si="215"/>
        <v/>
      </c>
      <c r="FS48" s="303" t="str">
        <f t="shared" si="216"/>
        <v/>
      </c>
      <c r="FT48" s="303" t="str">
        <f t="shared" si="191"/>
        <v/>
      </c>
      <c r="FU48" s="303" t="str">
        <f t="shared" si="192"/>
        <v/>
      </c>
      <c r="FV48" s="303" t="str">
        <f t="shared" si="193"/>
        <v/>
      </c>
      <c r="FW48" s="303" t="str">
        <f t="shared" si="194"/>
        <v/>
      </c>
      <c r="FX48" s="303" t="str">
        <f t="shared" si="217"/>
        <v/>
      </c>
      <c r="FY48" s="303" t="str">
        <f t="shared" si="195"/>
        <v/>
      </c>
      <c r="FZ48" s="303" t="str">
        <f t="shared" si="196"/>
        <v/>
      </c>
      <c r="GA48" s="303" t="str">
        <f t="shared" si="197"/>
        <v/>
      </c>
      <c r="GB48" s="303" t="str">
        <f t="shared" si="218"/>
        <v/>
      </c>
      <c r="GC48" s="286">
        <f t="shared" si="210"/>
        <v>0</v>
      </c>
      <c r="GD48" s="244">
        <f t="shared" si="198"/>
        <v>0</v>
      </c>
      <c r="GE48" s="152" t="str">
        <f t="shared" si="199"/>
        <v/>
      </c>
      <c r="GF48" s="421" t="str">
        <f t="shared" si="200"/>
        <v/>
      </c>
      <c r="GG48" s="333" t="str">
        <f t="shared" si="219"/>
        <v/>
      </c>
      <c r="GH48" s="333" t="str">
        <f t="shared" si="220"/>
        <v xml:space="preserve">      </v>
      </c>
      <c r="GI48" s="191"/>
      <c r="GJ48" s="191" t="str">
        <f t="shared" si="221"/>
        <v/>
      </c>
      <c r="GK48" s="191" t="str">
        <f t="shared" si="222"/>
        <v/>
      </c>
      <c r="GL48" s="191" t="str">
        <f t="shared" si="223"/>
        <v/>
      </c>
      <c r="GM48" s="55" t="str">
        <f>IF(details!DG48="","",details!DG48)</f>
        <v/>
      </c>
      <c r="GN48" s="57" t="str">
        <f>IF(details!DH48="","",details!DH48)</f>
        <v/>
      </c>
      <c r="GO48" s="55" t="str">
        <f>IF(details!DK48="","",details!DK48)</f>
        <v/>
      </c>
      <c r="GP48" s="57" t="str">
        <f>IF(details!DL48="","",details!DL48)</f>
        <v/>
      </c>
      <c r="GQ48" s="55" t="str">
        <f>IF(details!DO48="","",details!DO48)</f>
        <v/>
      </c>
      <c r="GR48" s="57" t="str">
        <f>IF(details!DP48="","",details!DP48)</f>
        <v/>
      </c>
      <c r="GS48" s="55" t="str">
        <f>IF(details!DS48="","",details!DS48)</f>
        <v/>
      </c>
      <c r="GT48" s="57" t="str">
        <f>IF(details!DT48="","",details!DT48)</f>
        <v/>
      </c>
      <c r="GU48" s="337" t="str">
        <f t="shared" si="206"/>
        <v/>
      </c>
      <c r="GV48" s="427" t="str">
        <f t="shared" si="207"/>
        <v/>
      </c>
      <c r="GW48" s="199"/>
    </row>
    <row r="49" spans="1:227" ht="15" customHeight="1">
      <c r="A49" s="194">
        <f>details!A49</f>
        <v>43</v>
      </c>
      <c r="B49" s="280" t="str">
        <f>IF(details!B49="","",details!B49)</f>
        <v/>
      </c>
      <c r="C49" s="280" t="str">
        <f>IF(details!C49="","",details!C49)</f>
        <v/>
      </c>
      <c r="D49" s="282">
        <f>IF(details!D49="","",details!D49)</f>
        <v>1043</v>
      </c>
      <c r="E49" s="282"/>
      <c r="F49" s="280" t="str">
        <f>IF(details!F49="","",details!F49)</f>
        <v/>
      </c>
      <c r="G49" s="570" t="str">
        <f>IF(details!G49="","",details!G49)</f>
        <v/>
      </c>
      <c r="H49" s="287" t="str">
        <f>IF(details!H49="","",details!H49)</f>
        <v>A 043</v>
      </c>
      <c r="I49" s="287" t="str">
        <f>IF(details!I49="","",details!I49)</f>
        <v>B 043</v>
      </c>
      <c r="J49" s="287" t="str">
        <f>IF(details!J49="","",details!J49)</f>
        <v>C 043</v>
      </c>
      <c r="K49" s="280" t="str">
        <f>IF(details!K49="","",details!K49)</f>
        <v/>
      </c>
      <c r="L49" s="280" t="str">
        <f>IF(details!L49="","",details!L49)</f>
        <v/>
      </c>
      <c r="M49" s="280" t="str">
        <f>IF(details!M49="","",details!M49)</f>
        <v/>
      </c>
      <c r="N49" s="281" t="str">
        <f t="shared" si="113"/>
        <v/>
      </c>
      <c r="O49" s="280" t="str">
        <f>IF(details!N49="","",details!N49)</f>
        <v/>
      </c>
      <c r="P49" s="281" t="str">
        <f t="shared" si="114"/>
        <v/>
      </c>
      <c r="Q49" s="152">
        <f t="shared" si="115"/>
        <v>0</v>
      </c>
      <c r="R49" s="138" t="e">
        <f t="shared" si="116"/>
        <v>#VALUE!</v>
      </c>
      <c r="S49" s="280" t="str">
        <f>IF(details!O49="","",details!O49)</f>
        <v/>
      </c>
      <c r="T49" s="280" t="str">
        <f>IF(details!P49="","",details!P49)</f>
        <v/>
      </c>
      <c r="U49" s="280" t="str">
        <f>IF(details!Q49="","",details!Q49)</f>
        <v/>
      </c>
      <c r="V49" s="139" t="str">
        <f t="shared" si="117"/>
        <v/>
      </c>
      <c r="W49" s="280" t="str">
        <f>IF(details!R49="","",details!R49)</f>
        <v/>
      </c>
      <c r="X49" s="140" t="str">
        <f t="shared" si="118"/>
        <v/>
      </c>
      <c r="Y49" s="365" t="str">
        <f t="shared" si="42"/>
        <v/>
      </c>
      <c r="Z49" s="191" t="str">
        <f t="shared" si="119"/>
        <v/>
      </c>
      <c r="AA49" s="280" t="str">
        <f>IF(details!S49="","",details!S49)</f>
        <v/>
      </c>
      <c r="AB49" s="280" t="str">
        <f>IF(details!T49="","",details!T49)</f>
        <v/>
      </c>
      <c r="AC49" s="280" t="str">
        <f>IF(details!U49="","",details!U49)</f>
        <v/>
      </c>
      <c r="AD49" s="281" t="str">
        <f t="shared" si="120"/>
        <v/>
      </c>
      <c r="AE49" s="280" t="str">
        <f>IF(details!V49="","",details!V49)</f>
        <v/>
      </c>
      <c r="AF49" s="281" t="str">
        <f t="shared" si="121"/>
        <v/>
      </c>
      <c r="AG49" s="152">
        <f t="shared" si="122"/>
        <v>0</v>
      </c>
      <c r="AH49" s="138" t="e">
        <f t="shared" si="123"/>
        <v>#VALUE!</v>
      </c>
      <c r="AI49" s="280" t="str">
        <f>IF(details!W49="","",details!W49)</f>
        <v/>
      </c>
      <c r="AJ49" s="280" t="str">
        <f>IF(details!X49="","",details!X49)</f>
        <v/>
      </c>
      <c r="AK49" s="280" t="str">
        <f>IF(details!Y49="","",details!Y49)</f>
        <v/>
      </c>
      <c r="AL49" s="139" t="str">
        <f t="shared" si="124"/>
        <v/>
      </c>
      <c r="AM49" s="280" t="str">
        <f>IF(details!Z49="","",details!Z49)</f>
        <v/>
      </c>
      <c r="AN49" s="140" t="str">
        <f t="shared" si="125"/>
        <v/>
      </c>
      <c r="AO49" s="365" t="str">
        <f t="shared" si="47"/>
        <v/>
      </c>
      <c r="AP49" s="191" t="str">
        <f t="shared" si="208"/>
        <v/>
      </c>
      <c r="AQ49" s="282" t="str">
        <f>IF(details!AA49="","",details!AA49)</f>
        <v/>
      </c>
      <c r="AR49" s="288" t="str">
        <f>CONCATENATE(IF(details!AA49="s"," SANSKRIT",IF(details!AA49="u"," URDU",IF(details!AA49="g"," GUJRATI",IF(details!AA49="p"," PUNJABI",IF(details!AA49="sd"," SINDHI",))))),"")</f>
        <v/>
      </c>
      <c r="AS49" s="280" t="str">
        <f>IF(details!AB49="","",details!AB49)</f>
        <v/>
      </c>
      <c r="AT49" s="280" t="str">
        <f>IF(details!AC49="","",details!AC49)</f>
        <v/>
      </c>
      <c r="AU49" s="280" t="str">
        <f>IF(details!AD49="","",details!AD49)</f>
        <v/>
      </c>
      <c r="AV49" s="281" t="str">
        <f t="shared" si="127"/>
        <v/>
      </c>
      <c r="AW49" s="280" t="str">
        <f>IF(details!AE49="","",details!AE49)</f>
        <v/>
      </c>
      <c r="AX49" s="281" t="str">
        <f t="shared" si="128"/>
        <v/>
      </c>
      <c r="AY49" s="152">
        <f t="shared" si="129"/>
        <v>0</v>
      </c>
      <c r="AZ49" s="138" t="e">
        <f t="shared" si="130"/>
        <v>#VALUE!</v>
      </c>
      <c r="BA49" s="280" t="str">
        <f>IF(details!AF49="","",details!AF49)</f>
        <v/>
      </c>
      <c r="BB49" s="280" t="str">
        <f>IF(details!AG49="","",details!AG49)</f>
        <v/>
      </c>
      <c r="BC49" s="280" t="str">
        <f>IF(details!AH49="","",details!AH49)</f>
        <v/>
      </c>
      <c r="BD49" s="139" t="str">
        <f t="shared" si="131"/>
        <v/>
      </c>
      <c r="BE49" s="280" t="str">
        <f>IF(details!AI49="","",details!AI49)</f>
        <v/>
      </c>
      <c r="BF49" s="140" t="str">
        <f t="shared" si="132"/>
        <v/>
      </c>
      <c r="BG49" s="365" t="str">
        <f t="shared" si="51"/>
        <v/>
      </c>
      <c r="BH49" s="191" t="str">
        <f t="shared" si="133"/>
        <v/>
      </c>
      <c r="BI49" s="280" t="str">
        <f>IF(details!AJ49="","",details!AJ49)</f>
        <v/>
      </c>
      <c r="BJ49" s="280" t="str">
        <f>IF(details!AK49="","",details!AK49)</f>
        <v/>
      </c>
      <c r="BK49" s="280" t="str">
        <f>IF(details!AL49="","",details!AL49)</f>
        <v/>
      </c>
      <c r="BL49" s="281" t="str">
        <f t="shared" si="134"/>
        <v/>
      </c>
      <c r="BM49" s="280" t="str">
        <f>IF(details!AM49="","",details!AM49)</f>
        <v/>
      </c>
      <c r="BN49" s="281" t="str">
        <f t="shared" si="135"/>
        <v/>
      </c>
      <c r="BO49" s="152">
        <f t="shared" si="136"/>
        <v>0</v>
      </c>
      <c r="BP49" s="138" t="e">
        <f t="shared" si="137"/>
        <v>#VALUE!</v>
      </c>
      <c r="BQ49" s="280" t="str">
        <f>IF(details!AN49="","",details!AN49)</f>
        <v/>
      </c>
      <c r="BR49" s="280" t="str">
        <f>IF(details!AO49="","",details!AO49)</f>
        <v/>
      </c>
      <c r="BS49" s="280" t="str">
        <f>IF(details!AP49="","",details!AP49)</f>
        <v/>
      </c>
      <c r="BT49" s="139" t="str">
        <f t="shared" si="138"/>
        <v/>
      </c>
      <c r="BU49" s="280" t="str">
        <f>IF(details!AQ49="","",details!AQ49)</f>
        <v/>
      </c>
      <c r="BV49" s="140" t="str">
        <f t="shared" si="139"/>
        <v/>
      </c>
      <c r="BW49" s="365" t="str">
        <f t="shared" si="55"/>
        <v/>
      </c>
      <c r="BX49" s="191" t="str">
        <f t="shared" si="209"/>
        <v/>
      </c>
      <c r="BY49" s="280" t="str">
        <f>IF(details!AR49="","",details!AR49)</f>
        <v/>
      </c>
      <c r="BZ49" s="280" t="str">
        <f>IF(details!AS49="","",details!AS49)</f>
        <v/>
      </c>
      <c r="CA49" s="280" t="str">
        <f>IF(details!AT49="","",details!AT49)</f>
        <v/>
      </c>
      <c r="CB49" s="281" t="str">
        <f t="shared" si="141"/>
        <v/>
      </c>
      <c r="CC49" s="280" t="str">
        <f>IF(details!AU49="","",details!AU49)</f>
        <v/>
      </c>
      <c r="CD49" s="281" t="str">
        <f t="shared" si="142"/>
        <v/>
      </c>
      <c r="CE49" s="152">
        <f t="shared" si="143"/>
        <v>0</v>
      </c>
      <c r="CF49" s="138" t="e">
        <f t="shared" si="144"/>
        <v>#VALUE!</v>
      </c>
      <c r="CG49" s="280" t="str">
        <f>IF(details!AV49="","",details!AV49)</f>
        <v/>
      </c>
      <c r="CH49" s="280" t="str">
        <f>IF(details!AW49="","",details!AW49)</f>
        <v/>
      </c>
      <c r="CI49" s="280" t="str">
        <f>IF(details!AX49="","",details!AX49)</f>
        <v/>
      </c>
      <c r="CJ49" s="139" t="str">
        <f t="shared" si="145"/>
        <v/>
      </c>
      <c r="CK49" s="280" t="str">
        <f>IF(details!AY49="","",details!AY49)</f>
        <v/>
      </c>
      <c r="CL49" s="140" t="str">
        <f t="shared" si="146"/>
        <v/>
      </c>
      <c r="CM49" s="365" t="str">
        <f t="shared" si="59"/>
        <v/>
      </c>
      <c r="CN49" s="191" t="str">
        <f t="shared" si="60"/>
        <v/>
      </c>
      <c r="CO49" s="280" t="str">
        <f>IF(details!AZ49="","",details!AZ49)</f>
        <v/>
      </c>
      <c r="CP49" s="280" t="str">
        <f>IF(details!BA49="","",details!BA49)</f>
        <v/>
      </c>
      <c r="CQ49" s="280" t="str">
        <f>IF(details!BB49="","",details!BB49)</f>
        <v/>
      </c>
      <c r="CR49" s="281" t="str">
        <f t="shared" si="147"/>
        <v/>
      </c>
      <c r="CS49" s="280" t="str">
        <f>IF(details!BC49="","",details!BC49)</f>
        <v/>
      </c>
      <c r="CT49" s="281" t="str">
        <f t="shared" si="148"/>
        <v/>
      </c>
      <c r="CU49" s="152">
        <f t="shared" si="149"/>
        <v>0</v>
      </c>
      <c r="CV49" s="138" t="e">
        <f t="shared" si="150"/>
        <v>#VALUE!</v>
      </c>
      <c r="CW49" s="280" t="str">
        <f>IF(details!BD49="","",details!BD49)</f>
        <v/>
      </c>
      <c r="CX49" s="280" t="str">
        <f>IF(details!BE49="","",details!BE49)</f>
        <v/>
      </c>
      <c r="CY49" s="280" t="str">
        <f>IF(details!BF49="","",details!BF49)</f>
        <v/>
      </c>
      <c r="CZ49" s="139" t="str">
        <f t="shared" si="151"/>
        <v/>
      </c>
      <c r="DA49" s="280" t="str">
        <f>IF(details!BG49="","",details!BG49)</f>
        <v/>
      </c>
      <c r="DB49" s="140" t="str">
        <f t="shared" si="152"/>
        <v/>
      </c>
      <c r="DC49" s="365" t="str">
        <f t="shared" si="64"/>
        <v/>
      </c>
      <c r="DD49" s="191" t="str">
        <f t="shared" si="23"/>
        <v/>
      </c>
      <c r="DE49" s="280" t="str">
        <f>IF(details!BH49="","",details!BH49)</f>
        <v/>
      </c>
      <c r="DF49" s="280" t="str">
        <f>IF(details!BI49="","",details!BI49)</f>
        <v/>
      </c>
      <c r="DG49" s="280" t="str">
        <f>IF(details!BJ49="","",details!BJ49)</f>
        <v/>
      </c>
      <c r="DH49" s="281" t="str">
        <f t="shared" si="153"/>
        <v/>
      </c>
      <c r="DI49" s="280" t="str">
        <f>IF(details!BK49="","",details!BK49)</f>
        <v/>
      </c>
      <c r="DJ49" s="281" t="str">
        <f t="shared" si="154"/>
        <v/>
      </c>
      <c r="DK49" s="152">
        <f t="shared" si="155"/>
        <v>0</v>
      </c>
      <c r="DL49" s="281" t="str">
        <f t="shared" si="156"/>
        <v/>
      </c>
      <c r="DM49" s="280" t="str">
        <f>IF(details!BL49="","",details!BL49)</f>
        <v/>
      </c>
      <c r="DN49" s="52" t="str">
        <f t="shared" si="157"/>
        <v/>
      </c>
      <c r="DO49" s="280" t="str">
        <f t="shared" si="158"/>
        <v/>
      </c>
      <c r="DP49" s="280" t="str">
        <f>IF(details!BM49="","",details!BM49)</f>
        <v/>
      </c>
      <c r="DQ49" s="280" t="str">
        <f>IF(details!BN49="","",details!BN49)</f>
        <v/>
      </c>
      <c r="DR49" s="280" t="str">
        <f>IF(details!BO49="","",details!BO49)</f>
        <v/>
      </c>
      <c r="DS49" s="281" t="str">
        <f t="shared" si="159"/>
        <v/>
      </c>
      <c r="DT49" s="280" t="str">
        <f>IF(details!BP49="","",details!BP49)</f>
        <v/>
      </c>
      <c r="DU49" s="280" t="str">
        <f>IF(details!BQ49="","",details!BQ49)</f>
        <v/>
      </c>
      <c r="DV49" s="281" t="str">
        <f t="shared" si="160"/>
        <v/>
      </c>
      <c r="DW49" s="281" t="str">
        <f t="shared" si="161"/>
        <v/>
      </c>
      <c r="DX49" s="281" t="str">
        <f t="shared" si="162"/>
        <v/>
      </c>
      <c r="DY49" s="282" t="str">
        <f t="shared" si="163"/>
        <v/>
      </c>
      <c r="DZ49" s="152">
        <f t="shared" si="164"/>
        <v>0</v>
      </c>
      <c r="EA49" s="280" t="str">
        <f t="shared" si="165"/>
        <v/>
      </c>
      <c r="EB49" s="280" t="str">
        <f>IF(details!BR49="","",details!BR49)</f>
        <v/>
      </c>
      <c r="EC49" s="280" t="str">
        <f>IF(details!BS49="","",details!BS49)</f>
        <v/>
      </c>
      <c r="ED49" s="280" t="str">
        <f>IF(details!BT49="","",details!BT49)</f>
        <v/>
      </c>
      <c r="EE49" s="281" t="str">
        <f t="shared" si="166"/>
        <v/>
      </c>
      <c r="EF49" s="280" t="str">
        <f>IF(details!BU49="","",details!BU49)</f>
        <v/>
      </c>
      <c r="EG49" s="280" t="str">
        <f>IF(details!BV49="","",details!BV49)</f>
        <v/>
      </c>
      <c r="EH49" s="56" t="str">
        <f t="shared" si="167"/>
        <v/>
      </c>
      <c r="EI49" s="281" t="str">
        <f t="shared" si="168"/>
        <v/>
      </c>
      <c r="EJ49" s="281" t="str">
        <f t="shared" si="169"/>
        <v/>
      </c>
      <c r="EK49" s="302" t="str">
        <f t="shared" si="170"/>
        <v/>
      </c>
      <c r="EL49" s="152">
        <f t="shared" si="171"/>
        <v>0</v>
      </c>
      <c r="EM49" s="280" t="str">
        <f t="shared" si="172"/>
        <v/>
      </c>
      <c r="EN49" s="280" t="str">
        <f>IF(details!BW49="","",details!BW49)</f>
        <v/>
      </c>
      <c r="EO49" s="280" t="str">
        <f>IF(details!BX49="","",details!BX49)</f>
        <v/>
      </c>
      <c r="EP49" s="280" t="str">
        <f>IF(details!BY49="","",details!BY49)</f>
        <v/>
      </c>
      <c r="EQ49" s="282" t="str">
        <f t="shared" si="173"/>
        <v/>
      </c>
      <c r="ER49" s="280" t="str">
        <f t="shared" si="174"/>
        <v/>
      </c>
      <c r="ES49" s="280" t="str">
        <f>IF(details!BZ49="","",details!BZ49)</f>
        <v/>
      </c>
      <c r="ET49" s="280" t="str">
        <f>IF(details!CA49="","",details!CA49)</f>
        <v/>
      </c>
      <c r="EU49" s="280" t="str">
        <f>IF(details!CB49="","",details!CB49)</f>
        <v/>
      </c>
      <c r="EV49" s="280" t="str">
        <f>IF(details!CC49="","",details!CC49)</f>
        <v/>
      </c>
      <c r="EW49" s="282" t="str">
        <f t="shared" si="175"/>
        <v/>
      </c>
      <c r="EX49" s="280" t="str">
        <f t="shared" si="176"/>
        <v/>
      </c>
      <c r="EY49" s="152" t="str">
        <f t="shared" si="177"/>
        <v/>
      </c>
      <c r="EZ49" s="152" t="str">
        <f t="shared" si="178"/>
        <v/>
      </c>
      <c r="FA49" s="152" t="str">
        <f t="shared" si="179"/>
        <v/>
      </c>
      <c r="FB49" s="152" t="str">
        <f t="shared" si="180"/>
        <v/>
      </c>
      <c r="FC49" s="152" t="str">
        <f t="shared" si="181"/>
        <v/>
      </c>
      <c r="FD49" s="152" t="str">
        <f t="shared" si="182"/>
        <v/>
      </c>
      <c r="FE49" s="152" t="str">
        <f t="shared" si="211"/>
        <v/>
      </c>
      <c r="FF49" s="152">
        <f t="shared" si="183"/>
        <v>0</v>
      </c>
      <c r="FG49" s="152">
        <f t="shared" si="184"/>
        <v>0</v>
      </c>
      <c r="FH49" s="152">
        <f t="shared" si="185"/>
        <v>0</v>
      </c>
      <c r="FI49" s="152">
        <f t="shared" si="186"/>
        <v>0</v>
      </c>
      <c r="FJ49" s="152">
        <f t="shared" si="187"/>
        <v>0</v>
      </c>
      <c r="FK49" s="198"/>
      <c r="FL49" s="303" t="str">
        <f t="shared" si="188"/>
        <v/>
      </c>
      <c r="FM49" s="303" t="str">
        <f t="shared" si="189"/>
        <v/>
      </c>
      <c r="FN49" s="303" t="str">
        <f t="shared" si="190"/>
        <v/>
      </c>
      <c r="FO49" s="303" t="str">
        <f t="shared" si="212"/>
        <v/>
      </c>
      <c r="FP49" s="303" t="str">
        <f t="shared" si="213"/>
        <v/>
      </c>
      <c r="FQ49" s="303" t="str">
        <f t="shared" si="214"/>
        <v/>
      </c>
      <c r="FR49" s="303" t="str">
        <f t="shared" si="215"/>
        <v/>
      </c>
      <c r="FS49" s="303" t="str">
        <f t="shared" si="216"/>
        <v/>
      </c>
      <c r="FT49" s="303" t="str">
        <f t="shared" si="191"/>
        <v/>
      </c>
      <c r="FU49" s="303" t="str">
        <f t="shared" si="192"/>
        <v/>
      </c>
      <c r="FV49" s="303" t="str">
        <f t="shared" si="193"/>
        <v/>
      </c>
      <c r="FW49" s="303" t="str">
        <f t="shared" si="194"/>
        <v/>
      </c>
      <c r="FX49" s="303" t="str">
        <f t="shared" si="217"/>
        <v/>
      </c>
      <c r="FY49" s="303" t="str">
        <f t="shared" si="195"/>
        <v/>
      </c>
      <c r="FZ49" s="303" t="str">
        <f t="shared" si="196"/>
        <v/>
      </c>
      <c r="GA49" s="303" t="str">
        <f t="shared" si="197"/>
        <v/>
      </c>
      <c r="GB49" s="303" t="str">
        <f t="shared" si="218"/>
        <v/>
      </c>
      <c r="GC49" s="286">
        <f t="shared" si="210"/>
        <v>0</v>
      </c>
      <c r="GD49" s="244">
        <f t="shared" si="198"/>
        <v>0</v>
      </c>
      <c r="GE49" s="152" t="str">
        <f t="shared" si="199"/>
        <v/>
      </c>
      <c r="GF49" s="421" t="str">
        <f t="shared" si="200"/>
        <v/>
      </c>
      <c r="GG49" s="333" t="str">
        <f t="shared" si="219"/>
        <v/>
      </c>
      <c r="GH49" s="333" t="str">
        <f t="shared" si="220"/>
        <v xml:space="preserve">      </v>
      </c>
      <c r="GI49" s="191"/>
      <c r="GJ49" s="191" t="str">
        <f t="shared" si="221"/>
        <v/>
      </c>
      <c r="GK49" s="191" t="str">
        <f t="shared" si="222"/>
        <v/>
      </c>
      <c r="GL49" s="191" t="str">
        <f t="shared" si="223"/>
        <v/>
      </c>
      <c r="GM49" s="55" t="str">
        <f>IF(details!DG49="","",details!DG49)</f>
        <v/>
      </c>
      <c r="GN49" s="57" t="str">
        <f>IF(details!DH49="","",details!DH49)</f>
        <v/>
      </c>
      <c r="GO49" s="55" t="str">
        <f>IF(details!DK49="","",details!DK49)</f>
        <v/>
      </c>
      <c r="GP49" s="57" t="str">
        <f>IF(details!DL49="","",details!DL49)</f>
        <v/>
      </c>
      <c r="GQ49" s="55" t="str">
        <f>IF(details!DO49="","",details!DO49)</f>
        <v/>
      </c>
      <c r="GR49" s="57" t="str">
        <f>IF(details!DP49="","",details!DP49)</f>
        <v/>
      </c>
      <c r="GS49" s="55" t="str">
        <f>IF(details!DS49="","",details!DS49)</f>
        <v/>
      </c>
      <c r="GT49" s="57" t="str">
        <f>IF(details!DT49="","",details!DT49)</f>
        <v/>
      </c>
      <c r="GU49" s="337" t="str">
        <f t="shared" si="206"/>
        <v/>
      </c>
      <c r="GV49" s="427" t="str">
        <f t="shared" si="207"/>
        <v/>
      </c>
      <c r="GW49" s="199"/>
    </row>
    <row r="50" spans="1:227" ht="15" customHeight="1">
      <c r="A50" s="194">
        <f>details!A50</f>
        <v>44</v>
      </c>
      <c r="B50" s="280" t="str">
        <f>IF(details!B50="","",details!B50)</f>
        <v/>
      </c>
      <c r="C50" s="280" t="str">
        <f>IF(details!C50="","",details!C50)</f>
        <v/>
      </c>
      <c r="D50" s="282">
        <f>IF(details!D50="","",details!D50)</f>
        <v>1044</v>
      </c>
      <c r="E50" s="282"/>
      <c r="F50" s="280" t="str">
        <f>IF(details!F50="","",details!F50)</f>
        <v/>
      </c>
      <c r="G50" s="570" t="str">
        <f>IF(details!G50="","",details!G50)</f>
        <v/>
      </c>
      <c r="H50" s="287" t="str">
        <f>IF(details!H50="","",details!H50)</f>
        <v>A 044</v>
      </c>
      <c r="I50" s="287" t="str">
        <f>IF(details!I50="","",details!I50)</f>
        <v>B 044</v>
      </c>
      <c r="J50" s="287" t="str">
        <f>IF(details!J50="","",details!J50)</f>
        <v>C 044</v>
      </c>
      <c r="K50" s="280" t="str">
        <f>IF(details!K50="","",details!K50)</f>
        <v/>
      </c>
      <c r="L50" s="280" t="str">
        <f>IF(details!L50="","",details!L50)</f>
        <v/>
      </c>
      <c r="M50" s="280" t="str">
        <f>IF(details!M50="","",details!M50)</f>
        <v/>
      </c>
      <c r="N50" s="281" t="str">
        <f t="shared" si="113"/>
        <v/>
      </c>
      <c r="O50" s="280" t="str">
        <f>IF(details!N50="","",details!N50)</f>
        <v/>
      </c>
      <c r="P50" s="281" t="str">
        <f t="shared" si="114"/>
        <v/>
      </c>
      <c r="Q50" s="152">
        <f t="shared" si="115"/>
        <v>0</v>
      </c>
      <c r="R50" s="138" t="e">
        <f t="shared" si="116"/>
        <v>#VALUE!</v>
      </c>
      <c r="S50" s="280" t="str">
        <f>IF(details!O50="","",details!O50)</f>
        <v/>
      </c>
      <c r="T50" s="280" t="str">
        <f>IF(details!P50="","",details!P50)</f>
        <v/>
      </c>
      <c r="U50" s="280" t="str">
        <f>IF(details!Q50="","",details!Q50)</f>
        <v/>
      </c>
      <c r="V50" s="139" t="str">
        <f t="shared" si="117"/>
        <v/>
      </c>
      <c r="W50" s="280" t="str">
        <f>IF(details!R50="","",details!R50)</f>
        <v/>
      </c>
      <c r="X50" s="140" t="str">
        <f t="shared" si="118"/>
        <v/>
      </c>
      <c r="Y50" s="365" t="str">
        <f t="shared" si="42"/>
        <v/>
      </c>
      <c r="Z50" s="191" t="str">
        <f t="shared" si="119"/>
        <v/>
      </c>
      <c r="AA50" s="280" t="str">
        <f>IF(details!S50="","",details!S50)</f>
        <v/>
      </c>
      <c r="AB50" s="280" t="str">
        <f>IF(details!T50="","",details!T50)</f>
        <v/>
      </c>
      <c r="AC50" s="280" t="str">
        <f>IF(details!U50="","",details!U50)</f>
        <v/>
      </c>
      <c r="AD50" s="281" t="str">
        <f t="shared" si="120"/>
        <v/>
      </c>
      <c r="AE50" s="280" t="str">
        <f>IF(details!V50="","",details!V50)</f>
        <v/>
      </c>
      <c r="AF50" s="281" t="str">
        <f t="shared" si="121"/>
        <v/>
      </c>
      <c r="AG50" s="152">
        <f t="shared" si="122"/>
        <v>0</v>
      </c>
      <c r="AH50" s="138" t="e">
        <f t="shared" si="123"/>
        <v>#VALUE!</v>
      </c>
      <c r="AI50" s="280" t="str">
        <f>IF(details!W50="","",details!W50)</f>
        <v/>
      </c>
      <c r="AJ50" s="280" t="str">
        <f>IF(details!X50="","",details!X50)</f>
        <v/>
      </c>
      <c r="AK50" s="280" t="str">
        <f>IF(details!Y50="","",details!Y50)</f>
        <v/>
      </c>
      <c r="AL50" s="139" t="str">
        <f t="shared" si="124"/>
        <v/>
      </c>
      <c r="AM50" s="280" t="str">
        <f>IF(details!Z50="","",details!Z50)</f>
        <v/>
      </c>
      <c r="AN50" s="140" t="str">
        <f t="shared" si="125"/>
        <v/>
      </c>
      <c r="AO50" s="365" t="str">
        <f t="shared" si="47"/>
        <v/>
      </c>
      <c r="AP50" s="191" t="str">
        <f t="shared" si="208"/>
        <v/>
      </c>
      <c r="AQ50" s="282" t="str">
        <f>IF(details!AA50="","",details!AA50)</f>
        <v/>
      </c>
      <c r="AR50" s="288" t="str">
        <f>CONCATENATE(IF(details!AA50="s"," SANSKRIT",IF(details!AA50="u"," URDU",IF(details!AA50="g"," GUJRATI",IF(details!AA50="p"," PUNJABI",IF(details!AA50="sd"," SINDHI",))))),"")</f>
        <v/>
      </c>
      <c r="AS50" s="280" t="str">
        <f>IF(details!AB50="","",details!AB50)</f>
        <v/>
      </c>
      <c r="AT50" s="280" t="str">
        <f>IF(details!AC50="","",details!AC50)</f>
        <v/>
      </c>
      <c r="AU50" s="280" t="str">
        <f>IF(details!AD50="","",details!AD50)</f>
        <v/>
      </c>
      <c r="AV50" s="281" t="str">
        <f t="shared" si="127"/>
        <v/>
      </c>
      <c r="AW50" s="280" t="str">
        <f>IF(details!AE50="","",details!AE50)</f>
        <v/>
      </c>
      <c r="AX50" s="281" t="str">
        <f t="shared" si="128"/>
        <v/>
      </c>
      <c r="AY50" s="152">
        <f t="shared" si="129"/>
        <v>0</v>
      </c>
      <c r="AZ50" s="138" t="e">
        <f t="shared" si="130"/>
        <v>#VALUE!</v>
      </c>
      <c r="BA50" s="280" t="str">
        <f>IF(details!AF50="","",details!AF50)</f>
        <v/>
      </c>
      <c r="BB50" s="280" t="str">
        <f>IF(details!AG50="","",details!AG50)</f>
        <v/>
      </c>
      <c r="BC50" s="280" t="str">
        <f>IF(details!AH50="","",details!AH50)</f>
        <v/>
      </c>
      <c r="BD50" s="139" t="str">
        <f t="shared" si="131"/>
        <v/>
      </c>
      <c r="BE50" s="280" t="str">
        <f>IF(details!AI50="","",details!AI50)</f>
        <v/>
      </c>
      <c r="BF50" s="140" t="str">
        <f t="shared" si="132"/>
        <v/>
      </c>
      <c r="BG50" s="365" t="str">
        <f t="shared" si="51"/>
        <v/>
      </c>
      <c r="BH50" s="191" t="str">
        <f t="shared" si="133"/>
        <v/>
      </c>
      <c r="BI50" s="280" t="str">
        <f>IF(details!AJ50="","",details!AJ50)</f>
        <v/>
      </c>
      <c r="BJ50" s="280" t="str">
        <f>IF(details!AK50="","",details!AK50)</f>
        <v/>
      </c>
      <c r="BK50" s="280" t="str">
        <f>IF(details!AL50="","",details!AL50)</f>
        <v/>
      </c>
      <c r="BL50" s="281" t="str">
        <f t="shared" si="134"/>
        <v/>
      </c>
      <c r="BM50" s="280" t="str">
        <f>IF(details!AM50="","",details!AM50)</f>
        <v/>
      </c>
      <c r="BN50" s="281" t="str">
        <f t="shared" si="135"/>
        <v/>
      </c>
      <c r="BO50" s="152">
        <f t="shared" si="136"/>
        <v>0</v>
      </c>
      <c r="BP50" s="138" t="e">
        <f t="shared" si="137"/>
        <v>#VALUE!</v>
      </c>
      <c r="BQ50" s="280" t="str">
        <f>IF(details!AN50="","",details!AN50)</f>
        <v/>
      </c>
      <c r="BR50" s="280" t="str">
        <f>IF(details!AO50="","",details!AO50)</f>
        <v/>
      </c>
      <c r="BS50" s="280" t="str">
        <f>IF(details!AP50="","",details!AP50)</f>
        <v/>
      </c>
      <c r="BT50" s="139" t="str">
        <f t="shared" si="138"/>
        <v/>
      </c>
      <c r="BU50" s="280" t="str">
        <f>IF(details!AQ50="","",details!AQ50)</f>
        <v/>
      </c>
      <c r="BV50" s="140" t="str">
        <f t="shared" si="139"/>
        <v/>
      </c>
      <c r="BW50" s="365" t="str">
        <f t="shared" si="55"/>
        <v/>
      </c>
      <c r="BX50" s="191" t="str">
        <f t="shared" si="209"/>
        <v/>
      </c>
      <c r="BY50" s="280" t="str">
        <f>IF(details!AR50="","",details!AR50)</f>
        <v/>
      </c>
      <c r="BZ50" s="280" t="str">
        <f>IF(details!AS50="","",details!AS50)</f>
        <v/>
      </c>
      <c r="CA50" s="280" t="str">
        <f>IF(details!AT50="","",details!AT50)</f>
        <v/>
      </c>
      <c r="CB50" s="281" t="str">
        <f t="shared" si="141"/>
        <v/>
      </c>
      <c r="CC50" s="280" t="str">
        <f>IF(details!AU50="","",details!AU50)</f>
        <v/>
      </c>
      <c r="CD50" s="281" t="str">
        <f t="shared" si="142"/>
        <v/>
      </c>
      <c r="CE50" s="152">
        <f t="shared" si="143"/>
        <v>0</v>
      </c>
      <c r="CF50" s="138" t="e">
        <f t="shared" si="144"/>
        <v>#VALUE!</v>
      </c>
      <c r="CG50" s="280" t="str">
        <f>IF(details!AV50="","",details!AV50)</f>
        <v/>
      </c>
      <c r="CH50" s="280" t="str">
        <f>IF(details!AW50="","",details!AW50)</f>
        <v/>
      </c>
      <c r="CI50" s="280" t="str">
        <f>IF(details!AX50="","",details!AX50)</f>
        <v/>
      </c>
      <c r="CJ50" s="139" t="str">
        <f t="shared" si="145"/>
        <v/>
      </c>
      <c r="CK50" s="280" t="str">
        <f>IF(details!AY50="","",details!AY50)</f>
        <v/>
      </c>
      <c r="CL50" s="140" t="str">
        <f t="shared" si="146"/>
        <v/>
      </c>
      <c r="CM50" s="365" t="str">
        <f t="shared" si="59"/>
        <v/>
      </c>
      <c r="CN50" s="191" t="str">
        <f t="shared" si="60"/>
        <v/>
      </c>
      <c r="CO50" s="280" t="str">
        <f>IF(details!AZ50="","",details!AZ50)</f>
        <v/>
      </c>
      <c r="CP50" s="280" t="str">
        <f>IF(details!BA50="","",details!BA50)</f>
        <v/>
      </c>
      <c r="CQ50" s="280" t="str">
        <f>IF(details!BB50="","",details!BB50)</f>
        <v/>
      </c>
      <c r="CR50" s="281" t="str">
        <f t="shared" si="147"/>
        <v/>
      </c>
      <c r="CS50" s="280" t="str">
        <f>IF(details!BC50="","",details!BC50)</f>
        <v/>
      </c>
      <c r="CT50" s="281" t="str">
        <f t="shared" si="148"/>
        <v/>
      </c>
      <c r="CU50" s="152">
        <f t="shared" si="149"/>
        <v>0</v>
      </c>
      <c r="CV50" s="138" t="e">
        <f t="shared" si="150"/>
        <v>#VALUE!</v>
      </c>
      <c r="CW50" s="280" t="str">
        <f>IF(details!BD50="","",details!BD50)</f>
        <v/>
      </c>
      <c r="CX50" s="280" t="str">
        <f>IF(details!BE50="","",details!BE50)</f>
        <v/>
      </c>
      <c r="CY50" s="280" t="str">
        <f>IF(details!BF50="","",details!BF50)</f>
        <v/>
      </c>
      <c r="CZ50" s="139" t="str">
        <f t="shared" si="151"/>
        <v/>
      </c>
      <c r="DA50" s="280" t="str">
        <f>IF(details!BG50="","",details!BG50)</f>
        <v/>
      </c>
      <c r="DB50" s="140" t="str">
        <f t="shared" si="152"/>
        <v/>
      </c>
      <c r="DC50" s="365" t="str">
        <f t="shared" si="64"/>
        <v/>
      </c>
      <c r="DD50" s="191" t="str">
        <f t="shared" si="23"/>
        <v/>
      </c>
      <c r="DE50" s="280" t="str">
        <f>IF(details!BH50="","",details!BH50)</f>
        <v/>
      </c>
      <c r="DF50" s="280" t="str">
        <f>IF(details!BI50="","",details!BI50)</f>
        <v/>
      </c>
      <c r="DG50" s="280" t="str">
        <f>IF(details!BJ50="","",details!BJ50)</f>
        <v/>
      </c>
      <c r="DH50" s="281" t="str">
        <f t="shared" si="153"/>
        <v/>
      </c>
      <c r="DI50" s="280" t="str">
        <f>IF(details!BK50="","",details!BK50)</f>
        <v/>
      </c>
      <c r="DJ50" s="281" t="str">
        <f t="shared" si="154"/>
        <v/>
      </c>
      <c r="DK50" s="152">
        <f t="shared" si="155"/>
        <v>0</v>
      </c>
      <c r="DL50" s="281" t="str">
        <f t="shared" si="156"/>
        <v/>
      </c>
      <c r="DM50" s="280" t="str">
        <f>IF(details!BL50="","",details!BL50)</f>
        <v/>
      </c>
      <c r="DN50" s="52" t="str">
        <f t="shared" si="157"/>
        <v/>
      </c>
      <c r="DO50" s="280" t="str">
        <f t="shared" si="158"/>
        <v/>
      </c>
      <c r="DP50" s="280" t="str">
        <f>IF(details!BM50="","",details!BM50)</f>
        <v/>
      </c>
      <c r="DQ50" s="280" t="str">
        <f>IF(details!BN50="","",details!BN50)</f>
        <v/>
      </c>
      <c r="DR50" s="280" t="str">
        <f>IF(details!BO50="","",details!BO50)</f>
        <v/>
      </c>
      <c r="DS50" s="281" t="str">
        <f t="shared" si="159"/>
        <v/>
      </c>
      <c r="DT50" s="280" t="str">
        <f>IF(details!BP50="","",details!BP50)</f>
        <v/>
      </c>
      <c r="DU50" s="280" t="str">
        <f>IF(details!BQ50="","",details!BQ50)</f>
        <v/>
      </c>
      <c r="DV50" s="281" t="str">
        <f t="shared" si="160"/>
        <v/>
      </c>
      <c r="DW50" s="281" t="str">
        <f t="shared" si="161"/>
        <v/>
      </c>
      <c r="DX50" s="281" t="str">
        <f t="shared" si="162"/>
        <v/>
      </c>
      <c r="DY50" s="282" t="str">
        <f t="shared" si="163"/>
        <v/>
      </c>
      <c r="DZ50" s="152">
        <f t="shared" si="164"/>
        <v>0</v>
      </c>
      <c r="EA50" s="280" t="str">
        <f t="shared" si="165"/>
        <v/>
      </c>
      <c r="EB50" s="280" t="str">
        <f>IF(details!BR50="","",details!BR50)</f>
        <v/>
      </c>
      <c r="EC50" s="280" t="str">
        <f>IF(details!BS50="","",details!BS50)</f>
        <v/>
      </c>
      <c r="ED50" s="280" t="str">
        <f>IF(details!BT50="","",details!BT50)</f>
        <v/>
      </c>
      <c r="EE50" s="281" t="str">
        <f t="shared" si="166"/>
        <v/>
      </c>
      <c r="EF50" s="280" t="str">
        <f>IF(details!BU50="","",details!BU50)</f>
        <v/>
      </c>
      <c r="EG50" s="280" t="str">
        <f>IF(details!BV50="","",details!BV50)</f>
        <v/>
      </c>
      <c r="EH50" s="56" t="str">
        <f t="shared" si="167"/>
        <v/>
      </c>
      <c r="EI50" s="281" t="str">
        <f t="shared" si="168"/>
        <v/>
      </c>
      <c r="EJ50" s="281" t="str">
        <f t="shared" si="169"/>
        <v/>
      </c>
      <c r="EK50" s="302" t="str">
        <f t="shared" si="170"/>
        <v/>
      </c>
      <c r="EL50" s="152">
        <f t="shared" si="171"/>
        <v>0</v>
      </c>
      <c r="EM50" s="280" t="str">
        <f t="shared" si="172"/>
        <v/>
      </c>
      <c r="EN50" s="280" t="str">
        <f>IF(details!BW50="","",details!BW50)</f>
        <v/>
      </c>
      <c r="EO50" s="280" t="str">
        <f>IF(details!BX50="","",details!BX50)</f>
        <v/>
      </c>
      <c r="EP50" s="280" t="str">
        <f>IF(details!BY50="","",details!BY50)</f>
        <v/>
      </c>
      <c r="EQ50" s="282" t="str">
        <f t="shared" si="173"/>
        <v/>
      </c>
      <c r="ER50" s="280" t="str">
        <f t="shared" si="174"/>
        <v/>
      </c>
      <c r="ES50" s="280" t="str">
        <f>IF(details!BZ50="","",details!BZ50)</f>
        <v/>
      </c>
      <c r="ET50" s="280" t="str">
        <f>IF(details!CA50="","",details!CA50)</f>
        <v/>
      </c>
      <c r="EU50" s="280" t="str">
        <f>IF(details!CB50="","",details!CB50)</f>
        <v/>
      </c>
      <c r="EV50" s="280" t="str">
        <f>IF(details!CC50="","",details!CC50)</f>
        <v/>
      </c>
      <c r="EW50" s="282" t="str">
        <f t="shared" si="175"/>
        <v/>
      </c>
      <c r="EX50" s="280" t="str">
        <f t="shared" si="176"/>
        <v/>
      </c>
      <c r="EY50" s="152" t="str">
        <f t="shared" si="177"/>
        <v/>
      </c>
      <c r="EZ50" s="152" t="str">
        <f t="shared" si="178"/>
        <v/>
      </c>
      <c r="FA50" s="152" t="str">
        <f t="shared" si="179"/>
        <v/>
      </c>
      <c r="FB50" s="152" t="str">
        <f t="shared" si="180"/>
        <v/>
      </c>
      <c r="FC50" s="152" t="str">
        <f t="shared" si="181"/>
        <v/>
      </c>
      <c r="FD50" s="152" t="str">
        <f t="shared" si="182"/>
        <v/>
      </c>
      <c r="FE50" s="152" t="str">
        <f t="shared" si="211"/>
        <v/>
      </c>
      <c r="FF50" s="152">
        <f t="shared" si="183"/>
        <v>0</v>
      </c>
      <c r="FG50" s="152">
        <f t="shared" si="184"/>
        <v>0</v>
      </c>
      <c r="FH50" s="152">
        <f t="shared" si="185"/>
        <v>0</v>
      </c>
      <c r="FI50" s="152">
        <f t="shared" si="186"/>
        <v>0</v>
      </c>
      <c r="FJ50" s="152">
        <f t="shared" si="187"/>
        <v>0</v>
      </c>
      <c r="FK50" s="198"/>
      <c r="FL50" s="303" t="str">
        <f t="shared" si="188"/>
        <v/>
      </c>
      <c r="FM50" s="303" t="str">
        <f t="shared" si="189"/>
        <v/>
      </c>
      <c r="FN50" s="303" t="str">
        <f t="shared" si="190"/>
        <v/>
      </c>
      <c r="FO50" s="303" t="str">
        <f t="shared" si="212"/>
        <v/>
      </c>
      <c r="FP50" s="303" t="str">
        <f t="shared" si="213"/>
        <v/>
      </c>
      <c r="FQ50" s="303" t="str">
        <f t="shared" si="214"/>
        <v/>
      </c>
      <c r="FR50" s="303" t="str">
        <f t="shared" si="215"/>
        <v/>
      </c>
      <c r="FS50" s="303" t="str">
        <f t="shared" si="216"/>
        <v/>
      </c>
      <c r="FT50" s="303" t="str">
        <f t="shared" si="191"/>
        <v/>
      </c>
      <c r="FU50" s="303" t="str">
        <f t="shared" si="192"/>
        <v/>
      </c>
      <c r="FV50" s="303" t="str">
        <f t="shared" si="193"/>
        <v/>
      </c>
      <c r="FW50" s="303" t="str">
        <f t="shared" si="194"/>
        <v/>
      </c>
      <c r="FX50" s="303" t="str">
        <f t="shared" si="217"/>
        <v/>
      </c>
      <c r="FY50" s="303" t="str">
        <f t="shared" si="195"/>
        <v/>
      </c>
      <c r="FZ50" s="303" t="str">
        <f t="shared" si="196"/>
        <v/>
      </c>
      <c r="GA50" s="303" t="str">
        <f t="shared" si="197"/>
        <v/>
      </c>
      <c r="GB50" s="303" t="str">
        <f t="shared" si="218"/>
        <v/>
      </c>
      <c r="GC50" s="286">
        <f t="shared" si="210"/>
        <v>0</v>
      </c>
      <c r="GD50" s="244">
        <f t="shared" si="198"/>
        <v>0</v>
      </c>
      <c r="GE50" s="152" t="str">
        <f t="shared" si="199"/>
        <v/>
      </c>
      <c r="GF50" s="421" t="str">
        <f t="shared" si="200"/>
        <v/>
      </c>
      <c r="GG50" s="333" t="str">
        <f t="shared" si="219"/>
        <v/>
      </c>
      <c r="GH50" s="333" t="str">
        <f t="shared" si="220"/>
        <v xml:space="preserve">      </v>
      </c>
      <c r="GI50" s="191"/>
      <c r="GJ50" s="191" t="str">
        <f t="shared" si="221"/>
        <v/>
      </c>
      <c r="GK50" s="191" t="str">
        <f t="shared" si="222"/>
        <v/>
      </c>
      <c r="GL50" s="191" t="str">
        <f t="shared" si="223"/>
        <v/>
      </c>
      <c r="GM50" s="55" t="str">
        <f>IF(details!DG50="","",details!DG50)</f>
        <v/>
      </c>
      <c r="GN50" s="57" t="str">
        <f>IF(details!DH50="","",details!DH50)</f>
        <v/>
      </c>
      <c r="GO50" s="55" t="str">
        <f>IF(details!DK50="","",details!DK50)</f>
        <v/>
      </c>
      <c r="GP50" s="57" t="str">
        <f>IF(details!DL50="","",details!DL50)</f>
        <v/>
      </c>
      <c r="GQ50" s="55" t="str">
        <f>IF(details!DO50="","",details!DO50)</f>
        <v/>
      </c>
      <c r="GR50" s="57" t="str">
        <f>IF(details!DP50="","",details!DP50)</f>
        <v/>
      </c>
      <c r="GS50" s="55" t="str">
        <f>IF(details!DS50="","",details!DS50)</f>
        <v/>
      </c>
      <c r="GT50" s="57" t="str">
        <f>IF(details!DT50="","",details!DT50)</f>
        <v/>
      </c>
      <c r="GU50" s="337" t="str">
        <f t="shared" si="206"/>
        <v/>
      </c>
      <c r="GV50" s="427" t="str">
        <f t="shared" si="207"/>
        <v/>
      </c>
      <c r="GW50" s="199"/>
    </row>
    <row r="51" spans="1:227" ht="15" customHeight="1">
      <c r="A51" s="194">
        <f>details!A51</f>
        <v>45</v>
      </c>
      <c r="B51" s="280" t="str">
        <f>IF(details!B51="","",details!B51)</f>
        <v/>
      </c>
      <c r="C51" s="280" t="str">
        <f>IF(details!C51="","",details!C51)</f>
        <v/>
      </c>
      <c r="D51" s="282">
        <f>IF(details!D51="","",details!D51)</f>
        <v>1045</v>
      </c>
      <c r="E51" s="282"/>
      <c r="F51" s="280" t="str">
        <f>IF(details!F51="","",details!F51)</f>
        <v/>
      </c>
      <c r="G51" s="570" t="str">
        <f>IF(details!G51="","",details!G51)</f>
        <v/>
      </c>
      <c r="H51" s="287" t="str">
        <f>IF(details!H51="","",details!H51)</f>
        <v>A 045</v>
      </c>
      <c r="I51" s="287" t="str">
        <f>IF(details!I51="","",details!I51)</f>
        <v>B 045</v>
      </c>
      <c r="J51" s="287" t="str">
        <f>IF(details!J51="","",details!J51)</f>
        <v>C 045</v>
      </c>
      <c r="K51" s="280" t="str">
        <f>IF(details!K51="","",details!K51)</f>
        <v/>
      </c>
      <c r="L51" s="280" t="str">
        <f>IF(details!L51="","",details!L51)</f>
        <v/>
      </c>
      <c r="M51" s="280" t="str">
        <f>IF(details!M51="","",details!M51)</f>
        <v/>
      </c>
      <c r="N51" s="281" t="str">
        <f t="shared" si="113"/>
        <v/>
      </c>
      <c r="O51" s="280" t="str">
        <f>IF(details!N51="","",details!N51)</f>
        <v/>
      </c>
      <c r="P51" s="281" t="str">
        <f t="shared" si="114"/>
        <v/>
      </c>
      <c r="Q51" s="152">
        <f t="shared" si="115"/>
        <v>0</v>
      </c>
      <c r="R51" s="138" t="e">
        <f t="shared" si="116"/>
        <v>#VALUE!</v>
      </c>
      <c r="S51" s="280" t="str">
        <f>IF(details!O51="","",details!O51)</f>
        <v/>
      </c>
      <c r="T51" s="280" t="str">
        <f>IF(details!P51="","",details!P51)</f>
        <v/>
      </c>
      <c r="U51" s="280" t="str">
        <f>IF(details!Q51="","",details!Q51)</f>
        <v/>
      </c>
      <c r="V51" s="139" t="str">
        <f t="shared" si="117"/>
        <v/>
      </c>
      <c r="W51" s="280" t="str">
        <f>IF(details!R51="","",details!R51)</f>
        <v/>
      </c>
      <c r="X51" s="140" t="str">
        <f t="shared" si="118"/>
        <v/>
      </c>
      <c r="Y51" s="365" t="str">
        <f t="shared" si="42"/>
        <v/>
      </c>
      <c r="Z51" s="191" t="str">
        <f t="shared" si="119"/>
        <v/>
      </c>
      <c r="AA51" s="280" t="str">
        <f>IF(details!S51="","",details!S51)</f>
        <v/>
      </c>
      <c r="AB51" s="280" t="str">
        <f>IF(details!T51="","",details!T51)</f>
        <v/>
      </c>
      <c r="AC51" s="280" t="str">
        <f>IF(details!U51="","",details!U51)</f>
        <v/>
      </c>
      <c r="AD51" s="281" t="str">
        <f t="shared" si="120"/>
        <v/>
      </c>
      <c r="AE51" s="280" t="str">
        <f>IF(details!V51="","",details!V51)</f>
        <v/>
      </c>
      <c r="AF51" s="281" t="str">
        <f t="shared" si="121"/>
        <v/>
      </c>
      <c r="AG51" s="152">
        <f t="shared" si="122"/>
        <v>0</v>
      </c>
      <c r="AH51" s="138" t="e">
        <f t="shared" si="123"/>
        <v>#VALUE!</v>
      </c>
      <c r="AI51" s="280" t="str">
        <f>IF(details!W51="","",details!W51)</f>
        <v/>
      </c>
      <c r="AJ51" s="280" t="str">
        <f>IF(details!X51="","",details!X51)</f>
        <v/>
      </c>
      <c r="AK51" s="280" t="str">
        <f>IF(details!Y51="","",details!Y51)</f>
        <v/>
      </c>
      <c r="AL51" s="139" t="str">
        <f t="shared" si="124"/>
        <v/>
      </c>
      <c r="AM51" s="280" t="str">
        <f>IF(details!Z51="","",details!Z51)</f>
        <v/>
      </c>
      <c r="AN51" s="140" t="str">
        <f t="shared" si="125"/>
        <v/>
      </c>
      <c r="AO51" s="365" t="str">
        <f t="shared" si="47"/>
        <v/>
      </c>
      <c r="AP51" s="191" t="str">
        <f t="shared" si="208"/>
        <v/>
      </c>
      <c r="AQ51" s="282" t="str">
        <f>IF(details!AA51="","",details!AA51)</f>
        <v/>
      </c>
      <c r="AR51" s="288" t="str">
        <f>CONCATENATE(IF(details!AA51="s"," SANSKRIT",IF(details!AA51="u"," URDU",IF(details!AA51="g"," GUJRATI",IF(details!AA51="p"," PUNJABI",IF(details!AA51="sd"," SINDHI",))))),"")</f>
        <v/>
      </c>
      <c r="AS51" s="280" t="str">
        <f>IF(details!AB51="","",details!AB51)</f>
        <v/>
      </c>
      <c r="AT51" s="280" t="str">
        <f>IF(details!AC51="","",details!AC51)</f>
        <v/>
      </c>
      <c r="AU51" s="280" t="str">
        <f>IF(details!AD51="","",details!AD51)</f>
        <v/>
      </c>
      <c r="AV51" s="281" t="str">
        <f t="shared" si="127"/>
        <v/>
      </c>
      <c r="AW51" s="280" t="str">
        <f>IF(details!AE51="","",details!AE51)</f>
        <v/>
      </c>
      <c r="AX51" s="281" t="str">
        <f t="shared" si="128"/>
        <v/>
      </c>
      <c r="AY51" s="152">
        <f t="shared" si="129"/>
        <v>0</v>
      </c>
      <c r="AZ51" s="138" t="e">
        <f t="shared" si="130"/>
        <v>#VALUE!</v>
      </c>
      <c r="BA51" s="280" t="str">
        <f>IF(details!AF51="","",details!AF51)</f>
        <v/>
      </c>
      <c r="BB51" s="280" t="str">
        <f>IF(details!AG51="","",details!AG51)</f>
        <v/>
      </c>
      <c r="BC51" s="280" t="str">
        <f>IF(details!AH51="","",details!AH51)</f>
        <v/>
      </c>
      <c r="BD51" s="139" t="str">
        <f t="shared" si="131"/>
        <v/>
      </c>
      <c r="BE51" s="280" t="str">
        <f>IF(details!AI51="","",details!AI51)</f>
        <v/>
      </c>
      <c r="BF51" s="140" t="str">
        <f t="shared" si="132"/>
        <v/>
      </c>
      <c r="BG51" s="365" t="str">
        <f t="shared" si="51"/>
        <v/>
      </c>
      <c r="BH51" s="191" t="str">
        <f t="shared" si="133"/>
        <v/>
      </c>
      <c r="BI51" s="280" t="str">
        <f>IF(details!AJ51="","",details!AJ51)</f>
        <v/>
      </c>
      <c r="BJ51" s="280" t="str">
        <f>IF(details!AK51="","",details!AK51)</f>
        <v/>
      </c>
      <c r="BK51" s="280" t="str">
        <f>IF(details!AL51="","",details!AL51)</f>
        <v/>
      </c>
      <c r="BL51" s="281" t="str">
        <f t="shared" si="134"/>
        <v/>
      </c>
      <c r="BM51" s="280" t="str">
        <f>IF(details!AM51="","",details!AM51)</f>
        <v/>
      </c>
      <c r="BN51" s="281" t="str">
        <f t="shared" si="135"/>
        <v/>
      </c>
      <c r="BO51" s="152">
        <f t="shared" si="136"/>
        <v>0</v>
      </c>
      <c r="BP51" s="138" t="e">
        <f t="shared" si="137"/>
        <v>#VALUE!</v>
      </c>
      <c r="BQ51" s="280" t="str">
        <f>IF(details!AN51="","",details!AN51)</f>
        <v/>
      </c>
      <c r="BR51" s="280" t="str">
        <f>IF(details!AO51="","",details!AO51)</f>
        <v/>
      </c>
      <c r="BS51" s="280" t="str">
        <f>IF(details!AP51="","",details!AP51)</f>
        <v/>
      </c>
      <c r="BT51" s="139" t="str">
        <f t="shared" si="138"/>
        <v/>
      </c>
      <c r="BU51" s="280" t="str">
        <f>IF(details!AQ51="","",details!AQ51)</f>
        <v/>
      </c>
      <c r="BV51" s="140" t="str">
        <f t="shared" si="139"/>
        <v/>
      </c>
      <c r="BW51" s="365" t="str">
        <f t="shared" si="55"/>
        <v/>
      </c>
      <c r="BX51" s="191" t="str">
        <f t="shared" si="209"/>
        <v/>
      </c>
      <c r="BY51" s="280" t="str">
        <f>IF(details!AR51="","",details!AR51)</f>
        <v/>
      </c>
      <c r="BZ51" s="280" t="str">
        <f>IF(details!AS51="","",details!AS51)</f>
        <v/>
      </c>
      <c r="CA51" s="280" t="str">
        <f>IF(details!AT51="","",details!AT51)</f>
        <v/>
      </c>
      <c r="CB51" s="281" t="str">
        <f t="shared" si="141"/>
        <v/>
      </c>
      <c r="CC51" s="280" t="str">
        <f>IF(details!AU51="","",details!AU51)</f>
        <v/>
      </c>
      <c r="CD51" s="281" t="str">
        <f t="shared" si="142"/>
        <v/>
      </c>
      <c r="CE51" s="152">
        <f t="shared" si="143"/>
        <v>0</v>
      </c>
      <c r="CF51" s="138" t="e">
        <f t="shared" si="144"/>
        <v>#VALUE!</v>
      </c>
      <c r="CG51" s="280" t="str">
        <f>IF(details!AV51="","",details!AV51)</f>
        <v/>
      </c>
      <c r="CH51" s="280" t="str">
        <f>IF(details!AW51="","",details!AW51)</f>
        <v/>
      </c>
      <c r="CI51" s="280" t="str">
        <f>IF(details!AX51="","",details!AX51)</f>
        <v/>
      </c>
      <c r="CJ51" s="139" t="str">
        <f t="shared" si="145"/>
        <v/>
      </c>
      <c r="CK51" s="280" t="str">
        <f>IF(details!AY51="","",details!AY51)</f>
        <v/>
      </c>
      <c r="CL51" s="140" t="str">
        <f t="shared" si="146"/>
        <v/>
      </c>
      <c r="CM51" s="365" t="str">
        <f t="shared" si="59"/>
        <v/>
      </c>
      <c r="CN51" s="191" t="str">
        <f t="shared" si="60"/>
        <v/>
      </c>
      <c r="CO51" s="280" t="str">
        <f>IF(details!AZ51="","",details!AZ51)</f>
        <v/>
      </c>
      <c r="CP51" s="280" t="str">
        <f>IF(details!BA51="","",details!BA51)</f>
        <v/>
      </c>
      <c r="CQ51" s="280" t="str">
        <f>IF(details!BB51="","",details!BB51)</f>
        <v/>
      </c>
      <c r="CR51" s="281" t="str">
        <f t="shared" si="147"/>
        <v/>
      </c>
      <c r="CS51" s="280" t="str">
        <f>IF(details!BC51="","",details!BC51)</f>
        <v/>
      </c>
      <c r="CT51" s="281" t="str">
        <f t="shared" si="148"/>
        <v/>
      </c>
      <c r="CU51" s="152">
        <f t="shared" si="149"/>
        <v>0</v>
      </c>
      <c r="CV51" s="138" t="e">
        <f t="shared" si="150"/>
        <v>#VALUE!</v>
      </c>
      <c r="CW51" s="280" t="str">
        <f>IF(details!BD51="","",details!BD51)</f>
        <v/>
      </c>
      <c r="CX51" s="280" t="str">
        <f>IF(details!BE51="","",details!BE51)</f>
        <v/>
      </c>
      <c r="CY51" s="280" t="str">
        <f>IF(details!BF51="","",details!BF51)</f>
        <v/>
      </c>
      <c r="CZ51" s="139" t="str">
        <f t="shared" si="151"/>
        <v/>
      </c>
      <c r="DA51" s="280" t="str">
        <f>IF(details!BG51="","",details!BG51)</f>
        <v/>
      </c>
      <c r="DB51" s="140" t="str">
        <f t="shared" si="152"/>
        <v/>
      </c>
      <c r="DC51" s="365" t="str">
        <f t="shared" si="64"/>
        <v/>
      </c>
      <c r="DD51" s="191" t="str">
        <f t="shared" si="23"/>
        <v/>
      </c>
      <c r="DE51" s="280" t="str">
        <f>IF(details!BH51="","",details!BH51)</f>
        <v/>
      </c>
      <c r="DF51" s="280" t="str">
        <f>IF(details!BI51="","",details!BI51)</f>
        <v/>
      </c>
      <c r="DG51" s="280" t="str">
        <f>IF(details!BJ51="","",details!BJ51)</f>
        <v/>
      </c>
      <c r="DH51" s="281" t="str">
        <f t="shared" si="153"/>
        <v/>
      </c>
      <c r="DI51" s="280" t="str">
        <f>IF(details!BK51="","",details!BK51)</f>
        <v/>
      </c>
      <c r="DJ51" s="281" t="str">
        <f t="shared" si="154"/>
        <v/>
      </c>
      <c r="DK51" s="152">
        <f t="shared" si="155"/>
        <v>0</v>
      </c>
      <c r="DL51" s="281" t="str">
        <f t="shared" si="156"/>
        <v/>
      </c>
      <c r="DM51" s="280" t="str">
        <f>IF(details!BL51="","",details!BL51)</f>
        <v/>
      </c>
      <c r="DN51" s="52" t="str">
        <f t="shared" si="157"/>
        <v/>
      </c>
      <c r="DO51" s="280" t="str">
        <f t="shared" si="158"/>
        <v/>
      </c>
      <c r="DP51" s="280" t="str">
        <f>IF(details!BM51="","",details!BM51)</f>
        <v/>
      </c>
      <c r="DQ51" s="280" t="str">
        <f>IF(details!BN51="","",details!BN51)</f>
        <v/>
      </c>
      <c r="DR51" s="280" t="str">
        <f>IF(details!BO51="","",details!BO51)</f>
        <v/>
      </c>
      <c r="DS51" s="281" t="str">
        <f t="shared" si="159"/>
        <v/>
      </c>
      <c r="DT51" s="280" t="str">
        <f>IF(details!BP51="","",details!BP51)</f>
        <v/>
      </c>
      <c r="DU51" s="280" t="str">
        <f>IF(details!BQ51="","",details!BQ51)</f>
        <v/>
      </c>
      <c r="DV51" s="281" t="str">
        <f t="shared" si="160"/>
        <v/>
      </c>
      <c r="DW51" s="281" t="str">
        <f t="shared" si="161"/>
        <v/>
      </c>
      <c r="DX51" s="281" t="str">
        <f t="shared" si="162"/>
        <v/>
      </c>
      <c r="DY51" s="282" t="str">
        <f t="shared" si="163"/>
        <v/>
      </c>
      <c r="DZ51" s="152">
        <f t="shared" si="164"/>
        <v>0</v>
      </c>
      <c r="EA51" s="280" t="str">
        <f t="shared" si="165"/>
        <v/>
      </c>
      <c r="EB51" s="280" t="str">
        <f>IF(details!BR51="","",details!BR51)</f>
        <v/>
      </c>
      <c r="EC51" s="280" t="str">
        <f>IF(details!BS51="","",details!BS51)</f>
        <v/>
      </c>
      <c r="ED51" s="280" t="str">
        <f>IF(details!BT51="","",details!BT51)</f>
        <v/>
      </c>
      <c r="EE51" s="281" t="str">
        <f t="shared" si="166"/>
        <v/>
      </c>
      <c r="EF51" s="280" t="str">
        <f>IF(details!BU51="","",details!BU51)</f>
        <v/>
      </c>
      <c r="EG51" s="280" t="str">
        <f>IF(details!BV51="","",details!BV51)</f>
        <v/>
      </c>
      <c r="EH51" s="56" t="str">
        <f t="shared" si="167"/>
        <v/>
      </c>
      <c r="EI51" s="281" t="str">
        <f t="shared" si="168"/>
        <v/>
      </c>
      <c r="EJ51" s="281" t="str">
        <f t="shared" si="169"/>
        <v/>
      </c>
      <c r="EK51" s="302" t="str">
        <f t="shared" si="170"/>
        <v/>
      </c>
      <c r="EL51" s="152">
        <f t="shared" si="171"/>
        <v>0</v>
      </c>
      <c r="EM51" s="280" t="str">
        <f t="shared" si="172"/>
        <v/>
      </c>
      <c r="EN51" s="280" t="str">
        <f>IF(details!BW51="","",details!BW51)</f>
        <v/>
      </c>
      <c r="EO51" s="280" t="str">
        <f>IF(details!BX51="","",details!BX51)</f>
        <v/>
      </c>
      <c r="EP51" s="280" t="str">
        <f>IF(details!BY51="","",details!BY51)</f>
        <v/>
      </c>
      <c r="EQ51" s="282" t="str">
        <f t="shared" si="173"/>
        <v/>
      </c>
      <c r="ER51" s="280" t="str">
        <f t="shared" si="174"/>
        <v/>
      </c>
      <c r="ES51" s="280" t="str">
        <f>IF(details!BZ51="","",details!BZ51)</f>
        <v/>
      </c>
      <c r="ET51" s="280" t="str">
        <f>IF(details!CA51="","",details!CA51)</f>
        <v/>
      </c>
      <c r="EU51" s="280" t="str">
        <f>IF(details!CB51="","",details!CB51)</f>
        <v/>
      </c>
      <c r="EV51" s="280" t="str">
        <f>IF(details!CC51="","",details!CC51)</f>
        <v/>
      </c>
      <c r="EW51" s="282" t="str">
        <f t="shared" si="175"/>
        <v/>
      </c>
      <c r="EX51" s="280" t="str">
        <f t="shared" si="176"/>
        <v/>
      </c>
      <c r="EY51" s="152" t="str">
        <f t="shared" si="177"/>
        <v/>
      </c>
      <c r="EZ51" s="152" t="str">
        <f t="shared" si="178"/>
        <v/>
      </c>
      <c r="FA51" s="152" t="str">
        <f t="shared" si="179"/>
        <v/>
      </c>
      <c r="FB51" s="152" t="str">
        <f t="shared" si="180"/>
        <v/>
      </c>
      <c r="FC51" s="152" t="str">
        <f t="shared" si="181"/>
        <v/>
      </c>
      <c r="FD51" s="152" t="str">
        <f t="shared" si="182"/>
        <v/>
      </c>
      <c r="FE51" s="152" t="str">
        <f t="shared" si="211"/>
        <v/>
      </c>
      <c r="FF51" s="152">
        <f t="shared" si="183"/>
        <v>0</v>
      </c>
      <c r="FG51" s="152">
        <f t="shared" si="184"/>
        <v>0</v>
      </c>
      <c r="FH51" s="152">
        <f t="shared" si="185"/>
        <v>0</v>
      </c>
      <c r="FI51" s="152">
        <f t="shared" si="186"/>
        <v>0</v>
      </c>
      <c r="FJ51" s="152">
        <f t="shared" si="187"/>
        <v>0</v>
      </c>
      <c r="FK51" s="198"/>
      <c r="FL51" s="303" t="str">
        <f t="shared" si="188"/>
        <v/>
      </c>
      <c r="FM51" s="303" t="str">
        <f t="shared" si="189"/>
        <v/>
      </c>
      <c r="FN51" s="303" t="str">
        <f t="shared" si="190"/>
        <v/>
      </c>
      <c r="FO51" s="303" t="str">
        <f t="shared" si="212"/>
        <v/>
      </c>
      <c r="FP51" s="303" t="str">
        <f t="shared" si="213"/>
        <v/>
      </c>
      <c r="FQ51" s="303" t="str">
        <f t="shared" si="214"/>
        <v/>
      </c>
      <c r="FR51" s="303" t="str">
        <f t="shared" si="215"/>
        <v/>
      </c>
      <c r="FS51" s="303" t="str">
        <f t="shared" si="216"/>
        <v/>
      </c>
      <c r="FT51" s="303" t="str">
        <f t="shared" si="191"/>
        <v/>
      </c>
      <c r="FU51" s="303" t="str">
        <f t="shared" si="192"/>
        <v/>
      </c>
      <c r="FV51" s="303" t="str">
        <f t="shared" si="193"/>
        <v/>
      </c>
      <c r="FW51" s="303" t="str">
        <f t="shared" si="194"/>
        <v/>
      </c>
      <c r="FX51" s="303" t="str">
        <f t="shared" si="217"/>
        <v/>
      </c>
      <c r="FY51" s="303" t="str">
        <f t="shared" si="195"/>
        <v/>
      </c>
      <c r="FZ51" s="303" t="str">
        <f t="shared" si="196"/>
        <v/>
      </c>
      <c r="GA51" s="303" t="str">
        <f t="shared" si="197"/>
        <v/>
      </c>
      <c r="GB51" s="303" t="str">
        <f t="shared" si="218"/>
        <v/>
      </c>
      <c r="GC51" s="286">
        <f t="shared" si="210"/>
        <v>0</v>
      </c>
      <c r="GD51" s="244">
        <f t="shared" si="198"/>
        <v>0</v>
      </c>
      <c r="GE51" s="152" t="str">
        <f t="shared" si="199"/>
        <v/>
      </c>
      <c r="GF51" s="421" t="str">
        <f t="shared" si="200"/>
        <v/>
      </c>
      <c r="GG51" s="333" t="str">
        <f t="shared" si="219"/>
        <v/>
      </c>
      <c r="GH51" s="333" t="str">
        <f t="shared" si="220"/>
        <v xml:space="preserve">      </v>
      </c>
      <c r="GI51" s="191"/>
      <c r="GJ51" s="191" t="str">
        <f t="shared" si="221"/>
        <v/>
      </c>
      <c r="GK51" s="191" t="str">
        <f t="shared" si="222"/>
        <v/>
      </c>
      <c r="GL51" s="191" t="str">
        <f t="shared" si="223"/>
        <v/>
      </c>
      <c r="GM51" s="55" t="str">
        <f>IF(details!DG51="","",details!DG51)</f>
        <v/>
      </c>
      <c r="GN51" s="57" t="str">
        <f>IF(details!DH51="","",details!DH51)</f>
        <v/>
      </c>
      <c r="GO51" s="55" t="str">
        <f>IF(details!DK51="","",details!DK51)</f>
        <v/>
      </c>
      <c r="GP51" s="57" t="str">
        <f>IF(details!DL51="","",details!DL51)</f>
        <v/>
      </c>
      <c r="GQ51" s="55" t="str">
        <f>IF(details!DO51="","",details!DO51)</f>
        <v/>
      </c>
      <c r="GR51" s="57" t="str">
        <f>IF(details!DP51="","",details!DP51)</f>
        <v/>
      </c>
      <c r="GS51" s="55" t="str">
        <f>IF(details!DS51="","",details!DS51)</f>
        <v/>
      </c>
      <c r="GT51" s="57" t="str">
        <f>IF(details!DT51="","",details!DT51)</f>
        <v/>
      </c>
      <c r="GU51" s="337" t="str">
        <f t="shared" si="206"/>
        <v/>
      </c>
      <c r="GV51" s="427" t="str">
        <f t="shared" si="207"/>
        <v/>
      </c>
      <c r="GW51" s="199"/>
    </row>
    <row r="52" spans="1:227" ht="15" customHeight="1">
      <c r="A52" s="194">
        <f>details!A52</f>
        <v>46</v>
      </c>
      <c r="B52" s="280" t="str">
        <f>IF(details!B52="","",details!B52)</f>
        <v/>
      </c>
      <c r="C52" s="280" t="str">
        <f>IF(details!C52="","",details!C52)</f>
        <v/>
      </c>
      <c r="D52" s="282">
        <f>IF(details!D52="","",details!D52)</f>
        <v>1046</v>
      </c>
      <c r="E52" s="282"/>
      <c r="F52" s="280" t="str">
        <f>IF(details!F52="","",details!F52)</f>
        <v/>
      </c>
      <c r="G52" s="570" t="str">
        <f>IF(details!G52="","",details!G52)</f>
        <v/>
      </c>
      <c r="H52" s="287" t="str">
        <f>IF(details!H52="","",details!H52)</f>
        <v>A 046</v>
      </c>
      <c r="I52" s="287" t="str">
        <f>IF(details!I52="","",details!I52)</f>
        <v>B 046</v>
      </c>
      <c r="J52" s="287" t="str">
        <f>IF(details!J52="","",details!J52)</f>
        <v>C 046</v>
      </c>
      <c r="K52" s="280" t="str">
        <f>IF(details!K52="","",details!K52)</f>
        <v/>
      </c>
      <c r="L52" s="280" t="str">
        <f>IF(details!L52="","",details!L52)</f>
        <v/>
      </c>
      <c r="M52" s="280" t="str">
        <f>IF(details!M52="","",details!M52)</f>
        <v/>
      </c>
      <c r="N52" s="281" t="str">
        <f t="shared" si="113"/>
        <v/>
      </c>
      <c r="O52" s="280" t="str">
        <f>IF(details!N52="","",details!N52)</f>
        <v/>
      </c>
      <c r="P52" s="281" t="str">
        <f t="shared" si="114"/>
        <v/>
      </c>
      <c r="Q52" s="152">
        <f t="shared" si="115"/>
        <v>0</v>
      </c>
      <c r="R52" s="138" t="e">
        <f t="shared" si="116"/>
        <v>#VALUE!</v>
      </c>
      <c r="S52" s="280" t="str">
        <f>IF(details!O52="","",details!O52)</f>
        <v/>
      </c>
      <c r="T52" s="280" t="str">
        <f>IF(details!P52="","",details!P52)</f>
        <v/>
      </c>
      <c r="U52" s="280" t="str">
        <f>IF(details!Q52="","",details!Q52)</f>
        <v/>
      </c>
      <c r="V52" s="139" t="str">
        <f t="shared" si="117"/>
        <v/>
      </c>
      <c r="W52" s="280" t="str">
        <f>IF(details!R52="","",details!R52)</f>
        <v/>
      </c>
      <c r="X52" s="140" t="str">
        <f t="shared" si="118"/>
        <v/>
      </c>
      <c r="Y52" s="365" t="str">
        <f t="shared" si="42"/>
        <v/>
      </c>
      <c r="Z52" s="191" t="str">
        <f t="shared" si="119"/>
        <v/>
      </c>
      <c r="AA52" s="280" t="str">
        <f>IF(details!S52="","",details!S52)</f>
        <v/>
      </c>
      <c r="AB52" s="280" t="str">
        <f>IF(details!T52="","",details!T52)</f>
        <v/>
      </c>
      <c r="AC52" s="280" t="str">
        <f>IF(details!U52="","",details!U52)</f>
        <v/>
      </c>
      <c r="AD52" s="281" t="str">
        <f t="shared" si="120"/>
        <v/>
      </c>
      <c r="AE52" s="280" t="str">
        <f>IF(details!V52="","",details!V52)</f>
        <v/>
      </c>
      <c r="AF52" s="281" t="str">
        <f t="shared" si="121"/>
        <v/>
      </c>
      <c r="AG52" s="152">
        <f t="shared" si="122"/>
        <v>0</v>
      </c>
      <c r="AH52" s="138" t="e">
        <f t="shared" si="123"/>
        <v>#VALUE!</v>
      </c>
      <c r="AI52" s="280" t="str">
        <f>IF(details!W52="","",details!W52)</f>
        <v/>
      </c>
      <c r="AJ52" s="280" t="str">
        <f>IF(details!X52="","",details!X52)</f>
        <v/>
      </c>
      <c r="AK52" s="280" t="str">
        <f>IF(details!Y52="","",details!Y52)</f>
        <v/>
      </c>
      <c r="AL52" s="139" t="str">
        <f t="shared" si="124"/>
        <v/>
      </c>
      <c r="AM52" s="280" t="str">
        <f>IF(details!Z52="","",details!Z52)</f>
        <v/>
      </c>
      <c r="AN52" s="140" t="str">
        <f t="shared" si="125"/>
        <v/>
      </c>
      <c r="AO52" s="365" t="str">
        <f t="shared" si="47"/>
        <v/>
      </c>
      <c r="AP52" s="191" t="str">
        <f t="shared" si="208"/>
        <v/>
      </c>
      <c r="AQ52" s="282" t="str">
        <f>IF(details!AA52="","",details!AA52)</f>
        <v/>
      </c>
      <c r="AR52" s="288" t="str">
        <f>CONCATENATE(IF(details!AA52="s"," SANSKRIT",IF(details!AA52="u"," URDU",IF(details!AA52="g"," GUJRATI",IF(details!AA52="p"," PUNJABI",IF(details!AA52="sd"," SINDHI",))))),"")</f>
        <v/>
      </c>
      <c r="AS52" s="280" t="str">
        <f>IF(details!AB52="","",details!AB52)</f>
        <v/>
      </c>
      <c r="AT52" s="280" t="str">
        <f>IF(details!AC52="","",details!AC52)</f>
        <v/>
      </c>
      <c r="AU52" s="280" t="str">
        <f>IF(details!AD52="","",details!AD52)</f>
        <v/>
      </c>
      <c r="AV52" s="281" t="str">
        <f t="shared" si="127"/>
        <v/>
      </c>
      <c r="AW52" s="280" t="str">
        <f>IF(details!AE52="","",details!AE52)</f>
        <v/>
      </c>
      <c r="AX52" s="281" t="str">
        <f t="shared" si="128"/>
        <v/>
      </c>
      <c r="AY52" s="152">
        <f t="shared" si="129"/>
        <v>0</v>
      </c>
      <c r="AZ52" s="138" t="e">
        <f t="shared" si="130"/>
        <v>#VALUE!</v>
      </c>
      <c r="BA52" s="280" t="str">
        <f>IF(details!AF52="","",details!AF52)</f>
        <v/>
      </c>
      <c r="BB52" s="280" t="str">
        <f>IF(details!AG52="","",details!AG52)</f>
        <v/>
      </c>
      <c r="BC52" s="280" t="str">
        <f>IF(details!AH52="","",details!AH52)</f>
        <v/>
      </c>
      <c r="BD52" s="139" t="str">
        <f t="shared" si="131"/>
        <v/>
      </c>
      <c r="BE52" s="280" t="str">
        <f>IF(details!AI52="","",details!AI52)</f>
        <v/>
      </c>
      <c r="BF52" s="140" t="str">
        <f t="shared" si="132"/>
        <v/>
      </c>
      <c r="BG52" s="365" t="str">
        <f t="shared" si="51"/>
        <v/>
      </c>
      <c r="BH52" s="191" t="str">
        <f t="shared" si="133"/>
        <v/>
      </c>
      <c r="BI52" s="280" t="str">
        <f>IF(details!AJ52="","",details!AJ52)</f>
        <v/>
      </c>
      <c r="BJ52" s="280" t="str">
        <f>IF(details!AK52="","",details!AK52)</f>
        <v/>
      </c>
      <c r="BK52" s="280" t="str">
        <f>IF(details!AL52="","",details!AL52)</f>
        <v/>
      </c>
      <c r="BL52" s="281" t="str">
        <f t="shared" si="134"/>
        <v/>
      </c>
      <c r="BM52" s="280" t="str">
        <f>IF(details!AM52="","",details!AM52)</f>
        <v/>
      </c>
      <c r="BN52" s="281" t="str">
        <f t="shared" si="135"/>
        <v/>
      </c>
      <c r="BO52" s="152">
        <f t="shared" si="136"/>
        <v>0</v>
      </c>
      <c r="BP52" s="138" t="e">
        <f t="shared" si="137"/>
        <v>#VALUE!</v>
      </c>
      <c r="BQ52" s="280" t="str">
        <f>IF(details!AN52="","",details!AN52)</f>
        <v/>
      </c>
      <c r="BR52" s="280" t="str">
        <f>IF(details!AO52="","",details!AO52)</f>
        <v/>
      </c>
      <c r="BS52" s="280" t="str">
        <f>IF(details!AP52="","",details!AP52)</f>
        <v/>
      </c>
      <c r="BT52" s="139" t="str">
        <f t="shared" si="138"/>
        <v/>
      </c>
      <c r="BU52" s="280" t="str">
        <f>IF(details!AQ52="","",details!AQ52)</f>
        <v/>
      </c>
      <c r="BV52" s="140" t="str">
        <f t="shared" si="139"/>
        <v/>
      </c>
      <c r="BW52" s="365" t="str">
        <f t="shared" si="55"/>
        <v/>
      </c>
      <c r="BX52" s="191" t="str">
        <f t="shared" si="209"/>
        <v/>
      </c>
      <c r="BY52" s="280" t="str">
        <f>IF(details!AR52="","",details!AR52)</f>
        <v/>
      </c>
      <c r="BZ52" s="280" t="str">
        <f>IF(details!AS52="","",details!AS52)</f>
        <v/>
      </c>
      <c r="CA52" s="280" t="str">
        <f>IF(details!AT52="","",details!AT52)</f>
        <v/>
      </c>
      <c r="CB52" s="281" t="str">
        <f t="shared" si="141"/>
        <v/>
      </c>
      <c r="CC52" s="280" t="str">
        <f>IF(details!AU52="","",details!AU52)</f>
        <v/>
      </c>
      <c r="CD52" s="281" t="str">
        <f t="shared" si="142"/>
        <v/>
      </c>
      <c r="CE52" s="152">
        <f t="shared" si="143"/>
        <v>0</v>
      </c>
      <c r="CF52" s="138" t="e">
        <f t="shared" si="144"/>
        <v>#VALUE!</v>
      </c>
      <c r="CG52" s="280" t="str">
        <f>IF(details!AV52="","",details!AV52)</f>
        <v/>
      </c>
      <c r="CH52" s="280" t="str">
        <f>IF(details!AW52="","",details!AW52)</f>
        <v/>
      </c>
      <c r="CI52" s="280" t="str">
        <f>IF(details!AX52="","",details!AX52)</f>
        <v/>
      </c>
      <c r="CJ52" s="139" t="str">
        <f t="shared" si="145"/>
        <v/>
      </c>
      <c r="CK52" s="280" t="str">
        <f>IF(details!AY52="","",details!AY52)</f>
        <v/>
      </c>
      <c r="CL52" s="140" t="str">
        <f t="shared" si="146"/>
        <v/>
      </c>
      <c r="CM52" s="365" t="str">
        <f t="shared" si="59"/>
        <v/>
      </c>
      <c r="CN52" s="191" t="str">
        <f t="shared" si="60"/>
        <v/>
      </c>
      <c r="CO52" s="280" t="str">
        <f>IF(details!AZ52="","",details!AZ52)</f>
        <v/>
      </c>
      <c r="CP52" s="280" t="str">
        <f>IF(details!BA52="","",details!BA52)</f>
        <v/>
      </c>
      <c r="CQ52" s="280" t="str">
        <f>IF(details!BB52="","",details!BB52)</f>
        <v/>
      </c>
      <c r="CR52" s="281" t="str">
        <f t="shared" si="147"/>
        <v/>
      </c>
      <c r="CS52" s="280" t="str">
        <f>IF(details!BC52="","",details!BC52)</f>
        <v/>
      </c>
      <c r="CT52" s="281" t="str">
        <f t="shared" si="148"/>
        <v/>
      </c>
      <c r="CU52" s="152">
        <f t="shared" si="149"/>
        <v>0</v>
      </c>
      <c r="CV52" s="138" t="e">
        <f t="shared" si="150"/>
        <v>#VALUE!</v>
      </c>
      <c r="CW52" s="280" t="str">
        <f>IF(details!BD52="","",details!BD52)</f>
        <v/>
      </c>
      <c r="CX52" s="280" t="str">
        <f>IF(details!BE52="","",details!BE52)</f>
        <v/>
      </c>
      <c r="CY52" s="280" t="str">
        <f>IF(details!BF52="","",details!BF52)</f>
        <v/>
      </c>
      <c r="CZ52" s="139" t="str">
        <f t="shared" si="151"/>
        <v/>
      </c>
      <c r="DA52" s="280" t="str">
        <f>IF(details!BG52="","",details!BG52)</f>
        <v/>
      </c>
      <c r="DB52" s="140" t="str">
        <f t="shared" si="152"/>
        <v/>
      </c>
      <c r="DC52" s="365" t="str">
        <f t="shared" si="64"/>
        <v/>
      </c>
      <c r="DD52" s="191" t="str">
        <f t="shared" si="23"/>
        <v/>
      </c>
      <c r="DE52" s="280" t="str">
        <f>IF(details!BH52="","",details!BH52)</f>
        <v/>
      </c>
      <c r="DF52" s="280" t="str">
        <f>IF(details!BI52="","",details!BI52)</f>
        <v/>
      </c>
      <c r="DG52" s="280" t="str">
        <f>IF(details!BJ52="","",details!BJ52)</f>
        <v/>
      </c>
      <c r="DH52" s="281" t="str">
        <f t="shared" si="153"/>
        <v/>
      </c>
      <c r="DI52" s="280" t="str">
        <f>IF(details!BK52="","",details!BK52)</f>
        <v/>
      </c>
      <c r="DJ52" s="281" t="str">
        <f t="shared" si="154"/>
        <v/>
      </c>
      <c r="DK52" s="152">
        <f t="shared" si="155"/>
        <v>0</v>
      </c>
      <c r="DL52" s="281" t="str">
        <f t="shared" si="156"/>
        <v/>
      </c>
      <c r="DM52" s="280" t="str">
        <f>IF(details!BL52="","",details!BL52)</f>
        <v/>
      </c>
      <c r="DN52" s="52" t="str">
        <f t="shared" si="157"/>
        <v/>
      </c>
      <c r="DO52" s="280" t="str">
        <f t="shared" si="158"/>
        <v/>
      </c>
      <c r="DP52" s="280" t="str">
        <f>IF(details!BM52="","",details!BM52)</f>
        <v/>
      </c>
      <c r="DQ52" s="280" t="str">
        <f>IF(details!BN52="","",details!BN52)</f>
        <v/>
      </c>
      <c r="DR52" s="280" t="str">
        <f>IF(details!BO52="","",details!BO52)</f>
        <v/>
      </c>
      <c r="DS52" s="281" t="str">
        <f t="shared" si="159"/>
        <v/>
      </c>
      <c r="DT52" s="280" t="str">
        <f>IF(details!BP52="","",details!BP52)</f>
        <v/>
      </c>
      <c r="DU52" s="280" t="str">
        <f>IF(details!BQ52="","",details!BQ52)</f>
        <v/>
      </c>
      <c r="DV52" s="281" t="str">
        <f t="shared" si="160"/>
        <v/>
      </c>
      <c r="DW52" s="281" t="str">
        <f t="shared" si="161"/>
        <v/>
      </c>
      <c r="DX52" s="281" t="str">
        <f t="shared" si="162"/>
        <v/>
      </c>
      <c r="DY52" s="282" t="str">
        <f t="shared" si="163"/>
        <v/>
      </c>
      <c r="DZ52" s="152">
        <f t="shared" si="164"/>
        <v>0</v>
      </c>
      <c r="EA52" s="280" t="str">
        <f t="shared" si="165"/>
        <v/>
      </c>
      <c r="EB52" s="280" t="str">
        <f>IF(details!BR52="","",details!BR52)</f>
        <v/>
      </c>
      <c r="EC52" s="280" t="str">
        <f>IF(details!BS52="","",details!BS52)</f>
        <v/>
      </c>
      <c r="ED52" s="280" t="str">
        <f>IF(details!BT52="","",details!BT52)</f>
        <v/>
      </c>
      <c r="EE52" s="281" t="str">
        <f t="shared" si="166"/>
        <v/>
      </c>
      <c r="EF52" s="280" t="str">
        <f>IF(details!BU52="","",details!BU52)</f>
        <v/>
      </c>
      <c r="EG52" s="280" t="str">
        <f>IF(details!BV52="","",details!BV52)</f>
        <v/>
      </c>
      <c r="EH52" s="56" t="str">
        <f t="shared" si="167"/>
        <v/>
      </c>
      <c r="EI52" s="281" t="str">
        <f t="shared" si="168"/>
        <v/>
      </c>
      <c r="EJ52" s="281" t="str">
        <f t="shared" si="169"/>
        <v/>
      </c>
      <c r="EK52" s="302" t="str">
        <f t="shared" si="170"/>
        <v/>
      </c>
      <c r="EL52" s="152">
        <f t="shared" si="171"/>
        <v>0</v>
      </c>
      <c r="EM52" s="280" t="str">
        <f t="shared" si="172"/>
        <v/>
      </c>
      <c r="EN52" s="280" t="str">
        <f>IF(details!BW52="","",details!BW52)</f>
        <v/>
      </c>
      <c r="EO52" s="280" t="str">
        <f>IF(details!BX52="","",details!BX52)</f>
        <v/>
      </c>
      <c r="EP52" s="280" t="str">
        <f>IF(details!BY52="","",details!BY52)</f>
        <v/>
      </c>
      <c r="EQ52" s="282" t="str">
        <f t="shared" si="173"/>
        <v/>
      </c>
      <c r="ER52" s="280" t="str">
        <f t="shared" si="174"/>
        <v/>
      </c>
      <c r="ES52" s="280" t="str">
        <f>IF(details!BZ52="","",details!BZ52)</f>
        <v/>
      </c>
      <c r="ET52" s="280" t="str">
        <f>IF(details!CA52="","",details!CA52)</f>
        <v/>
      </c>
      <c r="EU52" s="280" t="str">
        <f>IF(details!CB52="","",details!CB52)</f>
        <v/>
      </c>
      <c r="EV52" s="280" t="str">
        <f>IF(details!CC52="","",details!CC52)</f>
        <v/>
      </c>
      <c r="EW52" s="282" t="str">
        <f t="shared" si="175"/>
        <v/>
      </c>
      <c r="EX52" s="280" t="str">
        <f t="shared" si="176"/>
        <v/>
      </c>
      <c r="EY52" s="152" t="str">
        <f t="shared" si="177"/>
        <v/>
      </c>
      <c r="EZ52" s="152" t="str">
        <f t="shared" si="178"/>
        <v/>
      </c>
      <c r="FA52" s="152" t="str">
        <f t="shared" si="179"/>
        <v/>
      </c>
      <c r="FB52" s="152" t="str">
        <f t="shared" si="180"/>
        <v/>
      </c>
      <c r="FC52" s="152" t="str">
        <f t="shared" si="181"/>
        <v/>
      </c>
      <c r="FD52" s="152" t="str">
        <f t="shared" si="182"/>
        <v/>
      </c>
      <c r="FE52" s="152" t="str">
        <f t="shared" si="211"/>
        <v/>
      </c>
      <c r="FF52" s="152">
        <f t="shared" si="183"/>
        <v>0</v>
      </c>
      <c r="FG52" s="152">
        <f t="shared" si="184"/>
        <v>0</v>
      </c>
      <c r="FH52" s="152">
        <f t="shared" si="185"/>
        <v>0</v>
      </c>
      <c r="FI52" s="152">
        <f t="shared" si="186"/>
        <v>0</v>
      </c>
      <c r="FJ52" s="152">
        <f t="shared" si="187"/>
        <v>0</v>
      </c>
      <c r="FK52" s="198"/>
      <c r="FL52" s="303" t="str">
        <f t="shared" si="188"/>
        <v/>
      </c>
      <c r="FM52" s="303" t="str">
        <f t="shared" si="189"/>
        <v/>
      </c>
      <c r="FN52" s="303" t="str">
        <f t="shared" si="190"/>
        <v/>
      </c>
      <c r="FO52" s="303" t="str">
        <f t="shared" si="212"/>
        <v/>
      </c>
      <c r="FP52" s="303" t="str">
        <f t="shared" si="213"/>
        <v/>
      </c>
      <c r="FQ52" s="303" t="str">
        <f t="shared" si="214"/>
        <v/>
      </c>
      <c r="FR52" s="303" t="str">
        <f t="shared" si="215"/>
        <v/>
      </c>
      <c r="FS52" s="303" t="str">
        <f t="shared" si="216"/>
        <v/>
      </c>
      <c r="FT52" s="303" t="str">
        <f t="shared" si="191"/>
        <v/>
      </c>
      <c r="FU52" s="303" t="str">
        <f t="shared" si="192"/>
        <v/>
      </c>
      <c r="FV52" s="303" t="str">
        <f t="shared" si="193"/>
        <v/>
      </c>
      <c r="FW52" s="303" t="str">
        <f t="shared" si="194"/>
        <v/>
      </c>
      <c r="FX52" s="303" t="str">
        <f t="shared" si="217"/>
        <v/>
      </c>
      <c r="FY52" s="303" t="str">
        <f t="shared" si="195"/>
        <v/>
      </c>
      <c r="FZ52" s="303" t="str">
        <f t="shared" si="196"/>
        <v/>
      </c>
      <c r="GA52" s="303" t="str">
        <f t="shared" si="197"/>
        <v/>
      </c>
      <c r="GB52" s="303" t="str">
        <f t="shared" si="218"/>
        <v/>
      </c>
      <c r="GC52" s="286">
        <f t="shared" si="210"/>
        <v>0</v>
      </c>
      <c r="GD52" s="244">
        <f t="shared" si="198"/>
        <v>0</v>
      </c>
      <c r="GE52" s="152" t="str">
        <f t="shared" si="199"/>
        <v/>
      </c>
      <c r="GF52" s="421" t="str">
        <f t="shared" si="200"/>
        <v/>
      </c>
      <c r="GG52" s="333" t="str">
        <f t="shared" si="219"/>
        <v/>
      </c>
      <c r="GH52" s="333" t="str">
        <f t="shared" si="220"/>
        <v xml:space="preserve">      </v>
      </c>
      <c r="GI52" s="191"/>
      <c r="GJ52" s="191" t="str">
        <f t="shared" si="221"/>
        <v/>
      </c>
      <c r="GK52" s="191" t="str">
        <f t="shared" si="222"/>
        <v/>
      </c>
      <c r="GL52" s="191" t="str">
        <f t="shared" si="223"/>
        <v/>
      </c>
      <c r="GM52" s="55" t="str">
        <f>IF(details!DG52="","",details!DG52)</f>
        <v/>
      </c>
      <c r="GN52" s="57" t="str">
        <f>IF(details!DH52="","",details!DH52)</f>
        <v/>
      </c>
      <c r="GO52" s="55" t="str">
        <f>IF(details!DK52="","",details!DK52)</f>
        <v/>
      </c>
      <c r="GP52" s="57" t="str">
        <f>IF(details!DL52="","",details!DL52)</f>
        <v/>
      </c>
      <c r="GQ52" s="55" t="str">
        <f>IF(details!DO52="","",details!DO52)</f>
        <v/>
      </c>
      <c r="GR52" s="57" t="str">
        <f>IF(details!DP52="","",details!DP52)</f>
        <v/>
      </c>
      <c r="GS52" s="55" t="str">
        <f>IF(details!DS52="","",details!DS52)</f>
        <v/>
      </c>
      <c r="GT52" s="57" t="str">
        <f>IF(details!DT52="","",details!DT52)</f>
        <v/>
      </c>
      <c r="GU52" s="337" t="str">
        <f t="shared" si="206"/>
        <v/>
      </c>
      <c r="GV52" s="427" t="str">
        <f t="shared" si="207"/>
        <v/>
      </c>
      <c r="GW52" s="199"/>
    </row>
    <row r="53" spans="1:227" ht="15" customHeight="1">
      <c r="A53" s="194">
        <f>details!A53</f>
        <v>47</v>
      </c>
      <c r="B53" s="280" t="str">
        <f>IF(details!B53="","",details!B53)</f>
        <v/>
      </c>
      <c r="C53" s="280" t="str">
        <f>IF(details!C53="","",details!C53)</f>
        <v/>
      </c>
      <c r="D53" s="282">
        <f>IF(details!D53="","",details!D53)</f>
        <v>1047</v>
      </c>
      <c r="E53" s="282"/>
      <c r="F53" s="280" t="str">
        <f>IF(details!F53="","",details!F53)</f>
        <v/>
      </c>
      <c r="G53" s="570" t="str">
        <f>IF(details!G53="","",details!G53)</f>
        <v/>
      </c>
      <c r="H53" s="287" t="str">
        <f>IF(details!H53="","",details!H53)</f>
        <v>A 047</v>
      </c>
      <c r="I53" s="287" t="str">
        <f>IF(details!I53="","",details!I53)</f>
        <v>B 047</v>
      </c>
      <c r="J53" s="287" t="str">
        <f>IF(details!J53="","",details!J53)</f>
        <v>C 047</v>
      </c>
      <c r="K53" s="280" t="str">
        <f>IF(details!K53="","",details!K53)</f>
        <v/>
      </c>
      <c r="L53" s="280" t="str">
        <f>IF(details!L53="","",details!L53)</f>
        <v/>
      </c>
      <c r="M53" s="280" t="str">
        <f>IF(details!M53="","",details!M53)</f>
        <v/>
      </c>
      <c r="N53" s="281" t="str">
        <f t="shared" si="113"/>
        <v/>
      </c>
      <c r="O53" s="280" t="str">
        <f>IF(details!N53="","",details!N53)</f>
        <v/>
      </c>
      <c r="P53" s="281" t="str">
        <f t="shared" si="114"/>
        <v/>
      </c>
      <c r="Q53" s="152">
        <f t="shared" si="115"/>
        <v>0</v>
      </c>
      <c r="R53" s="138" t="e">
        <f t="shared" si="116"/>
        <v>#VALUE!</v>
      </c>
      <c r="S53" s="280" t="str">
        <f>IF(details!O53="","",details!O53)</f>
        <v/>
      </c>
      <c r="T53" s="280" t="str">
        <f>IF(details!P53="","",details!P53)</f>
        <v/>
      </c>
      <c r="U53" s="280" t="str">
        <f>IF(details!Q53="","",details!Q53)</f>
        <v/>
      </c>
      <c r="V53" s="139" t="str">
        <f t="shared" si="117"/>
        <v/>
      </c>
      <c r="W53" s="280" t="str">
        <f>IF(details!R53="","",details!R53)</f>
        <v/>
      </c>
      <c r="X53" s="140" t="str">
        <f t="shared" si="118"/>
        <v/>
      </c>
      <c r="Y53" s="365" t="str">
        <f t="shared" si="42"/>
        <v/>
      </c>
      <c r="Z53" s="191" t="str">
        <f t="shared" si="119"/>
        <v/>
      </c>
      <c r="AA53" s="280" t="str">
        <f>IF(details!S53="","",details!S53)</f>
        <v/>
      </c>
      <c r="AB53" s="280" t="str">
        <f>IF(details!T53="","",details!T53)</f>
        <v/>
      </c>
      <c r="AC53" s="280" t="str">
        <f>IF(details!U53="","",details!U53)</f>
        <v/>
      </c>
      <c r="AD53" s="281" t="str">
        <f t="shared" si="120"/>
        <v/>
      </c>
      <c r="AE53" s="280" t="str">
        <f>IF(details!V53="","",details!V53)</f>
        <v/>
      </c>
      <c r="AF53" s="281" t="str">
        <f t="shared" si="121"/>
        <v/>
      </c>
      <c r="AG53" s="152">
        <f t="shared" si="122"/>
        <v>0</v>
      </c>
      <c r="AH53" s="138" t="e">
        <f t="shared" si="123"/>
        <v>#VALUE!</v>
      </c>
      <c r="AI53" s="280" t="str">
        <f>IF(details!W53="","",details!W53)</f>
        <v/>
      </c>
      <c r="AJ53" s="280" t="str">
        <f>IF(details!X53="","",details!X53)</f>
        <v/>
      </c>
      <c r="AK53" s="280" t="str">
        <f>IF(details!Y53="","",details!Y53)</f>
        <v/>
      </c>
      <c r="AL53" s="139" t="str">
        <f t="shared" si="124"/>
        <v/>
      </c>
      <c r="AM53" s="280" t="str">
        <f>IF(details!Z53="","",details!Z53)</f>
        <v/>
      </c>
      <c r="AN53" s="140" t="str">
        <f t="shared" si="125"/>
        <v/>
      </c>
      <c r="AO53" s="365" t="str">
        <f t="shared" si="47"/>
        <v/>
      </c>
      <c r="AP53" s="191" t="str">
        <f t="shared" si="208"/>
        <v/>
      </c>
      <c r="AQ53" s="282" t="str">
        <f>IF(details!AA53="","",details!AA53)</f>
        <v/>
      </c>
      <c r="AR53" s="288" t="str">
        <f>CONCATENATE(IF(details!AA53="s"," SANSKRIT",IF(details!AA53="u"," URDU",IF(details!AA53="g"," GUJRATI",IF(details!AA53="p"," PUNJABI",IF(details!AA53="sd"," SINDHI",))))),"")</f>
        <v/>
      </c>
      <c r="AS53" s="280" t="str">
        <f>IF(details!AB53="","",details!AB53)</f>
        <v/>
      </c>
      <c r="AT53" s="280" t="str">
        <f>IF(details!AC53="","",details!AC53)</f>
        <v/>
      </c>
      <c r="AU53" s="280" t="str">
        <f>IF(details!AD53="","",details!AD53)</f>
        <v/>
      </c>
      <c r="AV53" s="281" t="str">
        <f t="shared" si="127"/>
        <v/>
      </c>
      <c r="AW53" s="280" t="str">
        <f>IF(details!AE53="","",details!AE53)</f>
        <v/>
      </c>
      <c r="AX53" s="281" t="str">
        <f t="shared" si="128"/>
        <v/>
      </c>
      <c r="AY53" s="152">
        <f t="shared" si="129"/>
        <v>0</v>
      </c>
      <c r="AZ53" s="138" t="e">
        <f t="shared" si="130"/>
        <v>#VALUE!</v>
      </c>
      <c r="BA53" s="280" t="str">
        <f>IF(details!AF53="","",details!AF53)</f>
        <v/>
      </c>
      <c r="BB53" s="280" t="str">
        <f>IF(details!AG53="","",details!AG53)</f>
        <v/>
      </c>
      <c r="BC53" s="280" t="str">
        <f>IF(details!AH53="","",details!AH53)</f>
        <v/>
      </c>
      <c r="BD53" s="139" t="str">
        <f t="shared" si="131"/>
        <v/>
      </c>
      <c r="BE53" s="280" t="str">
        <f>IF(details!AI53="","",details!AI53)</f>
        <v/>
      </c>
      <c r="BF53" s="140" t="str">
        <f t="shared" si="132"/>
        <v/>
      </c>
      <c r="BG53" s="365" t="str">
        <f t="shared" si="51"/>
        <v/>
      </c>
      <c r="BH53" s="191" t="str">
        <f t="shared" si="133"/>
        <v/>
      </c>
      <c r="BI53" s="280" t="str">
        <f>IF(details!AJ53="","",details!AJ53)</f>
        <v/>
      </c>
      <c r="BJ53" s="280" t="str">
        <f>IF(details!AK53="","",details!AK53)</f>
        <v/>
      </c>
      <c r="BK53" s="280" t="str">
        <f>IF(details!AL53="","",details!AL53)</f>
        <v/>
      </c>
      <c r="BL53" s="281" t="str">
        <f t="shared" si="134"/>
        <v/>
      </c>
      <c r="BM53" s="280" t="str">
        <f>IF(details!AM53="","",details!AM53)</f>
        <v/>
      </c>
      <c r="BN53" s="281" t="str">
        <f t="shared" si="135"/>
        <v/>
      </c>
      <c r="BO53" s="152">
        <f t="shared" si="136"/>
        <v>0</v>
      </c>
      <c r="BP53" s="138" t="e">
        <f t="shared" si="137"/>
        <v>#VALUE!</v>
      </c>
      <c r="BQ53" s="280" t="str">
        <f>IF(details!AN53="","",details!AN53)</f>
        <v/>
      </c>
      <c r="BR53" s="280" t="str">
        <f>IF(details!AO53="","",details!AO53)</f>
        <v/>
      </c>
      <c r="BS53" s="280" t="str">
        <f>IF(details!AP53="","",details!AP53)</f>
        <v/>
      </c>
      <c r="BT53" s="139" t="str">
        <f t="shared" si="138"/>
        <v/>
      </c>
      <c r="BU53" s="280" t="str">
        <f>IF(details!AQ53="","",details!AQ53)</f>
        <v/>
      </c>
      <c r="BV53" s="140" t="str">
        <f t="shared" si="139"/>
        <v/>
      </c>
      <c r="BW53" s="365" t="str">
        <f t="shared" si="55"/>
        <v/>
      </c>
      <c r="BX53" s="191" t="str">
        <f t="shared" si="209"/>
        <v/>
      </c>
      <c r="BY53" s="280" t="str">
        <f>IF(details!AR53="","",details!AR53)</f>
        <v/>
      </c>
      <c r="BZ53" s="280" t="str">
        <f>IF(details!AS53="","",details!AS53)</f>
        <v/>
      </c>
      <c r="CA53" s="280" t="str">
        <f>IF(details!AT53="","",details!AT53)</f>
        <v/>
      </c>
      <c r="CB53" s="281" t="str">
        <f t="shared" si="141"/>
        <v/>
      </c>
      <c r="CC53" s="280" t="str">
        <f>IF(details!AU53="","",details!AU53)</f>
        <v/>
      </c>
      <c r="CD53" s="281" t="str">
        <f t="shared" si="142"/>
        <v/>
      </c>
      <c r="CE53" s="152">
        <f t="shared" si="143"/>
        <v>0</v>
      </c>
      <c r="CF53" s="138" t="e">
        <f t="shared" si="144"/>
        <v>#VALUE!</v>
      </c>
      <c r="CG53" s="280" t="str">
        <f>IF(details!AV53="","",details!AV53)</f>
        <v/>
      </c>
      <c r="CH53" s="280" t="str">
        <f>IF(details!AW53="","",details!AW53)</f>
        <v/>
      </c>
      <c r="CI53" s="280" t="str">
        <f>IF(details!AX53="","",details!AX53)</f>
        <v/>
      </c>
      <c r="CJ53" s="139" t="str">
        <f t="shared" si="145"/>
        <v/>
      </c>
      <c r="CK53" s="280" t="str">
        <f>IF(details!AY53="","",details!AY53)</f>
        <v/>
      </c>
      <c r="CL53" s="140" t="str">
        <f t="shared" si="146"/>
        <v/>
      </c>
      <c r="CM53" s="365" t="str">
        <f t="shared" si="59"/>
        <v/>
      </c>
      <c r="CN53" s="191" t="str">
        <f t="shared" si="60"/>
        <v/>
      </c>
      <c r="CO53" s="280" t="str">
        <f>IF(details!AZ53="","",details!AZ53)</f>
        <v/>
      </c>
      <c r="CP53" s="280" t="str">
        <f>IF(details!BA53="","",details!BA53)</f>
        <v/>
      </c>
      <c r="CQ53" s="280" t="str">
        <f>IF(details!BB53="","",details!BB53)</f>
        <v/>
      </c>
      <c r="CR53" s="281" t="str">
        <f t="shared" si="147"/>
        <v/>
      </c>
      <c r="CS53" s="280" t="str">
        <f>IF(details!BC53="","",details!BC53)</f>
        <v/>
      </c>
      <c r="CT53" s="281" t="str">
        <f t="shared" si="148"/>
        <v/>
      </c>
      <c r="CU53" s="152">
        <f t="shared" si="149"/>
        <v>0</v>
      </c>
      <c r="CV53" s="138" t="e">
        <f t="shared" si="150"/>
        <v>#VALUE!</v>
      </c>
      <c r="CW53" s="280" t="str">
        <f>IF(details!BD53="","",details!BD53)</f>
        <v/>
      </c>
      <c r="CX53" s="280" t="str">
        <f>IF(details!BE53="","",details!BE53)</f>
        <v/>
      </c>
      <c r="CY53" s="280" t="str">
        <f>IF(details!BF53="","",details!BF53)</f>
        <v/>
      </c>
      <c r="CZ53" s="139" t="str">
        <f t="shared" si="151"/>
        <v/>
      </c>
      <c r="DA53" s="280" t="str">
        <f>IF(details!BG53="","",details!BG53)</f>
        <v/>
      </c>
      <c r="DB53" s="140" t="str">
        <f t="shared" si="152"/>
        <v/>
      </c>
      <c r="DC53" s="365" t="str">
        <f t="shared" si="64"/>
        <v/>
      </c>
      <c r="DD53" s="191" t="str">
        <f t="shared" si="23"/>
        <v/>
      </c>
      <c r="DE53" s="280" t="str">
        <f>IF(details!BH53="","",details!BH53)</f>
        <v/>
      </c>
      <c r="DF53" s="280" t="str">
        <f>IF(details!BI53="","",details!BI53)</f>
        <v/>
      </c>
      <c r="DG53" s="280" t="str">
        <f>IF(details!BJ53="","",details!BJ53)</f>
        <v/>
      </c>
      <c r="DH53" s="281" t="str">
        <f t="shared" si="153"/>
        <v/>
      </c>
      <c r="DI53" s="280" t="str">
        <f>IF(details!BK53="","",details!BK53)</f>
        <v/>
      </c>
      <c r="DJ53" s="281" t="str">
        <f t="shared" si="154"/>
        <v/>
      </c>
      <c r="DK53" s="152">
        <f t="shared" si="155"/>
        <v>0</v>
      </c>
      <c r="DL53" s="281" t="str">
        <f t="shared" si="156"/>
        <v/>
      </c>
      <c r="DM53" s="280" t="str">
        <f>IF(details!BL53="","",details!BL53)</f>
        <v/>
      </c>
      <c r="DN53" s="52" t="str">
        <f t="shared" si="157"/>
        <v/>
      </c>
      <c r="DO53" s="280" t="str">
        <f t="shared" si="158"/>
        <v/>
      </c>
      <c r="DP53" s="280" t="str">
        <f>IF(details!BM53="","",details!BM53)</f>
        <v/>
      </c>
      <c r="DQ53" s="280" t="str">
        <f>IF(details!BN53="","",details!BN53)</f>
        <v/>
      </c>
      <c r="DR53" s="280" t="str">
        <f>IF(details!BO53="","",details!BO53)</f>
        <v/>
      </c>
      <c r="DS53" s="281" t="str">
        <f t="shared" si="159"/>
        <v/>
      </c>
      <c r="DT53" s="280" t="str">
        <f>IF(details!BP53="","",details!BP53)</f>
        <v/>
      </c>
      <c r="DU53" s="280" t="str">
        <f>IF(details!BQ53="","",details!BQ53)</f>
        <v/>
      </c>
      <c r="DV53" s="281" t="str">
        <f t="shared" si="160"/>
        <v/>
      </c>
      <c r="DW53" s="281" t="str">
        <f t="shared" si="161"/>
        <v/>
      </c>
      <c r="DX53" s="281" t="str">
        <f t="shared" si="162"/>
        <v/>
      </c>
      <c r="DY53" s="282" t="str">
        <f t="shared" si="163"/>
        <v/>
      </c>
      <c r="DZ53" s="152">
        <f t="shared" si="164"/>
        <v>0</v>
      </c>
      <c r="EA53" s="280" t="str">
        <f t="shared" si="165"/>
        <v/>
      </c>
      <c r="EB53" s="280" t="str">
        <f>IF(details!BR53="","",details!BR53)</f>
        <v/>
      </c>
      <c r="EC53" s="280" t="str">
        <f>IF(details!BS53="","",details!BS53)</f>
        <v/>
      </c>
      <c r="ED53" s="280" t="str">
        <f>IF(details!BT53="","",details!BT53)</f>
        <v/>
      </c>
      <c r="EE53" s="281" t="str">
        <f t="shared" si="166"/>
        <v/>
      </c>
      <c r="EF53" s="280" t="str">
        <f>IF(details!BU53="","",details!BU53)</f>
        <v/>
      </c>
      <c r="EG53" s="280" t="str">
        <f>IF(details!BV53="","",details!BV53)</f>
        <v/>
      </c>
      <c r="EH53" s="56" t="str">
        <f t="shared" si="167"/>
        <v/>
      </c>
      <c r="EI53" s="281" t="str">
        <f t="shared" si="168"/>
        <v/>
      </c>
      <c r="EJ53" s="281" t="str">
        <f t="shared" si="169"/>
        <v/>
      </c>
      <c r="EK53" s="302" t="str">
        <f t="shared" si="170"/>
        <v/>
      </c>
      <c r="EL53" s="152">
        <f t="shared" si="171"/>
        <v>0</v>
      </c>
      <c r="EM53" s="280" t="str">
        <f t="shared" si="172"/>
        <v/>
      </c>
      <c r="EN53" s="280" t="str">
        <f>IF(details!BW53="","",details!BW53)</f>
        <v/>
      </c>
      <c r="EO53" s="280" t="str">
        <f>IF(details!BX53="","",details!BX53)</f>
        <v/>
      </c>
      <c r="EP53" s="280" t="str">
        <f>IF(details!BY53="","",details!BY53)</f>
        <v/>
      </c>
      <c r="EQ53" s="282" t="str">
        <f t="shared" si="173"/>
        <v/>
      </c>
      <c r="ER53" s="280" t="str">
        <f t="shared" si="174"/>
        <v/>
      </c>
      <c r="ES53" s="280" t="str">
        <f>IF(details!BZ53="","",details!BZ53)</f>
        <v/>
      </c>
      <c r="ET53" s="280" t="str">
        <f>IF(details!CA53="","",details!CA53)</f>
        <v/>
      </c>
      <c r="EU53" s="280" t="str">
        <f>IF(details!CB53="","",details!CB53)</f>
        <v/>
      </c>
      <c r="EV53" s="280" t="str">
        <f>IF(details!CC53="","",details!CC53)</f>
        <v/>
      </c>
      <c r="EW53" s="282" t="str">
        <f t="shared" si="175"/>
        <v/>
      </c>
      <c r="EX53" s="280" t="str">
        <f t="shared" si="176"/>
        <v/>
      </c>
      <c r="EY53" s="152" t="str">
        <f t="shared" si="177"/>
        <v/>
      </c>
      <c r="EZ53" s="152" t="str">
        <f t="shared" si="178"/>
        <v/>
      </c>
      <c r="FA53" s="152" t="str">
        <f t="shared" si="179"/>
        <v/>
      </c>
      <c r="FB53" s="152" t="str">
        <f t="shared" si="180"/>
        <v/>
      </c>
      <c r="FC53" s="152" t="str">
        <f t="shared" si="181"/>
        <v/>
      </c>
      <c r="FD53" s="152" t="str">
        <f t="shared" si="182"/>
        <v/>
      </c>
      <c r="FE53" s="152" t="str">
        <f t="shared" si="211"/>
        <v/>
      </c>
      <c r="FF53" s="152">
        <f t="shared" si="183"/>
        <v>0</v>
      </c>
      <c r="FG53" s="152">
        <f t="shared" si="184"/>
        <v>0</v>
      </c>
      <c r="FH53" s="152">
        <f t="shared" si="185"/>
        <v>0</v>
      </c>
      <c r="FI53" s="152">
        <f t="shared" si="186"/>
        <v>0</v>
      </c>
      <c r="FJ53" s="152">
        <f t="shared" si="187"/>
        <v>0</v>
      </c>
      <c r="FK53" s="198"/>
      <c r="FL53" s="303" t="str">
        <f t="shared" si="188"/>
        <v/>
      </c>
      <c r="FM53" s="303" t="str">
        <f t="shared" si="189"/>
        <v/>
      </c>
      <c r="FN53" s="303" t="str">
        <f t="shared" si="190"/>
        <v/>
      </c>
      <c r="FO53" s="303" t="str">
        <f t="shared" si="212"/>
        <v/>
      </c>
      <c r="FP53" s="303" t="str">
        <f t="shared" si="213"/>
        <v/>
      </c>
      <c r="FQ53" s="303" t="str">
        <f t="shared" si="214"/>
        <v/>
      </c>
      <c r="FR53" s="303" t="str">
        <f t="shared" si="215"/>
        <v/>
      </c>
      <c r="FS53" s="303" t="str">
        <f t="shared" si="216"/>
        <v/>
      </c>
      <c r="FT53" s="303" t="str">
        <f t="shared" si="191"/>
        <v/>
      </c>
      <c r="FU53" s="303" t="str">
        <f t="shared" si="192"/>
        <v/>
      </c>
      <c r="FV53" s="303" t="str">
        <f t="shared" si="193"/>
        <v/>
      </c>
      <c r="FW53" s="303" t="str">
        <f t="shared" si="194"/>
        <v/>
      </c>
      <c r="FX53" s="303" t="str">
        <f t="shared" si="217"/>
        <v/>
      </c>
      <c r="FY53" s="303" t="str">
        <f t="shared" si="195"/>
        <v/>
      </c>
      <c r="FZ53" s="303" t="str">
        <f t="shared" si="196"/>
        <v/>
      </c>
      <c r="GA53" s="303" t="str">
        <f t="shared" si="197"/>
        <v/>
      </c>
      <c r="GB53" s="303" t="str">
        <f t="shared" si="218"/>
        <v/>
      </c>
      <c r="GC53" s="286">
        <f t="shared" si="210"/>
        <v>0</v>
      </c>
      <c r="GD53" s="244">
        <f t="shared" si="198"/>
        <v>0</v>
      </c>
      <c r="GE53" s="152" t="str">
        <f t="shared" si="199"/>
        <v/>
      </c>
      <c r="GF53" s="421" t="str">
        <f t="shared" si="200"/>
        <v/>
      </c>
      <c r="GG53" s="333" t="str">
        <f t="shared" si="219"/>
        <v/>
      </c>
      <c r="GH53" s="333" t="str">
        <f t="shared" si="220"/>
        <v xml:space="preserve">      </v>
      </c>
      <c r="GI53" s="191"/>
      <c r="GJ53" s="191" t="str">
        <f t="shared" si="221"/>
        <v/>
      </c>
      <c r="GK53" s="191" t="str">
        <f t="shared" si="222"/>
        <v/>
      </c>
      <c r="GL53" s="191" t="str">
        <f t="shared" si="223"/>
        <v/>
      </c>
      <c r="GM53" s="55" t="str">
        <f>IF(details!DG53="","",details!DG53)</f>
        <v/>
      </c>
      <c r="GN53" s="57" t="str">
        <f>IF(details!DH53="","",details!DH53)</f>
        <v/>
      </c>
      <c r="GO53" s="55" t="str">
        <f>IF(details!DK53="","",details!DK53)</f>
        <v/>
      </c>
      <c r="GP53" s="57" t="str">
        <f>IF(details!DL53="","",details!DL53)</f>
        <v/>
      </c>
      <c r="GQ53" s="55" t="str">
        <f>IF(details!DO53="","",details!DO53)</f>
        <v/>
      </c>
      <c r="GR53" s="57" t="str">
        <f>IF(details!DP53="","",details!DP53)</f>
        <v/>
      </c>
      <c r="GS53" s="55" t="str">
        <f>IF(details!DS53="","",details!DS53)</f>
        <v/>
      </c>
      <c r="GT53" s="57" t="str">
        <f>IF(details!DT53="","",details!DT53)</f>
        <v/>
      </c>
      <c r="GU53" s="337" t="str">
        <f t="shared" si="206"/>
        <v/>
      </c>
      <c r="GV53" s="427" t="str">
        <f t="shared" si="207"/>
        <v/>
      </c>
      <c r="GW53" s="199"/>
    </row>
    <row r="54" spans="1:227" ht="15" customHeight="1">
      <c r="A54" s="194">
        <f>details!A54</f>
        <v>48</v>
      </c>
      <c r="B54" s="280" t="str">
        <f>IF(details!B54="","",details!B54)</f>
        <v/>
      </c>
      <c r="C54" s="280" t="str">
        <f>IF(details!C54="","",details!C54)</f>
        <v/>
      </c>
      <c r="D54" s="282">
        <f>IF(details!D54="","",details!D54)</f>
        <v>1048</v>
      </c>
      <c r="E54" s="282"/>
      <c r="F54" s="280" t="str">
        <f>IF(details!F54="","",details!F54)</f>
        <v/>
      </c>
      <c r="G54" s="570" t="str">
        <f>IF(details!G54="","",details!G54)</f>
        <v/>
      </c>
      <c r="H54" s="287" t="str">
        <f>IF(details!H54="","",details!H54)</f>
        <v>A 048</v>
      </c>
      <c r="I54" s="287" t="str">
        <f>IF(details!I54="","",details!I54)</f>
        <v>B 048</v>
      </c>
      <c r="J54" s="287" t="str">
        <f>IF(details!J54="","",details!J54)</f>
        <v>C 048</v>
      </c>
      <c r="K54" s="280" t="str">
        <f>IF(details!K54="","",details!K54)</f>
        <v/>
      </c>
      <c r="L54" s="280" t="str">
        <f>IF(details!L54="","",details!L54)</f>
        <v/>
      </c>
      <c r="M54" s="280" t="str">
        <f>IF(details!M54="","",details!M54)</f>
        <v/>
      </c>
      <c r="N54" s="281" t="str">
        <f t="shared" si="113"/>
        <v/>
      </c>
      <c r="O54" s="280" t="str">
        <f>IF(details!N54="","",details!N54)</f>
        <v/>
      </c>
      <c r="P54" s="281" t="str">
        <f t="shared" si="114"/>
        <v/>
      </c>
      <c r="Q54" s="152">
        <f t="shared" si="115"/>
        <v>0</v>
      </c>
      <c r="R54" s="138" t="e">
        <f t="shared" si="116"/>
        <v>#VALUE!</v>
      </c>
      <c r="S54" s="280" t="str">
        <f>IF(details!O54="","",details!O54)</f>
        <v/>
      </c>
      <c r="T54" s="280" t="str">
        <f>IF(details!P54="","",details!P54)</f>
        <v/>
      </c>
      <c r="U54" s="280" t="str">
        <f>IF(details!Q54="","",details!Q54)</f>
        <v/>
      </c>
      <c r="V54" s="139" t="str">
        <f t="shared" si="117"/>
        <v/>
      </c>
      <c r="W54" s="280" t="str">
        <f>IF(details!R54="","",details!R54)</f>
        <v/>
      </c>
      <c r="X54" s="140" t="str">
        <f t="shared" si="118"/>
        <v/>
      </c>
      <c r="Y54" s="365" t="str">
        <f t="shared" si="42"/>
        <v/>
      </c>
      <c r="Z54" s="191" t="str">
        <f t="shared" si="119"/>
        <v/>
      </c>
      <c r="AA54" s="280" t="str">
        <f>IF(details!S54="","",details!S54)</f>
        <v/>
      </c>
      <c r="AB54" s="280" t="str">
        <f>IF(details!T54="","",details!T54)</f>
        <v/>
      </c>
      <c r="AC54" s="280" t="str">
        <f>IF(details!U54="","",details!U54)</f>
        <v/>
      </c>
      <c r="AD54" s="281" t="str">
        <f t="shared" si="120"/>
        <v/>
      </c>
      <c r="AE54" s="280" t="str">
        <f>IF(details!V54="","",details!V54)</f>
        <v/>
      </c>
      <c r="AF54" s="281" t="str">
        <f t="shared" si="121"/>
        <v/>
      </c>
      <c r="AG54" s="152">
        <f t="shared" si="122"/>
        <v>0</v>
      </c>
      <c r="AH54" s="138" t="e">
        <f t="shared" si="123"/>
        <v>#VALUE!</v>
      </c>
      <c r="AI54" s="280" t="str">
        <f>IF(details!W54="","",details!W54)</f>
        <v/>
      </c>
      <c r="AJ54" s="280" t="str">
        <f>IF(details!X54="","",details!X54)</f>
        <v/>
      </c>
      <c r="AK54" s="280" t="str">
        <f>IF(details!Y54="","",details!Y54)</f>
        <v/>
      </c>
      <c r="AL54" s="139" t="str">
        <f t="shared" si="124"/>
        <v/>
      </c>
      <c r="AM54" s="280" t="str">
        <f>IF(details!Z54="","",details!Z54)</f>
        <v/>
      </c>
      <c r="AN54" s="140" t="str">
        <f t="shared" si="125"/>
        <v/>
      </c>
      <c r="AO54" s="365" t="str">
        <f t="shared" si="47"/>
        <v/>
      </c>
      <c r="AP54" s="191" t="str">
        <f t="shared" si="208"/>
        <v/>
      </c>
      <c r="AQ54" s="282" t="str">
        <f>IF(details!AA54="","",details!AA54)</f>
        <v/>
      </c>
      <c r="AR54" s="288" t="str">
        <f>CONCATENATE(IF(details!AA54="s"," SANSKRIT",IF(details!AA54="u"," URDU",IF(details!AA54="g"," GUJRATI",IF(details!AA54="p"," PUNJABI",IF(details!AA54="sd"," SINDHI",))))),"")</f>
        <v/>
      </c>
      <c r="AS54" s="280" t="str">
        <f>IF(details!AB54="","",details!AB54)</f>
        <v/>
      </c>
      <c r="AT54" s="280" t="str">
        <f>IF(details!AC54="","",details!AC54)</f>
        <v/>
      </c>
      <c r="AU54" s="280" t="str">
        <f>IF(details!AD54="","",details!AD54)</f>
        <v/>
      </c>
      <c r="AV54" s="281" t="str">
        <f t="shared" si="127"/>
        <v/>
      </c>
      <c r="AW54" s="280" t="str">
        <f>IF(details!AE54="","",details!AE54)</f>
        <v/>
      </c>
      <c r="AX54" s="281" t="str">
        <f t="shared" si="128"/>
        <v/>
      </c>
      <c r="AY54" s="152">
        <f t="shared" si="129"/>
        <v>0</v>
      </c>
      <c r="AZ54" s="138" t="e">
        <f t="shared" si="130"/>
        <v>#VALUE!</v>
      </c>
      <c r="BA54" s="280" t="str">
        <f>IF(details!AF54="","",details!AF54)</f>
        <v/>
      </c>
      <c r="BB54" s="280" t="str">
        <f>IF(details!AG54="","",details!AG54)</f>
        <v/>
      </c>
      <c r="BC54" s="280" t="str">
        <f>IF(details!AH54="","",details!AH54)</f>
        <v/>
      </c>
      <c r="BD54" s="139" t="str">
        <f t="shared" si="131"/>
        <v/>
      </c>
      <c r="BE54" s="280" t="str">
        <f>IF(details!AI54="","",details!AI54)</f>
        <v/>
      </c>
      <c r="BF54" s="140" t="str">
        <f t="shared" si="132"/>
        <v/>
      </c>
      <c r="BG54" s="365" t="str">
        <f t="shared" si="51"/>
        <v/>
      </c>
      <c r="BH54" s="191" t="str">
        <f t="shared" si="133"/>
        <v/>
      </c>
      <c r="BI54" s="280" t="str">
        <f>IF(details!AJ54="","",details!AJ54)</f>
        <v/>
      </c>
      <c r="BJ54" s="280" t="str">
        <f>IF(details!AK54="","",details!AK54)</f>
        <v/>
      </c>
      <c r="BK54" s="280" t="str">
        <f>IF(details!AL54="","",details!AL54)</f>
        <v/>
      </c>
      <c r="BL54" s="281" t="str">
        <f t="shared" si="134"/>
        <v/>
      </c>
      <c r="BM54" s="280" t="str">
        <f>IF(details!AM54="","",details!AM54)</f>
        <v/>
      </c>
      <c r="BN54" s="281" t="str">
        <f t="shared" si="135"/>
        <v/>
      </c>
      <c r="BO54" s="152">
        <f t="shared" si="136"/>
        <v>0</v>
      </c>
      <c r="BP54" s="138" t="e">
        <f t="shared" si="137"/>
        <v>#VALUE!</v>
      </c>
      <c r="BQ54" s="280" t="str">
        <f>IF(details!AN54="","",details!AN54)</f>
        <v/>
      </c>
      <c r="BR54" s="280" t="str">
        <f>IF(details!AO54="","",details!AO54)</f>
        <v/>
      </c>
      <c r="BS54" s="280" t="str">
        <f>IF(details!AP54="","",details!AP54)</f>
        <v/>
      </c>
      <c r="BT54" s="139" t="str">
        <f t="shared" si="138"/>
        <v/>
      </c>
      <c r="BU54" s="280" t="str">
        <f>IF(details!AQ54="","",details!AQ54)</f>
        <v/>
      </c>
      <c r="BV54" s="140" t="str">
        <f t="shared" si="139"/>
        <v/>
      </c>
      <c r="BW54" s="365" t="str">
        <f t="shared" si="55"/>
        <v/>
      </c>
      <c r="BX54" s="191" t="str">
        <f t="shared" si="209"/>
        <v/>
      </c>
      <c r="BY54" s="280" t="str">
        <f>IF(details!AR54="","",details!AR54)</f>
        <v/>
      </c>
      <c r="BZ54" s="280" t="str">
        <f>IF(details!AS54="","",details!AS54)</f>
        <v/>
      </c>
      <c r="CA54" s="280" t="str">
        <f>IF(details!AT54="","",details!AT54)</f>
        <v/>
      </c>
      <c r="CB54" s="281" t="str">
        <f t="shared" si="141"/>
        <v/>
      </c>
      <c r="CC54" s="280" t="str">
        <f>IF(details!AU54="","",details!AU54)</f>
        <v/>
      </c>
      <c r="CD54" s="281" t="str">
        <f t="shared" si="142"/>
        <v/>
      </c>
      <c r="CE54" s="152">
        <f t="shared" si="143"/>
        <v>0</v>
      </c>
      <c r="CF54" s="138" t="e">
        <f t="shared" si="144"/>
        <v>#VALUE!</v>
      </c>
      <c r="CG54" s="280" t="str">
        <f>IF(details!AV54="","",details!AV54)</f>
        <v/>
      </c>
      <c r="CH54" s="280" t="str">
        <f>IF(details!AW54="","",details!AW54)</f>
        <v/>
      </c>
      <c r="CI54" s="280" t="str">
        <f>IF(details!AX54="","",details!AX54)</f>
        <v/>
      </c>
      <c r="CJ54" s="139" t="str">
        <f t="shared" si="145"/>
        <v/>
      </c>
      <c r="CK54" s="280" t="str">
        <f>IF(details!AY54="","",details!AY54)</f>
        <v/>
      </c>
      <c r="CL54" s="140" t="str">
        <f t="shared" si="146"/>
        <v/>
      </c>
      <c r="CM54" s="365" t="str">
        <f t="shared" si="59"/>
        <v/>
      </c>
      <c r="CN54" s="191" t="str">
        <f t="shared" si="60"/>
        <v/>
      </c>
      <c r="CO54" s="280" t="str">
        <f>IF(details!AZ54="","",details!AZ54)</f>
        <v/>
      </c>
      <c r="CP54" s="280" t="str">
        <f>IF(details!BA54="","",details!BA54)</f>
        <v/>
      </c>
      <c r="CQ54" s="280" t="str">
        <f>IF(details!BB54="","",details!BB54)</f>
        <v/>
      </c>
      <c r="CR54" s="281" t="str">
        <f t="shared" si="147"/>
        <v/>
      </c>
      <c r="CS54" s="280" t="str">
        <f>IF(details!BC54="","",details!BC54)</f>
        <v/>
      </c>
      <c r="CT54" s="281" t="str">
        <f t="shared" si="148"/>
        <v/>
      </c>
      <c r="CU54" s="152">
        <f t="shared" si="149"/>
        <v>0</v>
      </c>
      <c r="CV54" s="138" t="e">
        <f t="shared" si="150"/>
        <v>#VALUE!</v>
      </c>
      <c r="CW54" s="280" t="str">
        <f>IF(details!BD54="","",details!BD54)</f>
        <v/>
      </c>
      <c r="CX54" s="280" t="str">
        <f>IF(details!BE54="","",details!BE54)</f>
        <v/>
      </c>
      <c r="CY54" s="280" t="str">
        <f>IF(details!BF54="","",details!BF54)</f>
        <v/>
      </c>
      <c r="CZ54" s="139" t="str">
        <f t="shared" si="151"/>
        <v/>
      </c>
      <c r="DA54" s="280" t="str">
        <f>IF(details!BG54="","",details!BG54)</f>
        <v/>
      </c>
      <c r="DB54" s="140" t="str">
        <f t="shared" si="152"/>
        <v/>
      </c>
      <c r="DC54" s="365" t="str">
        <f t="shared" si="64"/>
        <v/>
      </c>
      <c r="DD54" s="191" t="str">
        <f t="shared" si="23"/>
        <v/>
      </c>
      <c r="DE54" s="280" t="str">
        <f>IF(details!BH54="","",details!BH54)</f>
        <v/>
      </c>
      <c r="DF54" s="280" t="str">
        <f>IF(details!BI54="","",details!BI54)</f>
        <v/>
      </c>
      <c r="DG54" s="280" t="str">
        <f>IF(details!BJ54="","",details!BJ54)</f>
        <v/>
      </c>
      <c r="DH54" s="281" t="str">
        <f t="shared" si="153"/>
        <v/>
      </c>
      <c r="DI54" s="280" t="str">
        <f>IF(details!BK54="","",details!BK54)</f>
        <v/>
      </c>
      <c r="DJ54" s="281" t="str">
        <f t="shared" si="154"/>
        <v/>
      </c>
      <c r="DK54" s="152">
        <f t="shared" si="155"/>
        <v>0</v>
      </c>
      <c r="DL54" s="281" t="str">
        <f t="shared" si="156"/>
        <v/>
      </c>
      <c r="DM54" s="280" t="str">
        <f>IF(details!BL54="","",details!BL54)</f>
        <v/>
      </c>
      <c r="DN54" s="52" t="str">
        <f t="shared" si="157"/>
        <v/>
      </c>
      <c r="DO54" s="280" t="str">
        <f t="shared" si="158"/>
        <v/>
      </c>
      <c r="DP54" s="280" t="str">
        <f>IF(details!BM54="","",details!BM54)</f>
        <v/>
      </c>
      <c r="DQ54" s="280" t="str">
        <f>IF(details!BN54="","",details!BN54)</f>
        <v/>
      </c>
      <c r="DR54" s="280" t="str">
        <f>IF(details!BO54="","",details!BO54)</f>
        <v/>
      </c>
      <c r="DS54" s="281" t="str">
        <f t="shared" si="159"/>
        <v/>
      </c>
      <c r="DT54" s="280" t="str">
        <f>IF(details!BP54="","",details!BP54)</f>
        <v/>
      </c>
      <c r="DU54" s="280" t="str">
        <f>IF(details!BQ54="","",details!BQ54)</f>
        <v/>
      </c>
      <c r="DV54" s="281" t="str">
        <f t="shared" si="160"/>
        <v/>
      </c>
      <c r="DW54" s="281" t="str">
        <f t="shared" si="161"/>
        <v/>
      </c>
      <c r="DX54" s="281" t="str">
        <f t="shared" si="162"/>
        <v/>
      </c>
      <c r="DY54" s="282" t="str">
        <f t="shared" si="163"/>
        <v/>
      </c>
      <c r="DZ54" s="152">
        <f t="shared" si="164"/>
        <v>0</v>
      </c>
      <c r="EA54" s="280" t="str">
        <f t="shared" si="165"/>
        <v/>
      </c>
      <c r="EB54" s="280" t="str">
        <f>IF(details!BR54="","",details!BR54)</f>
        <v/>
      </c>
      <c r="EC54" s="280" t="str">
        <f>IF(details!BS54="","",details!BS54)</f>
        <v/>
      </c>
      <c r="ED54" s="280" t="str">
        <f>IF(details!BT54="","",details!BT54)</f>
        <v/>
      </c>
      <c r="EE54" s="281" t="str">
        <f t="shared" si="166"/>
        <v/>
      </c>
      <c r="EF54" s="280" t="str">
        <f>IF(details!BU54="","",details!BU54)</f>
        <v/>
      </c>
      <c r="EG54" s="280" t="str">
        <f>IF(details!BV54="","",details!BV54)</f>
        <v/>
      </c>
      <c r="EH54" s="56" t="str">
        <f t="shared" si="167"/>
        <v/>
      </c>
      <c r="EI54" s="281" t="str">
        <f t="shared" si="168"/>
        <v/>
      </c>
      <c r="EJ54" s="281" t="str">
        <f t="shared" si="169"/>
        <v/>
      </c>
      <c r="EK54" s="302" t="str">
        <f t="shared" si="170"/>
        <v/>
      </c>
      <c r="EL54" s="152">
        <f t="shared" si="171"/>
        <v>0</v>
      </c>
      <c r="EM54" s="280" t="str">
        <f t="shared" si="172"/>
        <v/>
      </c>
      <c r="EN54" s="280" t="str">
        <f>IF(details!BW54="","",details!BW54)</f>
        <v/>
      </c>
      <c r="EO54" s="280" t="str">
        <f>IF(details!BX54="","",details!BX54)</f>
        <v/>
      </c>
      <c r="EP54" s="280" t="str">
        <f>IF(details!BY54="","",details!BY54)</f>
        <v/>
      </c>
      <c r="EQ54" s="282" t="str">
        <f t="shared" si="173"/>
        <v/>
      </c>
      <c r="ER54" s="280" t="str">
        <f t="shared" si="174"/>
        <v/>
      </c>
      <c r="ES54" s="280" t="str">
        <f>IF(details!BZ54="","",details!BZ54)</f>
        <v/>
      </c>
      <c r="ET54" s="280" t="str">
        <f>IF(details!CA54="","",details!CA54)</f>
        <v/>
      </c>
      <c r="EU54" s="280" t="str">
        <f>IF(details!CB54="","",details!CB54)</f>
        <v/>
      </c>
      <c r="EV54" s="280" t="str">
        <f>IF(details!CC54="","",details!CC54)</f>
        <v/>
      </c>
      <c r="EW54" s="282" t="str">
        <f t="shared" si="175"/>
        <v/>
      </c>
      <c r="EX54" s="280" t="str">
        <f t="shared" si="176"/>
        <v/>
      </c>
      <c r="EY54" s="152" t="str">
        <f t="shared" si="177"/>
        <v/>
      </c>
      <c r="EZ54" s="152" t="str">
        <f t="shared" si="178"/>
        <v/>
      </c>
      <c r="FA54" s="152" t="str">
        <f t="shared" si="179"/>
        <v/>
      </c>
      <c r="FB54" s="152" t="str">
        <f t="shared" si="180"/>
        <v/>
      </c>
      <c r="FC54" s="152" t="str">
        <f t="shared" si="181"/>
        <v/>
      </c>
      <c r="FD54" s="152" t="str">
        <f t="shared" si="182"/>
        <v/>
      </c>
      <c r="FE54" s="152" t="str">
        <f t="shared" si="211"/>
        <v/>
      </c>
      <c r="FF54" s="152">
        <f t="shared" si="183"/>
        <v>0</v>
      </c>
      <c r="FG54" s="152">
        <f t="shared" si="184"/>
        <v>0</v>
      </c>
      <c r="FH54" s="152">
        <f t="shared" si="185"/>
        <v>0</v>
      </c>
      <c r="FI54" s="152">
        <f t="shared" si="186"/>
        <v>0</v>
      </c>
      <c r="FJ54" s="152">
        <f t="shared" si="187"/>
        <v>0</v>
      </c>
      <c r="FK54" s="198"/>
      <c r="FL54" s="303" t="str">
        <f t="shared" si="188"/>
        <v/>
      </c>
      <c r="FM54" s="303" t="str">
        <f t="shared" si="189"/>
        <v/>
      </c>
      <c r="FN54" s="303" t="str">
        <f t="shared" si="190"/>
        <v/>
      </c>
      <c r="FO54" s="303" t="str">
        <f t="shared" si="212"/>
        <v/>
      </c>
      <c r="FP54" s="303" t="str">
        <f t="shared" si="213"/>
        <v/>
      </c>
      <c r="FQ54" s="303" t="str">
        <f t="shared" si="214"/>
        <v/>
      </c>
      <c r="FR54" s="303" t="str">
        <f t="shared" si="215"/>
        <v/>
      </c>
      <c r="FS54" s="303" t="str">
        <f t="shared" si="216"/>
        <v/>
      </c>
      <c r="FT54" s="303" t="str">
        <f t="shared" si="191"/>
        <v/>
      </c>
      <c r="FU54" s="303" t="str">
        <f t="shared" si="192"/>
        <v/>
      </c>
      <c r="FV54" s="303" t="str">
        <f t="shared" si="193"/>
        <v/>
      </c>
      <c r="FW54" s="303" t="str">
        <f t="shared" si="194"/>
        <v/>
      </c>
      <c r="FX54" s="303" t="str">
        <f t="shared" si="217"/>
        <v/>
      </c>
      <c r="FY54" s="303" t="str">
        <f t="shared" si="195"/>
        <v/>
      </c>
      <c r="FZ54" s="303" t="str">
        <f t="shared" si="196"/>
        <v/>
      </c>
      <c r="GA54" s="303" t="str">
        <f t="shared" si="197"/>
        <v/>
      </c>
      <c r="GB54" s="303" t="str">
        <f t="shared" si="218"/>
        <v/>
      </c>
      <c r="GC54" s="286">
        <f t="shared" si="210"/>
        <v>0</v>
      </c>
      <c r="GD54" s="244">
        <f t="shared" si="198"/>
        <v>0</v>
      </c>
      <c r="GE54" s="152" t="str">
        <f t="shared" si="199"/>
        <v/>
      </c>
      <c r="GF54" s="421" t="str">
        <f t="shared" si="200"/>
        <v/>
      </c>
      <c r="GG54" s="333" t="str">
        <f t="shared" si="219"/>
        <v/>
      </c>
      <c r="GH54" s="333" t="str">
        <f t="shared" si="220"/>
        <v xml:space="preserve">      </v>
      </c>
      <c r="GI54" s="191"/>
      <c r="GJ54" s="191" t="str">
        <f t="shared" si="221"/>
        <v/>
      </c>
      <c r="GK54" s="191" t="str">
        <f t="shared" si="222"/>
        <v/>
      </c>
      <c r="GL54" s="191" t="str">
        <f t="shared" si="223"/>
        <v/>
      </c>
      <c r="GM54" s="55" t="str">
        <f>IF(details!DG54="","",details!DG54)</f>
        <v/>
      </c>
      <c r="GN54" s="57" t="str">
        <f>IF(details!DH54="","",details!DH54)</f>
        <v/>
      </c>
      <c r="GO54" s="55" t="str">
        <f>IF(details!DK54="","",details!DK54)</f>
        <v/>
      </c>
      <c r="GP54" s="57" t="str">
        <f>IF(details!DL54="","",details!DL54)</f>
        <v/>
      </c>
      <c r="GQ54" s="55" t="str">
        <f>IF(details!DO54="","",details!DO54)</f>
        <v/>
      </c>
      <c r="GR54" s="57" t="str">
        <f>IF(details!DP54="","",details!DP54)</f>
        <v/>
      </c>
      <c r="GS54" s="55" t="str">
        <f>IF(details!DS54="","",details!DS54)</f>
        <v/>
      </c>
      <c r="GT54" s="57" t="str">
        <f>IF(details!DT54="","",details!DT54)</f>
        <v/>
      </c>
      <c r="GU54" s="337" t="str">
        <f t="shared" si="206"/>
        <v/>
      </c>
      <c r="GV54" s="427" t="str">
        <f t="shared" si="207"/>
        <v/>
      </c>
      <c r="GW54" s="199"/>
    </row>
    <row r="55" spans="1:227" ht="15" customHeight="1">
      <c r="A55" s="194">
        <f>details!A55</f>
        <v>49</v>
      </c>
      <c r="B55" s="280" t="str">
        <f>IF(details!B55="","",details!B55)</f>
        <v/>
      </c>
      <c r="C55" s="280" t="str">
        <f>IF(details!C55="","",details!C55)</f>
        <v/>
      </c>
      <c r="D55" s="282">
        <f>IF(details!D55="","",details!D55)</f>
        <v>1049</v>
      </c>
      <c r="E55" s="282"/>
      <c r="F55" s="280" t="str">
        <f>IF(details!F55="","",details!F55)</f>
        <v/>
      </c>
      <c r="G55" s="570" t="str">
        <f>IF(details!G55="","",details!G55)</f>
        <v/>
      </c>
      <c r="H55" s="287" t="str">
        <f>IF(details!H55="","",details!H55)</f>
        <v>A 049</v>
      </c>
      <c r="I55" s="287" t="str">
        <f>IF(details!I55="","",details!I55)</f>
        <v>B 049</v>
      </c>
      <c r="J55" s="287" t="str">
        <f>IF(details!J55="","",details!J55)</f>
        <v>C 049</v>
      </c>
      <c r="K55" s="280" t="str">
        <f>IF(details!K55="","",details!K55)</f>
        <v/>
      </c>
      <c r="L55" s="280" t="str">
        <f>IF(details!L55="","",details!L55)</f>
        <v/>
      </c>
      <c r="M55" s="280" t="str">
        <f>IF(details!M55="","",details!M55)</f>
        <v/>
      </c>
      <c r="N55" s="281" t="str">
        <f t="shared" si="113"/>
        <v/>
      </c>
      <c r="O55" s="280" t="str">
        <f>IF(details!N55="","",details!N55)</f>
        <v/>
      </c>
      <c r="P55" s="281" t="str">
        <f t="shared" si="114"/>
        <v/>
      </c>
      <c r="Q55" s="152">
        <f t="shared" si="115"/>
        <v>0</v>
      </c>
      <c r="R55" s="138" t="e">
        <f t="shared" si="116"/>
        <v>#VALUE!</v>
      </c>
      <c r="S55" s="280" t="str">
        <f>IF(details!O55="","",details!O55)</f>
        <v/>
      </c>
      <c r="T55" s="280" t="str">
        <f>IF(details!P55="","",details!P55)</f>
        <v/>
      </c>
      <c r="U55" s="280" t="str">
        <f>IF(details!Q55="","",details!Q55)</f>
        <v/>
      </c>
      <c r="V55" s="139" t="str">
        <f t="shared" si="117"/>
        <v/>
      </c>
      <c r="W55" s="280" t="str">
        <f>IF(details!R55="","",details!R55)</f>
        <v/>
      </c>
      <c r="X55" s="140" t="str">
        <f t="shared" si="118"/>
        <v/>
      </c>
      <c r="Y55" s="365" t="str">
        <f t="shared" si="42"/>
        <v/>
      </c>
      <c r="Z55" s="191" t="str">
        <f t="shared" si="119"/>
        <v/>
      </c>
      <c r="AA55" s="280" t="str">
        <f>IF(details!S55="","",details!S55)</f>
        <v/>
      </c>
      <c r="AB55" s="280" t="str">
        <f>IF(details!T55="","",details!T55)</f>
        <v/>
      </c>
      <c r="AC55" s="280" t="str">
        <f>IF(details!U55="","",details!U55)</f>
        <v/>
      </c>
      <c r="AD55" s="281" t="str">
        <f t="shared" si="120"/>
        <v/>
      </c>
      <c r="AE55" s="280" t="str">
        <f>IF(details!V55="","",details!V55)</f>
        <v/>
      </c>
      <c r="AF55" s="281" t="str">
        <f t="shared" si="121"/>
        <v/>
      </c>
      <c r="AG55" s="152">
        <f t="shared" si="122"/>
        <v>0</v>
      </c>
      <c r="AH55" s="138" t="e">
        <f t="shared" si="123"/>
        <v>#VALUE!</v>
      </c>
      <c r="AI55" s="280" t="str">
        <f>IF(details!W55="","",details!W55)</f>
        <v/>
      </c>
      <c r="AJ55" s="280" t="str">
        <f>IF(details!X55="","",details!X55)</f>
        <v/>
      </c>
      <c r="AK55" s="280" t="str">
        <f>IF(details!Y55="","",details!Y55)</f>
        <v/>
      </c>
      <c r="AL55" s="139" t="str">
        <f t="shared" si="124"/>
        <v/>
      </c>
      <c r="AM55" s="280" t="str">
        <f>IF(details!Z55="","",details!Z55)</f>
        <v/>
      </c>
      <c r="AN55" s="140" t="str">
        <f t="shared" si="125"/>
        <v/>
      </c>
      <c r="AO55" s="365" t="str">
        <f t="shared" si="47"/>
        <v/>
      </c>
      <c r="AP55" s="191" t="str">
        <f t="shared" si="208"/>
        <v/>
      </c>
      <c r="AQ55" s="282" t="str">
        <f>IF(details!AA55="","",details!AA55)</f>
        <v/>
      </c>
      <c r="AR55" s="288" t="str">
        <f>CONCATENATE(IF(details!AA55="s"," SANSKRIT",IF(details!AA55="u"," URDU",IF(details!AA55="g"," GUJRATI",IF(details!AA55="p"," PUNJABI",IF(details!AA55="sd"," SINDHI",))))),"")</f>
        <v/>
      </c>
      <c r="AS55" s="280" t="str">
        <f>IF(details!AB55="","",details!AB55)</f>
        <v/>
      </c>
      <c r="AT55" s="280" t="str">
        <f>IF(details!AC55="","",details!AC55)</f>
        <v/>
      </c>
      <c r="AU55" s="280" t="str">
        <f>IF(details!AD55="","",details!AD55)</f>
        <v/>
      </c>
      <c r="AV55" s="281" t="str">
        <f t="shared" si="127"/>
        <v/>
      </c>
      <c r="AW55" s="280" t="str">
        <f>IF(details!AE55="","",details!AE55)</f>
        <v/>
      </c>
      <c r="AX55" s="281" t="str">
        <f t="shared" si="128"/>
        <v/>
      </c>
      <c r="AY55" s="152">
        <f t="shared" si="129"/>
        <v>0</v>
      </c>
      <c r="AZ55" s="138" t="e">
        <f t="shared" si="130"/>
        <v>#VALUE!</v>
      </c>
      <c r="BA55" s="280" t="str">
        <f>IF(details!AF55="","",details!AF55)</f>
        <v/>
      </c>
      <c r="BB55" s="280" t="str">
        <f>IF(details!AG55="","",details!AG55)</f>
        <v/>
      </c>
      <c r="BC55" s="280" t="str">
        <f>IF(details!AH55="","",details!AH55)</f>
        <v/>
      </c>
      <c r="BD55" s="139" t="str">
        <f t="shared" si="131"/>
        <v/>
      </c>
      <c r="BE55" s="280" t="str">
        <f>IF(details!AI55="","",details!AI55)</f>
        <v/>
      </c>
      <c r="BF55" s="140" t="str">
        <f t="shared" si="132"/>
        <v/>
      </c>
      <c r="BG55" s="365" t="str">
        <f t="shared" si="51"/>
        <v/>
      </c>
      <c r="BH55" s="191" t="str">
        <f t="shared" si="133"/>
        <v/>
      </c>
      <c r="BI55" s="280" t="str">
        <f>IF(details!AJ55="","",details!AJ55)</f>
        <v/>
      </c>
      <c r="BJ55" s="280" t="str">
        <f>IF(details!AK55="","",details!AK55)</f>
        <v/>
      </c>
      <c r="BK55" s="280" t="str">
        <f>IF(details!AL55="","",details!AL55)</f>
        <v/>
      </c>
      <c r="BL55" s="281" t="str">
        <f t="shared" si="134"/>
        <v/>
      </c>
      <c r="BM55" s="280" t="str">
        <f>IF(details!AM55="","",details!AM55)</f>
        <v/>
      </c>
      <c r="BN55" s="281" t="str">
        <f t="shared" si="135"/>
        <v/>
      </c>
      <c r="BO55" s="152">
        <f t="shared" si="136"/>
        <v>0</v>
      </c>
      <c r="BP55" s="138" t="e">
        <f t="shared" si="137"/>
        <v>#VALUE!</v>
      </c>
      <c r="BQ55" s="280" t="str">
        <f>IF(details!AN55="","",details!AN55)</f>
        <v/>
      </c>
      <c r="BR55" s="280" t="str">
        <f>IF(details!AO55="","",details!AO55)</f>
        <v/>
      </c>
      <c r="BS55" s="280" t="str">
        <f>IF(details!AP55="","",details!AP55)</f>
        <v/>
      </c>
      <c r="BT55" s="139" t="str">
        <f t="shared" si="138"/>
        <v/>
      </c>
      <c r="BU55" s="280" t="str">
        <f>IF(details!AQ55="","",details!AQ55)</f>
        <v/>
      </c>
      <c r="BV55" s="140" t="str">
        <f t="shared" si="139"/>
        <v/>
      </c>
      <c r="BW55" s="365" t="str">
        <f t="shared" si="55"/>
        <v/>
      </c>
      <c r="BX55" s="191" t="str">
        <f t="shared" si="209"/>
        <v/>
      </c>
      <c r="BY55" s="280" t="str">
        <f>IF(details!AR55="","",details!AR55)</f>
        <v/>
      </c>
      <c r="BZ55" s="280" t="str">
        <f>IF(details!AS55="","",details!AS55)</f>
        <v/>
      </c>
      <c r="CA55" s="280" t="str">
        <f>IF(details!AT55="","",details!AT55)</f>
        <v/>
      </c>
      <c r="CB55" s="281" t="str">
        <f t="shared" si="141"/>
        <v/>
      </c>
      <c r="CC55" s="280" t="str">
        <f>IF(details!AU55="","",details!AU55)</f>
        <v/>
      </c>
      <c r="CD55" s="281" t="str">
        <f t="shared" si="142"/>
        <v/>
      </c>
      <c r="CE55" s="152">
        <f t="shared" si="143"/>
        <v>0</v>
      </c>
      <c r="CF55" s="138" t="e">
        <f t="shared" si="144"/>
        <v>#VALUE!</v>
      </c>
      <c r="CG55" s="280" t="str">
        <f>IF(details!AV55="","",details!AV55)</f>
        <v/>
      </c>
      <c r="CH55" s="280" t="str">
        <f>IF(details!AW55="","",details!AW55)</f>
        <v/>
      </c>
      <c r="CI55" s="280" t="str">
        <f>IF(details!AX55="","",details!AX55)</f>
        <v/>
      </c>
      <c r="CJ55" s="139" t="str">
        <f t="shared" si="145"/>
        <v/>
      </c>
      <c r="CK55" s="280" t="str">
        <f>IF(details!AY55="","",details!AY55)</f>
        <v/>
      </c>
      <c r="CL55" s="140" t="str">
        <f t="shared" si="146"/>
        <v/>
      </c>
      <c r="CM55" s="365" t="str">
        <f t="shared" si="59"/>
        <v/>
      </c>
      <c r="CN55" s="191" t="str">
        <f t="shared" si="60"/>
        <v/>
      </c>
      <c r="CO55" s="280" t="str">
        <f>IF(details!AZ55="","",details!AZ55)</f>
        <v/>
      </c>
      <c r="CP55" s="280" t="str">
        <f>IF(details!BA55="","",details!BA55)</f>
        <v/>
      </c>
      <c r="CQ55" s="280" t="str">
        <f>IF(details!BB55="","",details!BB55)</f>
        <v/>
      </c>
      <c r="CR55" s="281" t="str">
        <f t="shared" si="147"/>
        <v/>
      </c>
      <c r="CS55" s="280" t="str">
        <f>IF(details!BC55="","",details!BC55)</f>
        <v/>
      </c>
      <c r="CT55" s="281" t="str">
        <f t="shared" si="148"/>
        <v/>
      </c>
      <c r="CU55" s="152">
        <f t="shared" si="149"/>
        <v>0</v>
      </c>
      <c r="CV55" s="138" t="e">
        <f t="shared" si="150"/>
        <v>#VALUE!</v>
      </c>
      <c r="CW55" s="280" t="str">
        <f>IF(details!BD55="","",details!BD55)</f>
        <v/>
      </c>
      <c r="CX55" s="280" t="str">
        <f>IF(details!BE55="","",details!BE55)</f>
        <v/>
      </c>
      <c r="CY55" s="280" t="str">
        <f>IF(details!BF55="","",details!BF55)</f>
        <v/>
      </c>
      <c r="CZ55" s="139" t="str">
        <f t="shared" si="151"/>
        <v/>
      </c>
      <c r="DA55" s="280" t="str">
        <f>IF(details!BG55="","",details!BG55)</f>
        <v/>
      </c>
      <c r="DB55" s="140" t="str">
        <f t="shared" si="152"/>
        <v/>
      </c>
      <c r="DC55" s="365" t="str">
        <f t="shared" si="64"/>
        <v/>
      </c>
      <c r="DD55" s="191" t="str">
        <f t="shared" si="23"/>
        <v/>
      </c>
      <c r="DE55" s="280" t="str">
        <f>IF(details!BH55="","",details!BH55)</f>
        <v/>
      </c>
      <c r="DF55" s="280" t="str">
        <f>IF(details!BI55="","",details!BI55)</f>
        <v/>
      </c>
      <c r="DG55" s="280" t="str">
        <f>IF(details!BJ55="","",details!BJ55)</f>
        <v/>
      </c>
      <c r="DH55" s="281" t="str">
        <f t="shared" si="153"/>
        <v/>
      </c>
      <c r="DI55" s="280" t="str">
        <f>IF(details!BK55="","",details!BK55)</f>
        <v/>
      </c>
      <c r="DJ55" s="281" t="str">
        <f t="shared" si="154"/>
        <v/>
      </c>
      <c r="DK55" s="152">
        <f t="shared" si="155"/>
        <v>0</v>
      </c>
      <c r="DL55" s="281" t="str">
        <f t="shared" si="156"/>
        <v/>
      </c>
      <c r="DM55" s="280" t="str">
        <f>IF(details!BL55="","",details!BL55)</f>
        <v/>
      </c>
      <c r="DN55" s="52" t="str">
        <f t="shared" si="157"/>
        <v/>
      </c>
      <c r="DO55" s="280" t="str">
        <f t="shared" si="158"/>
        <v/>
      </c>
      <c r="DP55" s="280" t="str">
        <f>IF(details!BM55="","",details!BM55)</f>
        <v/>
      </c>
      <c r="DQ55" s="280" t="str">
        <f>IF(details!BN55="","",details!BN55)</f>
        <v/>
      </c>
      <c r="DR55" s="280" t="str">
        <f>IF(details!BO55="","",details!BO55)</f>
        <v/>
      </c>
      <c r="DS55" s="281" t="str">
        <f t="shared" si="159"/>
        <v/>
      </c>
      <c r="DT55" s="280" t="str">
        <f>IF(details!BP55="","",details!BP55)</f>
        <v/>
      </c>
      <c r="DU55" s="280" t="str">
        <f>IF(details!BQ55="","",details!BQ55)</f>
        <v/>
      </c>
      <c r="DV55" s="281" t="str">
        <f t="shared" si="160"/>
        <v/>
      </c>
      <c r="DW55" s="281" t="str">
        <f t="shared" si="161"/>
        <v/>
      </c>
      <c r="DX55" s="281" t="str">
        <f t="shared" si="162"/>
        <v/>
      </c>
      <c r="DY55" s="282" t="str">
        <f t="shared" si="163"/>
        <v/>
      </c>
      <c r="DZ55" s="152">
        <f t="shared" si="164"/>
        <v>0</v>
      </c>
      <c r="EA55" s="280" t="str">
        <f t="shared" si="165"/>
        <v/>
      </c>
      <c r="EB55" s="280" t="str">
        <f>IF(details!BR55="","",details!BR55)</f>
        <v/>
      </c>
      <c r="EC55" s="280" t="str">
        <f>IF(details!BS55="","",details!BS55)</f>
        <v/>
      </c>
      <c r="ED55" s="280" t="str">
        <f>IF(details!BT55="","",details!BT55)</f>
        <v/>
      </c>
      <c r="EE55" s="281" t="str">
        <f t="shared" si="166"/>
        <v/>
      </c>
      <c r="EF55" s="280" t="str">
        <f>IF(details!BU55="","",details!BU55)</f>
        <v/>
      </c>
      <c r="EG55" s="280" t="str">
        <f>IF(details!BV55="","",details!BV55)</f>
        <v/>
      </c>
      <c r="EH55" s="56" t="str">
        <f t="shared" si="167"/>
        <v/>
      </c>
      <c r="EI55" s="281" t="str">
        <f t="shared" si="168"/>
        <v/>
      </c>
      <c r="EJ55" s="281" t="str">
        <f t="shared" si="169"/>
        <v/>
      </c>
      <c r="EK55" s="302" t="str">
        <f t="shared" si="170"/>
        <v/>
      </c>
      <c r="EL55" s="152">
        <f t="shared" si="171"/>
        <v>0</v>
      </c>
      <c r="EM55" s="280" t="str">
        <f t="shared" si="172"/>
        <v/>
      </c>
      <c r="EN55" s="280" t="str">
        <f>IF(details!BW55="","",details!BW55)</f>
        <v/>
      </c>
      <c r="EO55" s="280" t="str">
        <f>IF(details!BX55="","",details!BX55)</f>
        <v/>
      </c>
      <c r="EP55" s="280" t="str">
        <f>IF(details!BY55="","",details!BY55)</f>
        <v/>
      </c>
      <c r="EQ55" s="282" t="str">
        <f t="shared" si="173"/>
        <v/>
      </c>
      <c r="ER55" s="280" t="str">
        <f t="shared" si="174"/>
        <v/>
      </c>
      <c r="ES55" s="280" t="str">
        <f>IF(details!BZ55="","",details!BZ55)</f>
        <v/>
      </c>
      <c r="ET55" s="280" t="str">
        <f>IF(details!CA55="","",details!CA55)</f>
        <v/>
      </c>
      <c r="EU55" s="280" t="str">
        <f>IF(details!CB55="","",details!CB55)</f>
        <v/>
      </c>
      <c r="EV55" s="280" t="str">
        <f>IF(details!CC55="","",details!CC55)</f>
        <v/>
      </c>
      <c r="EW55" s="282" t="str">
        <f t="shared" si="175"/>
        <v/>
      </c>
      <c r="EX55" s="280" t="str">
        <f t="shared" si="176"/>
        <v/>
      </c>
      <c r="EY55" s="152" t="str">
        <f t="shared" si="177"/>
        <v/>
      </c>
      <c r="EZ55" s="152" t="str">
        <f t="shared" si="178"/>
        <v/>
      </c>
      <c r="FA55" s="152" t="str">
        <f t="shared" si="179"/>
        <v/>
      </c>
      <c r="FB55" s="152" t="str">
        <f t="shared" si="180"/>
        <v/>
      </c>
      <c r="FC55" s="152" t="str">
        <f t="shared" si="181"/>
        <v/>
      </c>
      <c r="FD55" s="152" t="str">
        <f t="shared" si="182"/>
        <v/>
      </c>
      <c r="FE55" s="152" t="str">
        <f t="shared" si="211"/>
        <v/>
      </c>
      <c r="FF55" s="152">
        <f t="shared" si="183"/>
        <v>0</v>
      </c>
      <c r="FG55" s="152">
        <f t="shared" si="184"/>
        <v>0</v>
      </c>
      <c r="FH55" s="152">
        <f t="shared" si="185"/>
        <v>0</v>
      </c>
      <c r="FI55" s="152">
        <f t="shared" si="186"/>
        <v>0</v>
      </c>
      <c r="FJ55" s="152">
        <f t="shared" si="187"/>
        <v>0</v>
      </c>
      <c r="FK55" s="198"/>
      <c r="FL55" s="303" t="str">
        <f t="shared" si="188"/>
        <v/>
      </c>
      <c r="FM55" s="303" t="str">
        <f t="shared" si="189"/>
        <v/>
      </c>
      <c r="FN55" s="303" t="str">
        <f t="shared" si="190"/>
        <v/>
      </c>
      <c r="FO55" s="303" t="str">
        <f t="shared" si="212"/>
        <v/>
      </c>
      <c r="FP55" s="303" t="str">
        <f t="shared" si="213"/>
        <v/>
      </c>
      <c r="FQ55" s="303" t="str">
        <f t="shared" si="214"/>
        <v/>
      </c>
      <c r="FR55" s="303" t="str">
        <f t="shared" si="215"/>
        <v/>
      </c>
      <c r="FS55" s="303" t="str">
        <f t="shared" si="216"/>
        <v/>
      </c>
      <c r="FT55" s="303" t="str">
        <f t="shared" si="191"/>
        <v/>
      </c>
      <c r="FU55" s="303" t="str">
        <f t="shared" si="192"/>
        <v/>
      </c>
      <c r="FV55" s="303" t="str">
        <f t="shared" si="193"/>
        <v/>
      </c>
      <c r="FW55" s="303" t="str">
        <f t="shared" si="194"/>
        <v/>
      </c>
      <c r="FX55" s="303" t="str">
        <f t="shared" si="217"/>
        <v/>
      </c>
      <c r="FY55" s="303" t="str">
        <f t="shared" si="195"/>
        <v/>
      </c>
      <c r="FZ55" s="303" t="str">
        <f t="shared" si="196"/>
        <v/>
      </c>
      <c r="GA55" s="303" t="str">
        <f t="shared" si="197"/>
        <v/>
      </c>
      <c r="GB55" s="303" t="str">
        <f t="shared" si="218"/>
        <v/>
      </c>
      <c r="GC55" s="286">
        <f t="shared" si="210"/>
        <v>0</v>
      </c>
      <c r="GD55" s="244">
        <f t="shared" si="198"/>
        <v>0</v>
      </c>
      <c r="GE55" s="152" t="str">
        <f t="shared" si="199"/>
        <v/>
      </c>
      <c r="GF55" s="421" t="str">
        <f t="shared" si="200"/>
        <v/>
      </c>
      <c r="GG55" s="333" t="str">
        <f>IF(AND(GD55&gt;=60,GJ55="PASS"),"FIRST",IF(AND(GD55&gt;=60,GJ55="PASS BY GRACE"),"FIRST",IF(AND(GD55&gt;=45,GJ55="PASS"),"SECOND",IF(AND(GD55&gt;=45,GJ55="PASS BY GRACE"),"SECOND",IF(OR(GJ55="PASS",GJ55="PASS BY GRACE"),"THIRD","")))))</f>
        <v/>
      </c>
      <c r="GH55" s="333" t="str">
        <f t="shared" si="220"/>
        <v xml:space="preserve">      </v>
      </c>
      <c r="GI55" s="191"/>
      <c r="GJ55" s="191" t="str">
        <f>IF(AND(GB55="",GI55=""),"",IF(OR(GB55="PASS",GI55="PASS"),"PASS",IF(GB55="PASS BY GRACE","PASS BY GRACE",IF(AND(GB55="SUPPL.",GI55=""),"","FAIL"))))</f>
        <v/>
      </c>
      <c r="GK55" s="191" t="str">
        <f>IF(GI55="PASS","?","")</f>
        <v/>
      </c>
      <c r="GL55" s="191" t="str">
        <f>IF(OR(GG55="FIRST",GG55="SECOND",GG55="THIRD"),GG55,IF(OR(GK55="FIRST",GK55="SECOND",GK55="THIRD"),GK55,""))</f>
        <v/>
      </c>
      <c r="GM55" s="55" t="str">
        <f>IF(details!DG55="","",details!DG55)</f>
        <v/>
      </c>
      <c r="GN55" s="57" t="str">
        <f>IF(details!DH55="","",details!DH55)</f>
        <v/>
      </c>
      <c r="GO55" s="55" t="str">
        <f>IF(details!DK55="","",details!DK55)</f>
        <v/>
      </c>
      <c r="GP55" s="57" t="str">
        <f>IF(details!DL55="","",details!DL55)</f>
        <v/>
      </c>
      <c r="GQ55" s="55" t="str">
        <f>IF(details!DO55="","",details!DO55)</f>
        <v/>
      </c>
      <c r="GR55" s="57" t="str">
        <f>IF(details!DP55="","",details!DP55)</f>
        <v/>
      </c>
      <c r="GS55" s="55" t="str">
        <f>IF(details!DS55="","",details!DS55)</f>
        <v/>
      </c>
      <c r="GT55" s="57" t="str">
        <f>IF(details!DT55="","",details!DT55)</f>
        <v/>
      </c>
      <c r="GU55" s="337" t="str">
        <f t="shared" si="206"/>
        <v/>
      </c>
      <c r="GV55" s="427" t="str">
        <f t="shared" si="207"/>
        <v/>
      </c>
      <c r="GW55" s="199"/>
    </row>
    <row r="56" spans="1:227" ht="15" customHeight="1">
      <c r="A56" s="194">
        <f>details!A56</f>
        <v>50</v>
      </c>
      <c r="B56" s="280" t="str">
        <f>IF(details!B56="","",details!B56)</f>
        <v/>
      </c>
      <c r="C56" s="280" t="str">
        <f>IF(details!C56="","",details!C56)</f>
        <v/>
      </c>
      <c r="D56" s="282">
        <f>IF(details!D56="","",details!D56)</f>
        <v>1050</v>
      </c>
      <c r="E56" s="282"/>
      <c r="F56" s="280" t="str">
        <f>IF(details!F56="","",details!F56)</f>
        <v/>
      </c>
      <c r="G56" s="570" t="str">
        <f>IF(details!G56="","",details!G56)</f>
        <v/>
      </c>
      <c r="H56" s="287" t="str">
        <f>IF(details!H56="","",details!H56)</f>
        <v>A 050</v>
      </c>
      <c r="I56" s="287" t="str">
        <f>IF(details!I56="","",details!I56)</f>
        <v>B 050</v>
      </c>
      <c r="J56" s="287" t="str">
        <f>IF(details!J56="","",details!J56)</f>
        <v>C 050</v>
      </c>
      <c r="K56" s="280" t="str">
        <f>IF(details!K56="","",details!K56)</f>
        <v/>
      </c>
      <c r="L56" s="280" t="str">
        <f>IF(details!L56="","",details!L56)</f>
        <v/>
      </c>
      <c r="M56" s="280" t="str">
        <f>IF(details!M56="","",details!M56)</f>
        <v/>
      </c>
      <c r="N56" s="281" t="str">
        <f t="shared" si="113"/>
        <v/>
      </c>
      <c r="O56" s="280" t="str">
        <f>IF(details!N56="","",details!N56)</f>
        <v/>
      </c>
      <c r="P56" s="281" t="str">
        <f t="shared" si="114"/>
        <v/>
      </c>
      <c r="Q56" s="152">
        <f t="shared" si="115"/>
        <v>0</v>
      </c>
      <c r="R56" s="138" t="e">
        <f t="shared" si="116"/>
        <v>#VALUE!</v>
      </c>
      <c r="S56" s="280" t="str">
        <f>IF(details!O56="","",details!O56)</f>
        <v/>
      </c>
      <c r="T56" s="280" t="str">
        <f>IF(details!P56="","",details!P56)</f>
        <v/>
      </c>
      <c r="U56" s="280" t="str">
        <f>IF(details!Q56="","",details!Q56)</f>
        <v/>
      </c>
      <c r="V56" s="139" t="str">
        <f t="shared" si="117"/>
        <v/>
      </c>
      <c r="W56" s="280" t="str">
        <f>IF(details!R56="","",details!R56)</f>
        <v/>
      </c>
      <c r="X56" s="140" t="str">
        <f t="shared" si="118"/>
        <v/>
      </c>
      <c r="Y56" s="365" t="str">
        <f t="shared" si="42"/>
        <v/>
      </c>
      <c r="Z56" s="191" t="str">
        <f t="shared" si="119"/>
        <v/>
      </c>
      <c r="AA56" s="280" t="str">
        <f>IF(details!S56="","",details!S56)</f>
        <v/>
      </c>
      <c r="AB56" s="280" t="str">
        <f>IF(details!T56="","",details!T56)</f>
        <v/>
      </c>
      <c r="AC56" s="280" t="str">
        <f>IF(details!U56="","",details!U56)</f>
        <v/>
      </c>
      <c r="AD56" s="281" t="str">
        <f t="shared" si="120"/>
        <v/>
      </c>
      <c r="AE56" s="280" t="str">
        <f>IF(details!V56="","",details!V56)</f>
        <v/>
      </c>
      <c r="AF56" s="281" t="str">
        <f t="shared" si="121"/>
        <v/>
      </c>
      <c r="AG56" s="152">
        <f t="shared" si="122"/>
        <v>0</v>
      </c>
      <c r="AH56" s="138" t="e">
        <f t="shared" si="123"/>
        <v>#VALUE!</v>
      </c>
      <c r="AI56" s="280" t="str">
        <f>IF(details!W56="","",details!W56)</f>
        <v/>
      </c>
      <c r="AJ56" s="280" t="str">
        <f>IF(details!X56="","",details!X56)</f>
        <v/>
      </c>
      <c r="AK56" s="280" t="str">
        <f>IF(details!Y56="","",details!Y56)</f>
        <v/>
      </c>
      <c r="AL56" s="139" t="str">
        <f t="shared" si="124"/>
        <v/>
      </c>
      <c r="AM56" s="280" t="str">
        <f>IF(details!Z56="","",details!Z56)</f>
        <v/>
      </c>
      <c r="AN56" s="140" t="str">
        <f t="shared" si="125"/>
        <v/>
      </c>
      <c r="AO56" s="365" t="str">
        <f t="shared" si="47"/>
        <v/>
      </c>
      <c r="AP56" s="191" t="str">
        <f t="shared" si="208"/>
        <v/>
      </c>
      <c r="AQ56" s="282" t="str">
        <f>IF(details!AA56="","",details!AA56)</f>
        <v/>
      </c>
      <c r="AR56" s="288" t="str">
        <f>CONCATENATE(IF(details!AA56="s"," SANSKRIT",IF(details!AA56="u"," URDU",IF(details!AA56="g"," GUJRATI",IF(details!AA56="p"," PUNJABI",IF(details!AA56="sd"," SINDHI",))))),"")</f>
        <v/>
      </c>
      <c r="AS56" s="280" t="str">
        <f>IF(details!AB56="","",details!AB56)</f>
        <v/>
      </c>
      <c r="AT56" s="280" t="str">
        <f>IF(details!AC56="","",details!AC56)</f>
        <v/>
      </c>
      <c r="AU56" s="280" t="str">
        <f>IF(details!AD56="","",details!AD56)</f>
        <v/>
      </c>
      <c r="AV56" s="281" t="str">
        <f t="shared" si="127"/>
        <v/>
      </c>
      <c r="AW56" s="280" t="str">
        <f>IF(details!AE56="","",details!AE56)</f>
        <v/>
      </c>
      <c r="AX56" s="281" t="str">
        <f t="shared" si="128"/>
        <v/>
      </c>
      <c r="AY56" s="152">
        <f t="shared" si="129"/>
        <v>0</v>
      </c>
      <c r="AZ56" s="138" t="e">
        <f t="shared" si="130"/>
        <v>#VALUE!</v>
      </c>
      <c r="BA56" s="280" t="str">
        <f>IF(details!AF56="","",details!AF56)</f>
        <v/>
      </c>
      <c r="BB56" s="280" t="str">
        <f>IF(details!AG56="","",details!AG56)</f>
        <v/>
      </c>
      <c r="BC56" s="280" t="str">
        <f>IF(details!AH56="","",details!AH56)</f>
        <v/>
      </c>
      <c r="BD56" s="139" t="str">
        <f t="shared" si="131"/>
        <v/>
      </c>
      <c r="BE56" s="280" t="str">
        <f>IF(details!AI56="","",details!AI56)</f>
        <v/>
      </c>
      <c r="BF56" s="140" t="str">
        <f t="shared" si="132"/>
        <v/>
      </c>
      <c r="BG56" s="365" t="str">
        <f t="shared" si="51"/>
        <v/>
      </c>
      <c r="BH56" s="191" t="str">
        <f t="shared" si="133"/>
        <v/>
      </c>
      <c r="BI56" s="280" t="str">
        <f>IF(details!AJ56="","",details!AJ56)</f>
        <v/>
      </c>
      <c r="BJ56" s="280" t="str">
        <f>IF(details!AK56="","",details!AK56)</f>
        <v/>
      </c>
      <c r="BK56" s="280" t="str">
        <f>IF(details!AL56="","",details!AL56)</f>
        <v/>
      </c>
      <c r="BL56" s="281" t="str">
        <f t="shared" si="134"/>
        <v/>
      </c>
      <c r="BM56" s="280" t="str">
        <f>IF(details!AM56="","",details!AM56)</f>
        <v/>
      </c>
      <c r="BN56" s="281" t="str">
        <f t="shared" si="135"/>
        <v/>
      </c>
      <c r="BO56" s="152">
        <f t="shared" si="136"/>
        <v>0</v>
      </c>
      <c r="BP56" s="138" t="e">
        <f t="shared" si="137"/>
        <v>#VALUE!</v>
      </c>
      <c r="BQ56" s="280" t="str">
        <f>IF(details!AN56="","",details!AN56)</f>
        <v/>
      </c>
      <c r="BR56" s="280" t="str">
        <f>IF(details!AO56="","",details!AO56)</f>
        <v/>
      </c>
      <c r="BS56" s="280" t="str">
        <f>IF(details!AP56="","",details!AP56)</f>
        <v/>
      </c>
      <c r="BT56" s="139" t="str">
        <f t="shared" si="138"/>
        <v/>
      </c>
      <c r="BU56" s="280" t="str">
        <f>IF(details!AQ56="","",details!AQ56)</f>
        <v/>
      </c>
      <c r="BV56" s="140" t="str">
        <f t="shared" si="139"/>
        <v/>
      </c>
      <c r="BW56" s="365" t="str">
        <f t="shared" si="55"/>
        <v/>
      </c>
      <c r="BX56" s="191" t="str">
        <f t="shared" si="209"/>
        <v/>
      </c>
      <c r="BY56" s="280" t="str">
        <f>IF(details!AR56="","",details!AR56)</f>
        <v/>
      </c>
      <c r="BZ56" s="280" t="str">
        <f>IF(details!AS56="","",details!AS56)</f>
        <v/>
      </c>
      <c r="CA56" s="280" t="str">
        <f>IF(details!AT56="","",details!AT56)</f>
        <v/>
      </c>
      <c r="CB56" s="281" t="str">
        <f t="shared" si="141"/>
        <v/>
      </c>
      <c r="CC56" s="280" t="str">
        <f>IF(details!AU56="","",details!AU56)</f>
        <v/>
      </c>
      <c r="CD56" s="281" t="str">
        <f t="shared" si="142"/>
        <v/>
      </c>
      <c r="CE56" s="152">
        <f t="shared" si="143"/>
        <v>0</v>
      </c>
      <c r="CF56" s="138" t="e">
        <f t="shared" si="144"/>
        <v>#VALUE!</v>
      </c>
      <c r="CG56" s="280" t="str">
        <f>IF(details!AV56="","",details!AV56)</f>
        <v/>
      </c>
      <c r="CH56" s="280" t="str">
        <f>IF(details!AW56="","",details!AW56)</f>
        <v/>
      </c>
      <c r="CI56" s="280" t="str">
        <f>IF(details!AX56="","",details!AX56)</f>
        <v/>
      </c>
      <c r="CJ56" s="139" t="str">
        <f t="shared" si="145"/>
        <v/>
      </c>
      <c r="CK56" s="280" t="str">
        <f>IF(details!AY56="","",details!AY56)</f>
        <v/>
      </c>
      <c r="CL56" s="140" t="str">
        <f t="shared" si="146"/>
        <v/>
      </c>
      <c r="CM56" s="365" t="str">
        <f t="shared" si="59"/>
        <v/>
      </c>
      <c r="CN56" s="191" t="str">
        <f t="shared" si="60"/>
        <v/>
      </c>
      <c r="CO56" s="280" t="str">
        <f>IF(details!AZ56="","",details!AZ56)</f>
        <v/>
      </c>
      <c r="CP56" s="280" t="str">
        <f>IF(details!BA56="","",details!BA56)</f>
        <v/>
      </c>
      <c r="CQ56" s="280" t="str">
        <f>IF(details!BB56="","",details!BB56)</f>
        <v/>
      </c>
      <c r="CR56" s="281" t="str">
        <f t="shared" si="147"/>
        <v/>
      </c>
      <c r="CS56" s="280" t="str">
        <f>IF(details!BC56="","",details!BC56)</f>
        <v/>
      </c>
      <c r="CT56" s="281" t="str">
        <f t="shared" si="148"/>
        <v/>
      </c>
      <c r="CU56" s="152">
        <f t="shared" si="149"/>
        <v>0</v>
      </c>
      <c r="CV56" s="138" t="e">
        <f t="shared" si="150"/>
        <v>#VALUE!</v>
      </c>
      <c r="CW56" s="280" t="str">
        <f>IF(details!BD56="","",details!BD56)</f>
        <v/>
      </c>
      <c r="CX56" s="280" t="str">
        <f>IF(details!BE56="","",details!BE56)</f>
        <v/>
      </c>
      <c r="CY56" s="280" t="str">
        <f>IF(details!BF56="","",details!BF56)</f>
        <v/>
      </c>
      <c r="CZ56" s="139" t="str">
        <f t="shared" si="151"/>
        <v/>
      </c>
      <c r="DA56" s="280" t="str">
        <f>IF(details!BG56="","",details!BG56)</f>
        <v/>
      </c>
      <c r="DB56" s="140" t="str">
        <f t="shared" si="152"/>
        <v/>
      </c>
      <c r="DC56" s="365" t="str">
        <f t="shared" si="64"/>
        <v/>
      </c>
      <c r="DD56" s="191" t="str">
        <f t="shared" si="23"/>
        <v/>
      </c>
      <c r="DE56" s="280" t="str">
        <f>IF(details!BH56="","",details!BH56)</f>
        <v/>
      </c>
      <c r="DF56" s="280" t="str">
        <f>IF(details!BI56="","",details!BI56)</f>
        <v/>
      </c>
      <c r="DG56" s="280" t="str">
        <f>IF(details!BJ56="","",details!BJ56)</f>
        <v/>
      </c>
      <c r="DH56" s="281" t="str">
        <f t="shared" si="153"/>
        <v/>
      </c>
      <c r="DI56" s="280" t="str">
        <f>IF(details!BK56="","",details!BK56)</f>
        <v/>
      </c>
      <c r="DJ56" s="281" t="str">
        <f t="shared" si="154"/>
        <v/>
      </c>
      <c r="DK56" s="152">
        <f t="shared" si="155"/>
        <v>0</v>
      </c>
      <c r="DL56" s="281" t="str">
        <f t="shared" si="156"/>
        <v/>
      </c>
      <c r="DM56" s="280" t="str">
        <f>IF(details!BL56="","",details!BL56)</f>
        <v/>
      </c>
      <c r="DN56" s="52" t="str">
        <f t="shared" si="157"/>
        <v/>
      </c>
      <c r="DO56" s="280" t="str">
        <f t="shared" si="158"/>
        <v/>
      </c>
      <c r="DP56" s="280" t="str">
        <f>IF(details!BM56="","",details!BM56)</f>
        <v/>
      </c>
      <c r="DQ56" s="280" t="str">
        <f>IF(details!BN56="","",details!BN56)</f>
        <v/>
      </c>
      <c r="DR56" s="280" t="str">
        <f>IF(details!BO56="","",details!BO56)</f>
        <v/>
      </c>
      <c r="DS56" s="281" t="str">
        <f t="shared" si="159"/>
        <v/>
      </c>
      <c r="DT56" s="280" t="str">
        <f>IF(details!BP56="","",details!BP56)</f>
        <v/>
      </c>
      <c r="DU56" s="280" t="str">
        <f>IF(details!BQ56="","",details!BQ56)</f>
        <v/>
      </c>
      <c r="DV56" s="281" t="str">
        <f t="shared" si="160"/>
        <v/>
      </c>
      <c r="DW56" s="281" t="str">
        <f t="shared" si="161"/>
        <v/>
      </c>
      <c r="DX56" s="281" t="str">
        <f t="shared" si="162"/>
        <v/>
      </c>
      <c r="DY56" s="282" t="str">
        <f t="shared" si="163"/>
        <v/>
      </c>
      <c r="DZ56" s="152">
        <f t="shared" si="164"/>
        <v>0</v>
      </c>
      <c r="EA56" s="280" t="str">
        <f t="shared" si="165"/>
        <v/>
      </c>
      <c r="EB56" s="280" t="str">
        <f>IF(details!BR56="","",details!BR56)</f>
        <v/>
      </c>
      <c r="EC56" s="280" t="str">
        <f>IF(details!BS56="","",details!BS56)</f>
        <v/>
      </c>
      <c r="ED56" s="280" t="str">
        <f>IF(details!BT56="","",details!BT56)</f>
        <v/>
      </c>
      <c r="EE56" s="281" t="str">
        <f t="shared" si="166"/>
        <v/>
      </c>
      <c r="EF56" s="280" t="str">
        <f>IF(details!BU56="","",details!BU56)</f>
        <v/>
      </c>
      <c r="EG56" s="280" t="str">
        <f>IF(details!BV56="","",details!BV56)</f>
        <v/>
      </c>
      <c r="EH56" s="56" t="str">
        <f t="shared" si="167"/>
        <v/>
      </c>
      <c r="EI56" s="281" t="str">
        <f t="shared" si="168"/>
        <v/>
      </c>
      <c r="EJ56" s="281" t="str">
        <f t="shared" si="169"/>
        <v/>
      </c>
      <c r="EK56" s="302" t="str">
        <f t="shared" si="170"/>
        <v/>
      </c>
      <c r="EL56" s="152">
        <f t="shared" si="171"/>
        <v>0</v>
      </c>
      <c r="EM56" s="280" t="str">
        <f t="shared" si="172"/>
        <v/>
      </c>
      <c r="EN56" s="280" t="str">
        <f>IF(details!BW56="","",details!BW56)</f>
        <v/>
      </c>
      <c r="EO56" s="280" t="str">
        <f>IF(details!BX56="","",details!BX56)</f>
        <v/>
      </c>
      <c r="EP56" s="280" t="str">
        <f>IF(details!BY56="","",details!BY56)</f>
        <v/>
      </c>
      <c r="EQ56" s="282" t="str">
        <f t="shared" si="173"/>
        <v/>
      </c>
      <c r="ER56" s="280" t="str">
        <f t="shared" si="174"/>
        <v/>
      </c>
      <c r="ES56" s="280" t="str">
        <f>IF(details!BZ56="","",details!BZ56)</f>
        <v/>
      </c>
      <c r="ET56" s="280" t="str">
        <f>IF(details!CA56="","",details!CA56)</f>
        <v/>
      </c>
      <c r="EU56" s="280" t="str">
        <f>IF(details!CB56="","",details!CB56)</f>
        <v/>
      </c>
      <c r="EV56" s="280" t="str">
        <f>IF(details!CC56="","",details!CC56)</f>
        <v/>
      </c>
      <c r="EW56" s="282" t="str">
        <f t="shared" si="175"/>
        <v/>
      </c>
      <c r="EX56" s="280" t="str">
        <f t="shared" si="176"/>
        <v/>
      </c>
      <c r="EY56" s="152" t="str">
        <f t="shared" si="177"/>
        <v/>
      </c>
      <c r="EZ56" s="152" t="str">
        <f t="shared" si="178"/>
        <v/>
      </c>
      <c r="FA56" s="152" t="str">
        <f t="shared" si="179"/>
        <v/>
      </c>
      <c r="FB56" s="152" t="str">
        <f t="shared" si="180"/>
        <v/>
      </c>
      <c r="FC56" s="152" t="str">
        <f t="shared" si="181"/>
        <v/>
      </c>
      <c r="FD56" s="152" t="str">
        <f t="shared" si="182"/>
        <v/>
      </c>
      <c r="FE56" s="152" t="str">
        <f t="shared" si="211"/>
        <v/>
      </c>
      <c r="FF56" s="152">
        <f t="shared" si="183"/>
        <v>0</v>
      </c>
      <c r="FG56" s="152">
        <f t="shared" si="184"/>
        <v>0</v>
      </c>
      <c r="FH56" s="152">
        <f t="shared" si="185"/>
        <v>0</v>
      </c>
      <c r="FI56" s="152">
        <f t="shared" si="186"/>
        <v>0</v>
      </c>
      <c r="FJ56" s="152">
        <f t="shared" si="187"/>
        <v>0</v>
      </c>
      <c r="FK56" s="198"/>
      <c r="FL56" s="303" t="str">
        <f t="shared" si="188"/>
        <v/>
      </c>
      <c r="FM56" s="303" t="str">
        <f t="shared" si="189"/>
        <v/>
      </c>
      <c r="FN56" s="303" t="str">
        <f t="shared" si="190"/>
        <v/>
      </c>
      <c r="FO56" s="303" t="str">
        <f t="shared" si="212"/>
        <v/>
      </c>
      <c r="FP56" s="303" t="str">
        <f t="shared" si="213"/>
        <v/>
      </c>
      <c r="FQ56" s="303" t="str">
        <f t="shared" si="214"/>
        <v/>
      </c>
      <c r="FR56" s="303" t="str">
        <f t="shared" si="215"/>
        <v/>
      </c>
      <c r="FS56" s="303" t="str">
        <f t="shared" si="216"/>
        <v/>
      </c>
      <c r="FT56" s="303" t="str">
        <f t="shared" si="191"/>
        <v/>
      </c>
      <c r="FU56" s="303" t="str">
        <f t="shared" si="192"/>
        <v/>
      </c>
      <c r="FV56" s="303" t="str">
        <f t="shared" si="193"/>
        <v/>
      </c>
      <c r="FW56" s="303" t="str">
        <f t="shared" si="194"/>
        <v/>
      </c>
      <c r="FX56" s="303" t="str">
        <f t="shared" si="217"/>
        <v/>
      </c>
      <c r="FY56" s="303" t="str">
        <f t="shared" si="195"/>
        <v/>
      </c>
      <c r="FZ56" s="303" t="str">
        <f t="shared" si="196"/>
        <v/>
      </c>
      <c r="GA56" s="303" t="str">
        <f t="shared" si="197"/>
        <v/>
      </c>
      <c r="GB56" s="303" t="str">
        <f t="shared" si="218"/>
        <v/>
      </c>
      <c r="GC56" s="286">
        <f t="shared" si="210"/>
        <v>0</v>
      </c>
      <c r="GD56" s="244">
        <f t="shared" si="198"/>
        <v>0</v>
      </c>
      <c r="GE56" s="152" t="str">
        <f t="shared" si="199"/>
        <v/>
      </c>
      <c r="GF56" s="421" t="str">
        <f t="shared" si="200"/>
        <v/>
      </c>
      <c r="GG56" s="333" t="str">
        <f t="shared" ref="GG56:GG62" si="224">IF(AND(GD56&gt;=60,GJ56="PASS"),"FIRST",IF(AND(GD56&gt;=60,GJ56="PASS BY GRACE"),"FIRST",IF(AND(GD56&gt;=45,GJ56="PASS"),"SECOND",IF(AND(GD56&gt;=45,GJ56="PASS BY GRACE"),"SECOND",IF(OR(GJ56="PASS",GJ56="PASS BY GRACE"),"THIRD","")))))</f>
        <v/>
      </c>
      <c r="GH56" s="333" t="str">
        <f t="shared" si="220"/>
        <v xml:space="preserve">      </v>
      </c>
      <c r="GI56" s="191"/>
      <c r="GJ56" s="191" t="str">
        <f t="shared" ref="GJ56:GJ62" si="225">IF(AND(GB56="",GI56=""),"",IF(OR(GB56="PASS",GI56="PASS"),"PASS",IF(GB56="PASS BY GRACE","PASS BY GRACE",IF(AND(GB56="SUPPL.",GI56=""),"","FAIL"))))</f>
        <v/>
      </c>
      <c r="GK56" s="191" t="str">
        <f t="shared" ref="GK56:GK62" si="226">IF(GI56="PASS","?","")</f>
        <v/>
      </c>
      <c r="GL56" s="191" t="str">
        <f t="shared" ref="GL56:GL62" si="227">IF(OR(GG56="FIRST",GG56="SECOND",GG56="THIRD"),GG56,IF(OR(GK56="FIRST",GK56="SECOND",GK56="THIRD"),GK56,""))</f>
        <v/>
      </c>
      <c r="GM56" s="55" t="str">
        <f>IF(details!DG56="","",details!DG56)</f>
        <v/>
      </c>
      <c r="GN56" s="57" t="str">
        <f>IF(details!DH56="","",details!DH56)</f>
        <v/>
      </c>
      <c r="GO56" s="55" t="str">
        <f>IF(details!DK56="","",details!DK56)</f>
        <v/>
      </c>
      <c r="GP56" s="57" t="str">
        <f>IF(details!DL56="","",details!DL56)</f>
        <v/>
      </c>
      <c r="GQ56" s="55" t="str">
        <f>IF(details!DO56="","",details!DO56)</f>
        <v/>
      </c>
      <c r="GR56" s="57" t="str">
        <f>IF(details!DP56="","",details!DP56)</f>
        <v/>
      </c>
      <c r="GS56" s="55" t="str">
        <f>IF(details!DS56="","",details!DS56)</f>
        <v/>
      </c>
      <c r="GT56" s="57" t="str">
        <f>IF(details!DT56="","",details!DT56)</f>
        <v/>
      </c>
      <c r="GU56" s="337" t="str">
        <f t="shared" si="206"/>
        <v/>
      </c>
      <c r="GV56" s="427" t="str">
        <f t="shared" si="207"/>
        <v/>
      </c>
      <c r="GW56" s="199"/>
      <c r="HP56" s="65"/>
      <c r="HQ56" s="65"/>
      <c r="HR56" s="65"/>
      <c r="HS56" s="65"/>
    </row>
    <row r="57" spans="1:227" ht="15" customHeight="1">
      <c r="A57" s="194">
        <f>details!A57</f>
        <v>51</v>
      </c>
      <c r="B57" s="280" t="str">
        <f>IF(details!B57="","",details!B57)</f>
        <v/>
      </c>
      <c r="C57" s="280" t="str">
        <f>IF(details!C57="","",details!C57)</f>
        <v/>
      </c>
      <c r="D57" s="282">
        <f>IF(details!D57="","",details!D57)</f>
        <v>1051</v>
      </c>
      <c r="E57" s="282"/>
      <c r="F57" s="280" t="str">
        <f>IF(details!F57="","",details!F57)</f>
        <v/>
      </c>
      <c r="G57" s="570" t="str">
        <f>IF(details!G57="","",details!G57)</f>
        <v/>
      </c>
      <c r="H57" s="287" t="str">
        <f>IF(details!H57="","",details!H57)</f>
        <v>A 051</v>
      </c>
      <c r="I57" s="287" t="str">
        <f>IF(details!I57="","",details!I57)</f>
        <v>B 051</v>
      </c>
      <c r="J57" s="287" t="str">
        <f>IF(details!J57="","",details!J57)</f>
        <v>C 051</v>
      </c>
      <c r="K57" s="280" t="str">
        <f>IF(details!K57="","",details!K57)</f>
        <v/>
      </c>
      <c r="L57" s="280" t="str">
        <f>IF(details!L57="","",details!L57)</f>
        <v/>
      </c>
      <c r="M57" s="280" t="str">
        <f>IF(details!M57="","",details!M57)</f>
        <v/>
      </c>
      <c r="N57" s="281" t="str">
        <f t="shared" si="113"/>
        <v/>
      </c>
      <c r="O57" s="280" t="str">
        <f>IF(details!N57="","",details!N57)</f>
        <v/>
      </c>
      <c r="P57" s="281" t="str">
        <f t="shared" si="114"/>
        <v/>
      </c>
      <c r="Q57" s="152">
        <f t="shared" si="115"/>
        <v>0</v>
      </c>
      <c r="R57" s="138" t="e">
        <f t="shared" si="116"/>
        <v>#VALUE!</v>
      </c>
      <c r="S57" s="280" t="str">
        <f>IF(details!O57="","",details!O57)</f>
        <v/>
      </c>
      <c r="T57" s="280" t="str">
        <f>IF(details!P57="","",details!P57)</f>
        <v/>
      </c>
      <c r="U57" s="280" t="str">
        <f>IF(details!Q57="","",details!Q57)</f>
        <v/>
      </c>
      <c r="V57" s="139" t="str">
        <f t="shared" si="117"/>
        <v/>
      </c>
      <c r="W57" s="280" t="str">
        <f>IF(details!R57="","",details!R57)</f>
        <v/>
      </c>
      <c r="X57" s="140" t="str">
        <f t="shared" si="118"/>
        <v/>
      </c>
      <c r="Y57" s="365" t="str">
        <f t="shared" si="42"/>
        <v/>
      </c>
      <c r="Z57" s="191" t="str">
        <f t="shared" si="119"/>
        <v/>
      </c>
      <c r="AA57" s="280" t="str">
        <f>IF(details!S57="","",details!S57)</f>
        <v/>
      </c>
      <c r="AB57" s="280" t="str">
        <f>IF(details!T57="","",details!T57)</f>
        <v/>
      </c>
      <c r="AC57" s="280" t="str">
        <f>IF(details!U57="","",details!U57)</f>
        <v/>
      </c>
      <c r="AD57" s="281" t="str">
        <f t="shared" si="120"/>
        <v/>
      </c>
      <c r="AE57" s="280" t="str">
        <f>IF(details!V57="","",details!V57)</f>
        <v/>
      </c>
      <c r="AF57" s="281" t="str">
        <f t="shared" si="121"/>
        <v/>
      </c>
      <c r="AG57" s="152">
        <f t="shared" si="122"/>
        <v>0</v>
      </c>
      <c r="AH57" s="138" t="e">
        <f t="shared" si="123"/>
        <v>#VALUE!</v>
      </c>
      <c r="AI57" s="280" t="str">
        <f>IF(details!W57="","",details!W57)</f>
        <v/>
      </c>
      <c r="AJ57" s="280" t="str">
        <f>IF(details!X57="","",details!X57)</f>
        <v/>
      </c>
      <c r="AK57" s="280" t="str">
        <f>IF(details!Y57="","",details!Y57)</f>
        <v/>
      </c>
      <c r="AL57" s="139" t="str">
        <f t="shared" si="124"/>
        <v/>
      </c>
      <c r="AM57" s="280" t="str">
        <f>IF(details!Z57="","",details!Z57)</f>
        <v/>
      </c>
      <c r="AN57" s="140" t="str">
        <f t="shared" si="125"/>
        <v/>
      </c>
      <c r="AO57" s="365" t="str">
        <f t="shared" si="47"/>
        <v/>
      </c>
      <c r="AP57" s="191" t="str">
        <f t="shared" si="208"/>
        <v/>
      </c>
      <c r="AQ57" s="282" t="str">
        <f>IF(details!AA57="","",details!AA57)</f>
        <v/>
      </c>
      <c r="AR57" s="288" t="str">
        <f>CONCATENATE(IF(details!AA57="s"," SANSKRIT",IF(details!AA57="u"," URDU",IF(details!AA57="g"," GUJRATI",IF(details!AA57="p"," PUNJABI",IF(details!AA57="sd"," SINDHI",))))),"")</f>
        <v/>
      </c>
      <c r="AS57" s="280" t="str">
        <f>IF(details!AB57="","",details!AB57)</f>
        <v/>
      </c>
      <c r="AT57" s="280" t="str">
        <f>IF(details!AC57="","",details!AC57)</f>
        <v/>
      </c>
      <c r="AU57" s="280" t="str">
        <f>IF(details!AD57="","",details!AD57)</f>
        <v/>
      </c>
      <c r="AV57" s="281" t="str">
        <f t="shared" si="127"/>
        <v/>
      </c>
      <c r="AW57" s="280" t="str">
        <f>IF(details!AE57="","",details!AE57)</f>
        <v/>
      </c>
      <c r="AX57" s="281" t="str">
        <f t="shared" si="128"/>
        <v/>
      </c>
      <c r="AY57" s="152">
        <f t="shared" si="129"/>
        <v>0</v>
      </c>
      <c r="AZ57" s="138" t="e">
        <f t="shared" si="130"/>
        <v>#VALUE!</v>
      </c>
      <c r="BA57" s="280" t="str">
        <f>IF(details!AF57="","",details!AF57)</f>
        <v/>
      </c>
      <c r="BB57" s="280" t="str">
        <f>IF(details!AG57="","",details!AG57)</f>
        <v/>
      </c>
      <c r="BC57" s="280" t="str">
        <f>IF(details!AH57="","",details!AH57)</f>
        <v/>
      </c>
      <c r="BD57" s="139" t="str">
        <f t="shared" si="131"/>
        <v/>
      </c>
      <c r="BE57" s="280" t="str">
        <f>IF(details!AI57="","",details!AI57)</f>
        <v/>
      </c>
      <c r="BF57" s="140" t="str">
        <f t="shared" si="132"/>
        <v/>
      </c>
      <c r="BG57" s="365" t="str">
        <f t="shared" si="51"/>
        <v/>
      </c>
      <c r="BH57" s="191" t="str">
        <f t="shared" si="133"/>
        <v/>
      </c>
      <c r="BI57" s="280" t="str">
        <f>IF(details!AJ57="","",details!AJ57)</f>
        <v/>
      </c>
      <c r="BJ57" s="280" t="str">
        <f>IF(details!AK57="","",details!AK57)</f>
        <v/>
      </c>
      <c r="BK57" s="280" t="str">
        <f>IF(details!AL57="","",details!AL57)</f>
        <v/>
      </c>
      <c r="BL57" s="281" t="str">
        <f t="shared" si="134"/>
        <v/>
      </c>
      <c r="BM57" s="280" t="str">
        <f>IF(details!AM57="","",details!AM57)</f>
        <v/>
      </c>
      <c r="BN57" s="281" t="str">
        <f t="shared" si="135"/>
        <v/>
      </c>
      <c r="BO57" s="152">
        <f t="shared" si="136"/>
        <v>0</v>
      </c>
      <c r="BP57" s="138" t="e">
        <f t="shared" si="137"/>
        <v>#VALUE!</v>
      </c>
      <c r="BQ57" s="280" t="str">
        <f>IF(details!AN57="","",details!AN57)</f>
        <v/>
      </c>
      <c r="BR57" s="280" t="str">
        <f>IF(details!AO57="","",details!AO57)</f>
        <v/>
      </c>
      <c r="BS57" s="280" t="str">
        <f>IF(details!AP57="","",details!AP57)</f>
        <v/>
      </c>
      <c r="BT57" s="139" t="str">
        <f t="shared" si="138"/>
        <v/>
      </c>
      <c r="BU57" s="280" t="str">
        <f>IF(details!AQ57="","",details!AQ57)</f>
        <v/>
      </c>
      <c r="BV57" s="140" t="str">
        <f t="shared" si="139"/>
        <v/>
      </c>
      <c r="BW57" s="365" t="str">
        <f t="shared" si="55"/>
        <v/>
      </c>
      <c r="BX57" s="191" t="str">
        <f t="shared" si="209"/>
        <v/>
      </c>
      <c r="BY57" s="280" t="str">
        <f>IF(details!AR57="","",details!AR57)</f>
        <v/>
      </c>
      <c r="BZ57" s="280" t="str">
        <f>IF(details!AS57="","",details!AS57)</f>
        <v/>
      </c>
      <c r="CA57" s="280" t="str">
        <f>IF(details!AT57="","",details!AT57)</f>
        <v/>
      </c>
      <c r="CB57" s="281" t="str">
        <f t="shared" si="141"/>
        <v/>
      </c>
      <c r="CC57" s="280" t="str">
        <f>IF(details!AU57="","",details!AU57)</f>
        <v/>
      </c>
      <c r="CD57" s="281" t="str">
        <f t="shared" si="142"/>
        <v/>
      </c>
      <c r="CE57" s="152">
        <f t="shared" si="143"/>
        <v>0</v>
      </c>
      <c r="CF57" s="138" t="e">
        <f t="shared" si="144"/>
        <v>#VALUE!</v>
      </c>
      <c r="CG57" s="280" t="str">
        <f>IF(details!AV57="","",details!AV57)</f>
        <v/>
      </c>
      <c r="CH57" s="280" t="str">
        <f>IF(details!AW57="","",details!AW57)</f>
        <v/>
      </c>
      <c r="CI57" s="280" t="str">
        <f>IF(details!AX57="","",details!AX57)</f>
        <v/>
      </c>
      <c r="CJ57" s="139" t="str">
        <f t="shared" si="145"/>
        <v/>
      </c>
      <c r="CK57" s="280" t="str">
        <f>IF(details!AY57="","",details!AY57)</f>
        <v/>
      </c>
      <c r="CL57" s="140" t="str">
        <f t="shared" si="146"/>
        <v/>
      </c>
      <c r="CM57" s="365" t="str">
        <f t="shared" si="59"/>
        <v/>
      </c>
      <c r="CN57" s="191" t="str">
        <f t="shared" si="60"/>
        <v/>
      </c>
      <c r="CO57" s="280" t="str">
        <f>IF(details!AZ57="","",details!AZ57)</f>
        <v/>
      </c>
      <c r="CP57" s="280" t="str">
        <f>IF(details!BA57="","",details!BA57)</f>
        <v/>
      </c>
      <c r="CQ57" s="280" t="str">
        <f>IF(details!BB57="","",details!BB57)</f>
        <v/>
      </c>
      <c r="CR57" s="281" t="str">
        <f t="shared" si="147"/>
        <v/>
      </c>
      <c r="CS57" s="280" t="str">
        <f>IF(details!BC57="","",details!BC57)</f>
        <v/>
      </c>
      <c r="CT57" s="281" t="str">
        <f t="shared" si="148"/>
        <v/>
      </c>
      <c r="CU57" s="152">
        <f t="shared" si="149"/>
        <v>0</v>
      </c>
      <c r="CV57" s="138" t="e">
        <f t="shared" si="150"/>
        <v>#VALUE!</v>
      </c>
      <c r="CW57" s="280" t="str">
        <f>IF(details!BD57="","",details!BD57)</f>
        <v/>
      </c>
      <c r="CX57" s="280" t="str">
        <f>IF(details!BE57="","",details!BE57)</f>
        <v/>
      </c>
      <c r="CY57" s="280" t="str">
        <f>IF(details!BF57="","",details!BF57)</f>
        <v/>
      </c>
      <c r="CZ57" s="139" t="str">
        <f t="shared" si="151"/>
        <v/>
      </c>
      <c r="DA57" s="280" t="str">
        <f>IF(details!BG57="","",details!BG57)</f>
        <v/>
      </c>
      <c r="DB57" s="140" t="str">
        <f t="shared" si="152"/>
        <v/>
      </c>
      <c r="DC57" s="365" t="str">
        <f t="shared" si="64"/>
        <v/>
      </c>
      <c r="DD57" s="191" t="str">
        <f t="shared" si="23"/>
        <v/>
      </c>
      <c r="DE57" s="280" t="str">
        <f>IF(details!BH57="","",details!BH57)</f>
        <v/>
      </c>
      <c r="DF57" s="280" t="str">
        <f>IF(details!BI57="","",details!BI57)</f>
        <v/>
      </c>
      <c r="DG57" s="280" t="str">
        <f>IF(details!BJ57="","",details!BJ57)</f>
        <v/>
      </c>
      <c r="DH57" s="281" t="str">
        <f t="shared" si="153"/>
        <v/>
      </c>
      <c r="DI57" s="280" t="str">
        <f>IF(details!BK57="","",details!BK57)</f>
        <v/>
      </c>
      <c r="DJ57" s="281" t="str">
        <f t="shared" si="154"/>
        <v/>
      </c>
      <c r="DK57" s="152">
        <f t="shared" si="155"/>
        <v>0</v>
      </c>
      <c r="DL57" s="281" t="str">
        <f t="shared" si="156"/>
        <v/>
      </c>
      <c r="DM57" s="280" t="str">
        <f>IF(details!BL57="","",details!BL57)</f>
        <v/>
      </c>
      <c r="DN57" s="52" t="str">
        <f t="shared" si="157"/>
        <v/>
      </c>
      <c r="DO57" s="280" t="str">
        <f t="shared" si="158"/>
        <v/>
      </c>
      <c r="DP57" s="280" t="str">
        <f>IF(details!BM57="","",details!BM57)</f>
        <v/>
      </c>
      <c r="DQ57" s="280" t="str">
        <f>IF(details!BN57="","",details!BN57)</f>
        <v/>
      </c>
      <c r="DR57" s="280" t="str">
        <f>IF(details!BO57="","",details!BO57)</f>
        <v/>
      </c>
      <c r="DS57" s="281" t="str">
        <f t="shared" si="159"/>
        <v/>
      </c>
      <c r="DT57" s="280" t="str">
        <f>IF(details!BP57="","",details!BP57)</f>
        <v/>
      </c>
      <c r="DU57" s="280" t="str">
        <f>IF(details!BQ57="","",details!BQ57)</f>
        <v/>
      </c>
      <c r="DV57" s="281" t="str">
        <f t="shared" si="160"/>
        <v/>
      </c>
      <c r="DW57" s="281" t="str">
        <f t="shared" si="161"/>
        <v/>
      </c>
      <c r="DX57" s="281" t="str">
        <f t="shared" si="162"/>
        <v/>
      </c>
      <c r="DY57" s="282" t="str">
        <f t="shared" si="163"/>
        <v/>
      </c>
      <c r="DZ57" s="152">
        <f t="shared" si="164"/>
        <v>0</v>
      </c>
      <c r="EA57" s="280" t="str">
        <f t="shared" si="165"/>
        <v/>
      </c>
      <c r="EB57" s="280" t="str">
        <f>IF(details!BR57="","",details!BR57)</f>
        <v/>
      </c>
      <c r="EC57" s="280" t="str">
        <f>IF(details!BS57="","",details!BS57)</f>
        <v/>
      </c>
      <c r="ED57" s="280" t="str">
        <f>IF(details!BT57="","",details!BT57)</f>
        <v/>
      </c>
      <c r="EE57" s="281" t="str">
        <f t="shared" si="166"/>
        <v/>
      </c>
      <c r="EF57" s="280" t="str">
        <f>IF(details!BU57="","",details!BU57)</f>
        <v/>
      </c>
      <c r="EG57" s="280" t="str">
        <f>IF(details!BV57="","",details!BV57)</f>
        <v/>
      </c>
      <c r="EH57" s="56" t="str">
        <f t="shared" si="167"/>
        <v/>
      </c>
      <c r="EI57" s="281" t="str">
        <f t="shared" si="168"/>
        <v/>
      </c>
      <c r="EJ57" s="281" t="str">
        <f t="shared" si="169"/>
        <v/>
      </c>
      <c r="EK57" s="302" t="str">
        <f t="shared" si="170"/>
        <v/>
      </c>
      <c r="EL57" s="152">
        <f t="shared" si="171"/>
        <v>0</v>
      </c>
      <c r="EM57" s="280" t="str">
        <f t="shared" si="172"/>
        <v/>
      </c>
      <c r="EN57" s="280" t="str">
        <f>IF(details!BW57="","",details!BW57)</f>
        <v/>
      </c>
      <c r="EO57" s="280" t="str">
        <f>IF(details!BX57="","",details!BX57)</f>
        <v/>
      </c>
      <c r="EP57" s="280" t="str">
        <f>IF(details!BY57="","",details!BY57)</f>
        <v/>
      </c>
      <c r="EQ57" s="282" t="str">
        <f t="shared" si="173"/>
        <v/>
      </c>
      <c r="ER57" s="280" t="str">
        <f t="shared" si="174"/>
        <v/>
      </c>
      <c r="ES57" s="280" t="str">
        <f>IF(details!BZ57="","",details!BZ57)</f>
        <v/>
      </c>
      <c r="ET57" s="280" t="str">
        <f>IF(details!CA57="","",details!CA57)</f>
        <v/>
      </c>
      <c r="EU57" s="280" t="str">
        <f>IF(details!CB57="","",details!CB57)</f>
        <v/>
      </c>
      <c r="EV57" s="280" t="str">
        <f>IF(details!CC57="","",details!CC57)</f>
        <v/>
      </c>
      <c r="EW57" s="282" t="str">
        <f t="shared" si="175"/>
        <v/>
      </c>
      <c r="EX57" s="280" t="str">
        <f t="shared" si="176"/>
        <v/>
      </c>
      <c r="EY57" s="152" t="str">
        <f t="shared" si="177"/>
        <v/>
      </c>
      <c r="EZ57" s="152" t="str">
        <f t="shared" si="178"/>
        <v/>
      </c>
      <c r="FA57" s="152" t="str">
        <f t="shared" si="179"/>
        <v/>
      </c>
      <c r="FB57" s="152" t="str">
        <f t="shared" si="180"/>
        <v/>
      </c>
      <c r="FC57" s="152" t="str">
        <f t="shared" si="181"/>
        <v/>
      </c>
      <c r="FD57" s="152" t="str">
        <f t="shared" si="182"/>
        <v/>
      </c>
      <c r="FE57" s="152" t="str">
        <f t="shared" si="211"/>
        <v/>
      </c>
      <c r="FF57" s="152">
        <f t="shared" si="183"/>
        <v>0</v>
      </c>
      <c r="FG57" s="152">
        <f t="shared" si="184"/>
        <v>0</v>
      </c>
      <c r="FH57" s="152">
        <f t="shared" si="185"/>
        <v>0</v>
      </c>
      <c r="FI57" s="152">
        <f t="shared" si="186"/>
        <v>0</v>
      </c>
      <c r="FJ57" s="152">
        <f t="shared" si="187"/>
        <v>0</v>
      </c>
      <c r="FK57" s="198"/>
      <c r="FL57" s="303" t="str">
        <f t="shared" si="188"/>
        <v/>
      </c>
      <c r="FM57" s="303" t="str">
        <f t="shared" si="189"/>
        <v/>
      </c>
      <c r="FN57" s="303" t="str">
        <f t="shared" si="190"/>
        <v/>
      </c>
      <c r="FO57" s="303" t="str">
        <f t="shared" si="212"/>
        <v/>
      </c>
      <c r="FP57" s="303" t="str">
        <f t="shared" si="213"/>
        <v/>
      </c>
      <c r="FQ57" s="303" t="str">
        <f t="shared" si="214"/>
        <v/>
      </c>
      <c r="FR57" s="303" t="str">
        <f t="shared" si="215"/>
        <v/>
      </c>
      <c r="FS57" s="303" t="str">
        <f t="shared" si="216"/>
        <v/>
      </c>
      <c r="FT57" s="303" t="str">
        <f t="shared" si="191"/>
        <v/>
      </c>
      <c r="FU57" s="303" t="str">
        <f t="shared" si="192"/>
        <v/>
      </c>
      <c r="FV57" s="303" t="str">
        <f t="shared" si="193"/>
        <v/>
      </c>
      <c r="FW57" s="303" t="str">
        <f t="shared" si="194"/>
        <v/>
      </c>
      <c r="FX57" s="303" t="str">
        <f t="shared" si="217"/>
        <v/>
      </c>
      <c r="FY57" s="303" t="str">
        <f t="shared" si="195"/>
        <v/>
      </c>
      <c r="FZ57" s="303" t="str">
        <f t="shared" si="196"/>
        <v/>
      </c>
      <c r="GA57" s="303" t="str">
        <f t="shared" si="197"/>
        <v/>
      </c>
      <c r="GB57" s="303" t="str">
        <f t="shared" si="218"/>
        <v/>
      </c>
      <c r="GC57" s="286">
        <f t="shared" si="210"/>
        <v>0</v>
      </c>
      <c r="GD57" s="244">
        <f t="shared" si="198"/>
        <v>0</v>
      </c>
      <c r="GE57" s="152" t="str">
        <f t="shared" si="199"/>
        <v/>
      </c>
      <c r="GF57" s="421" t="str">
        <f t="shared" si="200"/>
        <v/>
      </c>
      <c r="GG57" s="333" t="str">
        <f t="shared" si="224"/>
        <v/>
      </c>
      <c r="GH57" s="333" t="str">
        <f t="shared" si="220"/>
        <v xml:space="preserve">      </v>
      </c>
      <c r="GI57" s="191"/>
      <c r="GJ57" s="191" t="str">
        <f t="shared" si="225"/>
        <v/>
      </c>
      <c r="GK57" s="191" t="str">
        <f t="shared" si="226"/>
        <v/>
      </c>
      <c r="GL57" s="191" t="str">
        <f t="shared" si="227"/>
        <v/>
      </c>
      <c r="GM57" s="55" t="str">
        <f>IF(details!DG57="","",details!DG57)</f>
        <v/>
      </c>
      <c r="GN57" s="57" t="str">
        <f>IF(details!DH57="","",details!DH57)</f>
        <v/>
      </c>
      <c r="GO57" s="55" t="str">
        <f>IF(details!DK57="","",details!DK57)</f>
        <v/>
      </c>
      <c r="GP57" s="57" t="str">
        <f>IF(details!DL57="","",details!DL57)</f>
        <v/>
      </c>
      <c r="GQ57" s="55" t="str">
        <f>IF(details!DO57="","",details!DO57)</f>
        <v/>
      </c>
      <c r="GR57" s="57" t="str">
        <f>IF(details!DP57="","",details!DP57)</f>
        <v/>
      </c>
      <c r="GS57" s="55" t="str">
        <f>IF(details!DS57="","",details!DS57)</f>
        <v/>
      </c>
      <c r="GT57" s="57" t="str">
        <f>IF(details!DT57="","",details!DT57)</f>
        <v/>
      </c>
      <c r="GU57" s="337" t="str">
        <f t="shared" si="206"/>
        <v/>
      </c>
      <c r="GV57" s="427" t="str">
        <f t="shared" si="207"/>
        <v/>
      </c>
      <c r="GW57" s="199"/>
      <c r="HP57" s="65"/>
      <c r="HQ57" s="65"/>
      <c r="HR57" s="65"/>
      <c r="HS57" s="65"/>
    </row>
    <row r="58" spans="1:227" ht="15" customHeight="1">
      <c r="A58" s="194">
        <f>details!A58</f>
        <v>52</v>
      </c>
      <c r="B58" s="280" t="str">
        <f>IF(details!B58="","",details!B58)</f>
        <v/>
      </c>
      <c r="C58" s="280" t="str">
        <f>IF(details!C58="","",details!C58)</f>
        <v/>
      </c>
      <c r="D58" s="282">
        <f>IF(details!D58="","",details!D58)</f>
        <v>1052</v>
      </c>
      <c r="E58" s="282"/>
      <c r="F58" s="280" t="str">
        <f>IF(details!F58="","",details!F58)</f>
        <v/>
      </c>
      <c r="G58" s="570" t="str">
        <f>IF(details!G58="","",details!G58)</f>
        <v/>
      </c>
      <c r="H58" s="287" t="str">
        <f>IF(details!H58="","",details!H58)</f>
        <v>A 052</v>
      </c>
      <c r="I58" s="287" t="str">
        <f>IF(details!I58="","",details!I58)</f>
        <v>B 052</v>
      </c>
      <c r="J58" s="287" t="str">
        <f>IF(details!J58="","",details!J58)</f>
        <v>C 052</v>
      </c>
      <c r="K58" s="280" t="str">
        <f>IF(details!K58="","",details!K58)</f>
        <v/>
      </c>
      <c r="L58" s="280" t="str">
        <f>IF(details!L58="","",details!L58)</f>
        <v/>
      </c>
      <c r="M58" s="280" t="str">
        <f>IF(details!M58="","",details!M58)</f>
        <v/>
      </c>
      <c r="N58" s="281" t="str">
        <f t="shared" si="113"/>
        <v/>
      </c>
      <c r="O58" s="280" t="str">
        <f>IF(details!N58="","",details!N58)</f>
        <v/>
      </c>
      <c r="P58" s="281" t="str">
        <f t="shared" si="114"/>
        <v/>
      </c>
      <c r="Q58" s="152">
        <f t="shared" si="115"/>
        <v>0</v>
      </c>
      <c r="R58" s="138" t="e">
        <f t="shared" si="116"/>
        <v>#VALUE!</v>
      </c>
      <c r="S58" s="280" t="str">
        <f>IF(details!O58="","",details!O58)</f>
        <v/>
      </c>
      <c r="T58" s="280" t="str">
        <f>IF(details!P58="","",details!P58)</f>
        <v/>
      </c>
      <c r="U58" s="280" t="str">
        <f>IF(details!Q58="","",details!Q58)</f>
        <v/>
      </c>
      <c r="V58" s="139" t="str">
        <f t="shared" si="117"/>
        <v/>
      </c>
      <c r="W58" s="280" t="str">
        <f>IF(details!R58="","",details!R58)</f>
        <v/>
      </c>
      <c r="X58" s="140" t="str">
        <f t="shared" si="118"/>
        <v/>
      </c>
      <c r="Y58" s="365" t="str">
        <f t="shared" si="42"/>
        <v/>
      </c>
      <c r="Z58" s="191" t="str">
        <f t="shared" si="119"/>
        <v/>
      </c>
      <c r="AA58" s="280" t="str">
        <f>IF(details!S58="","",details!S58)</f>
        <v/>
      </c>
      <c r="AB58" s="280" t="str">
        <f>IF(details!T58="","",details!T58)</f>
        <v/>
      </c>
      <c r="AC58" s="280" t="str">
        <f>IF(details!U58="","",details!U58)</f>
        <v/>
      </c>
      <c r="AD58" s="281" t="str">
        <f t="shared" si="120"/>
        <v/>
      </c>
      <c r="AE58" s="280" t="str">
        <f>IF(details!V58="","",details!V58)</f>
        <v/>
      </c>
      <c r="AF58" s="281" t="str">
        <f t="shared" si="121"/>
        <v/>
      </c>
      <c r="AG58" s="152">
        <f t="shared" si="122"/>
        <v>0</v>
      </c>
      <c r="AH58" s="138" t="e">
        <f t="shared" si="123"/>
        <v>#VALUE!</v>
      </c>
      <c r="AI58" s="280" t="str">
        <f>IF(details!W58="","",details!W58)</f>
        <v/>
      </c>
      <c r="AJ58" s="280" t="str">
        <f>IF(details!X58="","",details!X58)</f>
        <v/>
      </c>
      <c r="AK58" s="280" t="str">
        <f>IF(details!Y58="","",details!Y58)</f>
        <v/>
      </c>
      <c r="AL58" s="139" t="str">
        <f t="shared" si="124"/>
        <v/>
      </c>
      <c r="AM58" s="280" t="str">
        <f>IF(details!Z58="","",details!Z58)</f>
        <v/>
      </c>
      <c r="AN58" s="140" t="str">
        <f t="shared" si="125"/>
        <v/>
      </c>
      <c r="AO58" s="365" t="str">
        <f t="shared" si="47"/>
        <v/>
      </c>
      <c r="AP58" s="191" t="str">
        <f t="shared" si="208"/>
        <v/>
      </c>
      <c r="AQ58" s="282" t="str">
        <f>IF(details!AA58="","",details!AA58)</f>
        <v/>
      </c>
      <c r="AR58" s="288" t="str">
        <f>CONCATENATE(IF(details!AA58="s"," SANSKRIT",IF(details!AA58="u"," URDU",IF(details!AA58="g"," GUJRATI",IF(details!AA58="p"," PUNJABI",IF(details!AA58="sd"," SINDHI",))))),"")</f>
        <v/>
      </c>
      <c r="AS58" s="280" t="str">
        <f>IF(details!AB58="","",details!AB58)</f>
        <v/>
      </c>
      <c r="AT58" s="280" t="str">
        <f>IF(details!AC58="","",details!AC58)</f>
        <v/>
      </c>
      <c r="AU58" s="280" t="str">
        <f>IF(details!AD58="","",details!AD58)</f>
        <v/>
      </c>
      <c r="AV58" s="281" t="str">
        <f t="shared" si="127"/>
        <v/>
      </c>
      <c r="AW58" s="280" t="str">
        <f>IF(details!AE58="","",details!AE58)</f>
        <v/>
      </c>
      <c r="AX58" s="281" t="str">
        <f t="shared" si="128"/>
        <v/>
      </c>
      <c r="AY58" s="152">
        <f t="shared" si="129"/>
        <v>0</v>
      </c>
      <c r="AZ58" s="138" t="e">
        <f t="shared" si="130"/>
        <v>#VALUE!</v>
      </c>
      <c r="BA58" s="280" t="str">
        <f>IF(details!AF58="","",details!AF58)</f>
        <v/>
      </c>
      <c r="BB58" s="280" t="str">
        <f>IF(details!AG58="","",details!AG58)</f>
        <v/>
      </c>
      <c r="BC58" s="280" t="str">
        <f>IF(details!AH58="","",details!AH58)</f>
        <v/>
      </c>
      <c r="BD58" s="139" t="str">
        <f t="shared" si="131"/>
        <v/>
      </c>
      <c r="BE58" s="280" t="str">
        <f>IF(details!AI58="","",details!AI58)</f>
        <v/>
      </c>
      <c r="BF58" s="140" t="str">
        <f t="shared" si="132"/>
        <v/>
      </c>
      <c r="BG58" s="365" t="str">
        <f t="shared" si="51"/>
        <v/>
      </c>
      <c r="BH58" s="191" t="str">
        <f t="shared" si="133"/>
        <v/>
      </c>
      <c r="BI58" s="280" t="str">
        <f>IF(details!AJ58="","",details!AJ58)</f>
        <v/>
      </c>
      <c r="BJ58" s="280" t="str">
        <f>IF(details!AK58="","",details!AK58)</f>
        <v/>
      </c>
      <c r="BK58" s="280" t="str">
        <f>IF(details!AL58="","",details!AL58)</f>
        <v/>
      </c>
      <c r="BL58" s="281" t="str">
        <f t="shared" si="134"/>
        <v/>
      </c>
      <c r="BM58" s="280" t="str">
        <f>IF(details!AM58="","",details!AM58)</f>
        <v/>
      </c>
      <c r="BN58" s="281" t="str">
        <f t="shared" si="135"/>
        <v/>
      </c>
      <c r="BO58" s="152">
        <f t="shared" si="136"/>
        <v>0</v>
      </c>
      <c r="BP58" s="138" t="e">
        <f t="shared" si="137"/>
        <v>#VALUE!</v>
      </c>
      <c r="BQ58" s="280" t="str">
        <f>IF(details!AN58="","",details!AN58)</f>
        <v/>
      </c>
      <c r="BR58" s="280" t="str">
        <f>IF(details!AO58="","",details!AO58)</f>
        <v/>
      </c>
      <c r="BS58" s="280" t="str">
        <f>IF(details!AP58="","",details!AP58)</f>
        <v/>
      </c>
      <c r="BT58" s="139" t="str">
        <f t="shared" si="138"/>
        <v/>
      </c>
      <c r="BU58" s="280" t="str">
        <f>IF(details!AQ58="","",details!AQ58)</f>
        <v/>
      </c>
      <c r="BV58" s="140" t="str">
        <f t="shared" si="139"/>
        <v/>
      </c>
      <c r="BW58" s="365" t="str">
        <f t="shared" si="55"/>
        <v/>
      </c>
      <c r="BX58" s="191" t="str">
        <f t="shared" si="209"/>
        <v/>
      </c>
      <c r="BY58" s="280" t="str">
        <f>IF(details!AR58="","",details!AR58)</f>
        <v/>
      </c>
      <c r="BZ58" s="280" t="str">
        <f>IF(details!AS58="","",details!AS58)</f>
        <v/>
      </c>
      <c r="CA58" s="280" t="str">
        <f>IF(details!AT58="","",details!AT58)</f>
        <v/>
      </c>
      <c r="CB58" s="281" t="str">
        <f t="shared" si="141"/>
        <v/>
      </c>
      <c r="CC58" s="280" t="str">
        <f>IF(details!AU58="","",details!AU58)</f>
        <v/>
      </c>
      <c r="CD58" s="281" t="str">
        <f t="shared" si="142"/>
        <v/>
      </c>
      <c r="CE58" s="152">
        <f t="shared" si="143"/>
        <v>0</v>
      </c>
      <c r="CF58" s="138" t="e">
        <f t="shared" si="144"/>
        <v>#VALUE!</v>
      </c>
      <c r="CG58" s="280" t="str">
        <f>IF(details!AV58="","",details!AV58)</f>
        <v/>
      </c>
      <c r="CH58" s="280" t="str">
        <f>IF(details!AW58="","",details!AW58)</f>
        <v/>
      </c>
      <c r="CI58" s="280" t="str">
        <f>IF(details!AX58="","",details!AX58)</f>
        <v/>
      </c>
      <c r="CJ58" s="139" t="str">
        <f t="shared" si="145"/>
        <v/>
      </c>
      <c r="CK58" s="280" t="str">
        <f>IF(details!AY58="","",details!AY58)</f>
        <v/>
      </c>
      <c r="CL58" s="140" t="str">
        <f t="shared" si="146"/>
        <v/>
      </c>
      <c r="CM58" s="365" t="str">
        <f t="shared" si="59"/>
        <v/>
      </c>
      <c r="CN58" s="191" t="str">
        <f t="shared" si="60"/>
        <v/>
      </c>
      <c r="CO58" s="280" t="str">
        <f>IF(details!AZ58="","",details!AZ58)</f>
        <v/>
      </c>
      <c r="CP58" s="280" t="str">
        <f>IF(details!BA58="","",details!BA58)</f>
        <v/>
      </c>
      <c r="CQ58" s="280" t="str">
        <f>IF(details!BB58="","",details!BB58)</f>
        <v/>
      </c>
      <c r="CR58" s="281" t="str">
        <f t="shared" si="147"/>
        <v/>
      </c>
      <c r="CS58" s="280" t="str">
        <f>IF(details!BC58="","",details!BC58)</f>
        <v/>
      </c>
      <c r="CT58" s="281" t="str">
        <f t="shared" si="148"/>
        <v/>
      </c>
      <c r="CU58" s="152">
        <f t="shared" si="149"/>
        <v>0</v>
      </c>
      <c r="CV58" s="138" t="e">
        <f t="shared" si="150"/>
        <v>#VALUE!</v>
      </c>
      <c r="CW58" s="280" t="str">
        <f>IF(details!BD58="","",details!BD58)</f>
        <v/>
      </c>
      <c r="CX58" s="280" t="str">
        <f>IF(details!BE58="","",details!BE58)</f>
        <v/>
      </c>
      <c r="CY58" s="280" t="str">
        <f>IF(details!BF58="","",details!BF58)</f>
        <v/>
      </c>
      <c r="CZ58" s="139" t="str">
        <f t="shared" si="151"/>
        <v/>
      </c>
      <c r="DA58" s="280" t="str">
        <f>IF(details!BG58="","",details!BG58)</f>
        <v/>
      </c>
      <c r="DB58" s="140" t="str">
        <f t="shared" si="152"/>
        <v/>
      </c>
      <c r="DC58" s="365" t="str">
        <f t="shared" si="64"/>
        <v/>
      </c>
      <c r="DD58" s="191" t="str">
        <f t="shared" si="23"/>
        <v/>
      </c>
      <c r="DE58" s="280" t="str">
        <f>IF(details!BH58="","",details!BH58)</f>
        <v/>
      </c>
      <c r="DF58" s="280" t="str">
        <f>IF(details!BI58="","",details!BI58)</f>
        <v/>
      </c>
      <c r="DG58" s="280" t="str">
        <f>IF(details!BJ58="","",details!BJ58)</f>
        <v/>
      </c>
      <c r="DH58" s="281" t="str">
        <f t="shared" si="153"/>
        <v/>
      </c>
      <c r="DI58" s="280" t="str">
        <f>IF(details!BK58="","",details!BK58)</f>
        <v/>
      </c>
      <c r="DJ58" s="281" t="str">
        <f t="shared" si="154"/>
        <v/>
      </c>
      <c r="DK58" s="152">
        <f t="shared" si="155"/>
        <v>0</v>
      </c>
      <c r="DL58" s="281" t="str">
        <f t="shared" si="156"/>
        <v/>
      </c>
      <c r="DM58" s="280" t="str">
        <f>IF(details!BL58="","",details!BL58)</f>
        <v/>
      </c>
      <c r="DN58" s="52" t="str">
        <f t="shared" si="157"/>
        <v/>
      </c>
      <c r="DO58" s="280" t="str">
        <f t="shared" si="158"/>
        <v/>
      </c>
      <c r="DP58" s="280" t="str">
        <f>IF(details!BM58="","",details!BM58)</f>
        <v/>
      </c>
      <c r="DQ58" s="280" t="str">
        <f>IF(details!BN58="","",details!BN58)</f>
        <v/>
      </c>
      <c r="DR58" s="280" t="str">
        <f>IF(details!BO58="","",details!BO58)</f>
        <v/>
      </c>
      <c r="DS58" s="281" t="str">
        <f t="shared" si="159"/>
        <v/>
      </c>
      <c r="DT58" s="280" t="str">
        <f>IF(details!BP58="","",details!BP58)</f>
        <v/>
      </c>
      <c r="DU58" s="280" t="str">
        <f>IF(details!BQ58="","",details!BQ58)</f>
        <v/>
      </c>
      <c r="DV58" s="281" t="str">
        <f t="shared" si="160"/>
        <v/>
      </c>
      <c r="DW58" s="281" t="str">
        <f t="shared" si="161"/>
        <v/>
      </c>
      <c r="DX58" s="281" t="str">
        <f t="shared" si="162"/>
        <v/>
      </c>
      <c r="DY58" s="282" t="str">
        <f t="shared" si="163"/>
        <v/>
      </c>
      <c r="DZ58" s="152">
        <f t="shared" si="164"/>
        <v>0</v>
      </c>
      <c r="EA58" s="280" t="str">
        <f t="shared" si="165"/>
        <v/>
      </c>
      <c r="EB58" s="280" t="str">
        <f>IF(details!BR58="","",details!BR58)</f>
        <v/>
      </c>
      <c r="EC58" s="280" t="str">
        <f>IF(details!BS58="","",details!BS58)</f>
        <v/>
      </c>
      <c r="ED58" s="280" t="str">
        <f>IF(details!BT58="","",details!BT58)</f>
        <v/>
      </c>
      <c r="EE58" s="281" t="str">
        <f t="shared" si="166"/>
        <v/>
      </c>
      <c r="EF58" s="280" t="str">
        <f>IF(details!BU58="","",details!BU58)</f>
        <v/>
      </c>
      <c r="EG58" s="280" t="str">
        <f>IF(details!BV58="","",details!BV58)</f>
        <v/>
      </c>
      <c r="EH58" s="56" t="str">
        <f t="shared" si="167"/>
        <v/>
      </c>
      <c r="EI58" s="281" t="str">
        <f t="shared" si="168"/>
        <v/>
      </c>
      <c r="EJ58" s="281" t="str">
        <f t="shared" si="169"/>
        <v/>
      </c>
      <c r="EK58" s="302" t="str">
        <f t="shared" si="170"/>
        <v/>
      </c>
      <c r="EL58" s="152">
        <f t="shared" si="171"/>
        <v>0</v>
      </c>
      <c r="EM58" s="280" t="str">
        <f t="shared" si="172"/>
        <v/>
      </c>
      <c r="EN58" s="280" t="str">
        <f>IF(details!BW58="","",details!BW58)</f>
        <v/>
      </c>
      <c r="EO58" s="280" t="str">
        <f>IF(details!BX58="","",details!BX58)</f>
        <v/>
      </c>
      <c r="EP58" s="280" t="str">
        <f>IF(details!BY58="","",details!BY58)</f>
        <v/>
      </c>
      <c r="EQ58" s="282" t="str">
        <f t="shared" si="173"/>
        <v/>
      </c>
      <c r="ER58" s="280" t="str">
        <f t="shared" si="174"/>
        <v/>
      </c>
      <c r="ES58" s="280" t="str">
        <f>IF(details!BZ58="","",details!BZ58)</f>
        <v/>
      </c>
      <c r="ET58" s="280" t="str">
        <f>IF(details!CA58="","",details!CA58)</f>
        <v/>
      </c>
      <c r="EU58" s="280" t="str">
        <f>IF(details!CB58="","",details!CB58)</f>
        <v/>
      </c>
      <c r="EV58" s="280" t="str">
        <f>IF(details!CC58="","",details!CC58)</f>
        <v/>
      </c>
      <c r="EW58" s="282" t="str">
        <f t="shared" si="175"/>
        <v/>
      </c>
      <c r="EX58" s="280" t="str">
        <f t="shared" si="176"/>
        <v/>
      </c>
      <c r="EY58" s="152" t="str">
        <f t="shared" si="177"/>
        <v/>
      </c>
      <c r="EZ58" s="152" t="str">
        <f t="shared" si="178"/>
        <v/>
      </c>
      <c r="FA58" s="152" t="str">
        <f t="shared" si="179"/>
        <v/>
      </c>
      <c r="FB58" s="152" t="str">
        <f t="shared" si="180"/>
        <v/>
      </c>
      <c r="FC58" s="152" t="str">
        <f t="shared" si="181"/>
        <v/>
      </c>
      <c r="FD58" s="152" t="str">
        <f t="shared" si="182"/>
        <v/>
      </c>
      <c r="FE58" s="152" t="str">
        <f t="shared" si="211"/>
        <v/>
      </c>
      <c r="FF58" s="152">
        <f t="shared" si="183"/>
        <v>0</v>
      </c>
      <c r="FG58" s="152">
        <f t="shared" si="184"/>
        <v>0</v>
      </c>
      <c r="FH58" s="152">
        <f t="shared" si="185"/>
        <v>0</v>
      </c>
      <c r="FI58" s="152">
        <f t="shared" si="186"/>
        <v>0</v>
      </c>
      <c r="FJ58" s="152">
        <f t="shared" si="187"/>
        <v>0</v>
      </c>
      <c r="FK58" s="198"/>
      <c r="FL58" s="303" t="str">
        <f t="shared" si="188"/>
        <v/>
      </c>
      <c r="FM58" s="303" t="str">
        <f t="shared" si="189"/>
        <v/>
      </c>
      <c r="FN58" s="303" t="str">
        <f t="shared" si="190"/>
        <v/>
      </c>
      <c r="FO58" s="303" t="str">
        <f t="shared" si="212"/>
        <v/>
      </c>
      <c r="FP58" s="303" t="str">
        <f t="shared" si="213"/>
        <v/>
      </c>
      <c r="FQ58" s="303" t="str">
        <f t="shared" si="214"/>
        <v/>
      </c>
      <c r="FR58" s="303" t="str">
        <f t="shared" si="215"/>
        <v/>
      </c>
      <c r="FS58" s="303" t="str">
        <f t="shared" si="216"/>
        <v/>
      </c>
      <c r="FT58" s="303" t="str">
        <f t="shared" si="191"/>
        <v/>
      </c>
      <c r="FU58" s="303" t="str">
        <f t="shared" si="192"/>
        <v/>
      </c>
      <c r="FV58" s="303" t="str">
        <f t="shared" si="193"/>
        <v/>
      </c>
      <c r="FW58" s="303" t="str">
        <f t="shared" si="194"/>
        <v/>
      </c>
      <c r="FX58" s="303" t="str">
        <f t="shared" si="217"/>
        <v/>
      </c>
      <c r="FY58" s="303" t="str">
        <f t="shared" si="195"/>
        <v/>
      </c>
      <c r="FZ58" s="303" t="str">
        <f t="shared" si="196"/>
        <v/>
      </c>
      <c r="GA58" s="303" t="str">
        <f t="shared" si="197"/>
        <v/>
      </c>
      <c r="GB58" s="303" t="str">
        <f t="shared" si="218"/>
        <v/>
      </c>
      <c r="GC58" s="286">
        <f t="shared" si="210"/>
        <v>0</v>
      </c>
      <c r="GD58" s="244">
        <f t="shared" si="198"/>
        <v>0</v>
      </c>
      <c r="GE58" s="152" t="str">
        <f t="shared" si="199"/>
        <v/>
      </c>
      <c r="GF58" s="421" t="str">
        <f t="shared" si="200"/>
        <v/>
      </c>
      <c r="GG58" s="333" t="str">
        <f t="shared" si="224"/>
        <v/>
      </c>
      <c r="GH58" s="333" t="str">
        <f t="shared" si="220"/>
        <v xml:space="preserve">      </v>
      </c>
      <c r="GI58" s="191"/>
      <c r="GJ58" s="191" t="str">
        <f t="shared" si="225"/>
        <v/>
      </c>
      <c r="GK58" s="191" t="str">
        <f t="shared" si="226"/>
        <v/>
      </c>
      <c r="GL58" s="191" t="str">
        <f t="shared" si="227"/>
        <v/>
      </c>
      <c r="GM58" s="55" t="str">
        <f>IF(details!DG58="","",details!DG58)</f>
        <v/>
      </c>
      <c r="GN58" s="57" t="str">
        <f>IF(details!DH58="","",details!DH58)</f>
        <v/>
      </c>
      <c r="GO58" s="55" t="str">
        <f>IF(details!DK58="","",details!DK58)</f>
        <v/>
      </c>
      <c r="GP58" s="57" t="str">
        <f>IF(details!DL58="","",details!DL58)</f>
        <v/>
      </c>
      <c r="GQ58" s="55" t="str">
        <f>IF(details!DO58="","",details!DO58)</f>
        <v/>
      </c>
      <c r="GR58" s="57" t="str">
        <f>IF(details!DP58="","",details!DP58)</f>
        <v/>
      </c>
      <c r="GS58" s="55" t="str">
        <f>IF(details!DS58="","",details!DS58)</f>
        <v/>
      </c>
      <c r="GT58" s="57" t="str">
        <f>IF(details!DT58="","",details!DT58)</f>
        <v/>
      </c>
      <c r="GU58" s="337" t="str">
        <f t="shared" si="206"/>
        <v/>
      </c>
      <c r="GV58" s="427" t="str">
        <f t="shared" si="207"/>
        <v/>
      </c>
      <c r="GW58" s="199"/>
      <c r="HP58" s="65"/>
      <c r="HQ58" s="65"/>
      <c r="HR58" s="65"/>
      <c r="HS58" s="65"/>
    </row>
    <row r="59" spans="1:227" ht="15" customHeight="1">
      <c r="A59" s="194">
        <f>details!A59</f>
        <v>53</v>
      </c>
      <c r="B59" s="280" t="str">
        <f>IF(details!B59="","",details!B59)</f>
        <v/>
      </c>
      <c r="C59" s="280" t="str">
        <f>IF(details!C59="","",details!C59)</f>
        <v/>
      </c>
      <c r="D59" s="282">
        <f>IF(details!D59="","",details!D59)</f>
        <v>1053</v>
      </c>
      <c r="E59" s="282"/>
      <c r="F59" s="280" t="str">
        <f>IF(details!F59="","",details!F59)</f>
        <v/>
      </c>
      <c r="G59" s="570" t="str">
        <f>IF(details!G59="","",details!G59)</f>
        <v/>
      </c>
      <c r="H59" s="287" t="str">
        <f>IF(details!H59="","",details!H59)</f>
        <v>A 053</v>
      </c>
      <c r="I59" s="287" t="str">
        <f>IF(details!I59="","",details!I59)</f>
        <v>B 053</v>
      </c>
      <c r="J59" s="287" t="str">
        <f>IF(details!J59="","",details!J59)</f>
        <v>C 053</v>
      </c>
      <c r="K59" s="280" t="str">
        <f>IF(details!K59="","",details!K59)</f>
        <v/>
      </c>
      <c r="L59" s="280" t="str">
        <f>IF(details!L59="","",details!L59)</f>
        <v/>
      </c>
      <c r="M59" s="280" t="str">
        <f>IF(details!M59="","",details!M59)</f>
        <v/>
      </c>
      <c r="N59" s="281" t="str">
        <f t="shared" si="113"/>
        <v/>
      </c>
      <c r="O59" s="280" t="str">
        <f>IF(details!N59="","",details!N59)</f>
        <v/>
      </c>
      <c r="P59" s="281" t="str">
        <f t="shared" si="114"/>
        <v/>
      </c>
      <c r="Q59" s="152">
        <f t="shared" si="115"/>
        <v>0</v>
      </c>
      <c r="R59" s="138" t="e">
        <f t="shared" si="116"/>
        <v>#VALUE!</v>
      </c>
      <c r="S59" s="280" t="str">
        <f>IF(details!O59="","",details!O59)</f>
        <v/>
      </c>
      <c r="T59" s="280" t="str">
        <f>IF(details!P59="","",details!P59)</f>
        <v/>
      </c>
      <c r="U59" s="280" t="str">
        <f>IF(details!Q59="","",details!Q59)</f>
        <v/>
      </c>
      <c r="V59" s="139" t="str">
        <f t="shared" si="117"/>
        <v/>
      </c>
      <c r="W59" s="280" t="str">
        <f>IF(details!R59="","",details!R59)</f>
        <v/>
      </c>
      <c r="X59" s="140" t="str">
        <f t="shared" si="118"/>
        <v/>
      </c>
      <c r="Y59" s="365" t="str">
        <f t="shared" si="42"/>
        <v/>
      </c>
      <c r="Z59" s="191" t="str">
        <f t="shared" si="119"/>
        <v/>
      </c>
      <c r="AA59" s="280" t="str">
        <f>IF(details!S59="","",details!S59)</f>
        <v/>
      </c>
      <c r="AB59" s="280" t="str">
        <f>IF(details!T59="","",details!T59)</f>
        <v/>
      </c>
      <c r="AC59" s="280" t="str">
        <f>IF(details!U59="","",details!U59)</f>
        <v/>
      </c>
      <c r="AD59" s="281" t="str">
        <f t="shared" si="120"/>
        <v/>
      </c>
      <c r="AE59" s="280" t="str">
        <f>IF(details!V59="","",details!V59)</f>
        <v/>
      </c>
      <c r="AF59" s="281" t="str">
        <f t="shared" si="121"/>
        <v/>
      </c>
      <c r="AG59" s="152">
        <f t="shared" si="122"/>
        <v>0</v>
      </c>
      <c r="AH59" s="138" t="e">
        <f t="shared" si="123"/>
        <v>#VALUE!</v>
      </c>
      <c r="AI59" s="280" t="str">
        <f>IF(details!W59="","",details!W59)</f>
        <v/>
      </c>
      <c r="AJ59" s="280" t="str">
        <f>IF(details!X59="","",details!X59)</f>
        <v/>
      </c>
      <c r="AK59" s="280" t="str">
        <f>IF(details!Y59="","",details!Y59)</f>
        <v/>
      </c>
      <c r="AL59" s="139" t="str">
        <f t="shared" si="124"/>
        <v/>
      </c>
      <c r="AM59" s="280" t="str">
        <f>IF(details!Z59="","",details!Z59)</f>
        <v/>
      </c>
      <c r="AN59" s="140" t="str">
        <f t="shared" si="125"/>
        <v/>
      </c>
      <c r="AO59" s="365" t="str">
        <f t="shared" si="47"/>
        <v/>
      </c>
      <c r="AP59" s="191" t="str">
        <f t="shared" si="208"/>
        <v/>
      </c>
      <c r="AQ59" s="282" t="str">
        <f>IF(details!AA59="","",details!AA59)</f>
        <v/>
      </c>
      <c r="AR59" s="288" t="str">
        <f>CONCATENATE(IF(details!AA59="s"," SANSKRIT",IF(details!AA59="u"," URDU",IF(details!AA59="g"," GUJRATI",IF(details!AA59="p"," PUNJABI",IF(details!AA59="sd"," SINDHI",))))),"")</f>
        <v/>
      </c>
      <c r="AS59" s="280" t="str">
        <f>IF(details!AB59="","",details!AB59)</f>
        <v/>
      </c>
      <c r="AT59" s="280" t="str">
        <f>IF(details!AC59="","",details!AC59)</f>
        <v/>
      </c>
      <c r="AU59" s="280" t="str">
        <f>IF(details!AD59="","",details!AD59)</f>
        <v/>
      </c>
      <c r="AV59" s="281" t="str">
        <f t="shared" si="127"/>
        <v/>
      </c>
      <c r="AW59" s="280" t="str">
        <f>IF(details!AE59="","",details!AE59)</f>
        <v/>
      </c>
      <c r="AX59" s="281" t="str">
        <f t="shared" si="128"/>
        <v/>
      </c>
      <c r="AY59" s="152">
        <f t="shared" si="129"/>
        <v>0</v>
      </c>
      <c r="AZ59" s="138" t="e">
        <f t="shared" si="130"/>
        <v>#VALUE!</v>
      </c>
      <c r="BA59" s="280" t="str">
        <f>IF(details!AF59="","",details!AF59)</f>
        <v/>
      </c>
      <c r="BB59" s="280" t="str">
        <f>IF(details!AG59="","",details!AG59)</f>
        <v/>
      </c>
      <c r="BC59" s="280" t="str">
        <f>IF(details!AH59="","",details!AH59)</f>
        <v/>
      </c>
      <c r="BD59" s="139" t="str">
        <f t="shared" si="131"/>
        <v/>
      </c>
      <c r="BE59" s="280" t="str">
        <f>IF(details!AI59="","",details!AI59)</f>
        <v/>
      </c>
      <c r="BF59" s="140" t="str">
        <f t="shared" si="132"/>
        <v/>
      </c>
      <c r="BG59" s="365" t="str">
        <f t="shared" si="51"/>
        <v/>
      </c>
      <c r="BH59" s="191" t="str">
        <f t="shared" si="133"/>
        <v/>
      </c>
      <c r="BI59" s="280" t="str">
        <f>IF(details!AJ59="","",details!AJ59)</f>
        <v/>
      </c>
      <c r="BJ59" s="280" t="str">
        <f>IF(details!AK59="","",details!AK59)</f>
        <v/>
      </c>
      <c r="BK59" s="280" t="str">
        <f>IF(details!AL59="","",details!AL59)</f>
        <v/>
      </c>
      <c r="BL59" s="281" t="str">
        <f t="shared" si="134"/>
        <v/>
      </c>
      <c r="BM59" s="280" t="str">
        <f>IF(details!AM59="","",details!AM59)</f>
        <v/>
      </c>
      <c r="BN59" s="281" t="str">
        <f t="shared" si="135"/>
        <v/>
      </c>
      <c r="BO59" s="152">
        <f t="shared" si="136"/>
        <v>0</v>
      </c>
      <c r="BP59" s="138" t="e">
        <f t="shared" si="137"/>
        <v>#VALUE!</v>
      </c>
      <c r="BQ59" s="280" t="str">
        <f>IF(details!AN59="","",details!AN59)</f>
        <v/>
      </c>
      <c r="BR59" s="280" t="str">
        <f>IF(details!AO59="","",details!AO59)</f>
        <v/>
      </c>
      <c r="BS59" s="280" t="str">
        <f>IF(details!AP59="","",details!AP59)</f>
        <v/>
      </c>
      <c r="BT59" s="139" t="str">
        <f t="shared" si="138"/>
        <v/>
      </c>
      <c r="BU59" s="280" t="str">
        <f>IF(details!AQ59="","",details!AQ59)</f>
        <v/>
      </c>
      <c r="BV59" s="140" t="str">
        <f t="shared" si="139"/>
        <v/>
      </c>
      <c r="BW59" s="365" t="str">
        <f t="shared" si="55"/>
        <v/>
      </c>
      <c r="BX59" s="191" t="str">
        <f t="shared" si="209"/>
        <v/>
      </c>
      <c r="BY59" s="280" t="str">
        <f>IF(details!AR59="","",details!AR59)</f>
        <v/>
      </c>
      <c r="BZ59" s="280" t="str">
        <f>IF(details!AS59="","",details!AS59)</f>
        <v/>
      </c>
      <c r="CA59" s="280" t="str">
        <f>IF(details!AT59="","",details!AT59)</f>
        <v/>
      </c>
      <c r="CB59" s="281" t="str">
        <f t="shared" si="141"/>
        <v/>
      </c>
      <c r="CC59" s="280" t="str">
        <f>IF(details!AU59="","",details!AU59)</f>
        <v/>
      </c>
      <c r="CD59" s="281" t="str">
        <f t="shared" si="142"/>
        <v/>
      </c>
      <c r="CE59" s="152">
        <f t="shared" si="143"/>
        <v>0</v>
      </c>
      <c r="CF59" s="138" t="e">
        <f t="shared" si="144"/>
        <v>#VALUE!</v>
      </c>
      <c r="CG59" s="280" t="str">
        <f>IF(details!AV59="","",details!AV59)</f>
        <v/>
      </c>
      <c r="CH59" s="280" t="str">
        <f>IF(details!AW59="","",details!AW59)</f>
        <v/>
      </c>
      <c r="CI59" s="280" t="str">
        <f>IF(details!AX59="","",details!AX59)</f>
        <v/>
      </c>
      <c r="CJ59" s="139" t="str">
        <f t="shared" si="145"/>
        <v/>
      </c>
      <c r="CK59" s="280" t="str">
        <f>IF(details!AY59="","",details!AY59)</f>
        <v/>
      </c>
      <c r="CL59" s="140" t="str">
        <f t="shared" si="146"/>
        <v/>
      </c>
      <c r="CM59" s="365" t="str">
        <f t="shared" si="59"/>
        <v/>
      </c>
      <c r="CN59" s="191" t="str">
        <f t="shared" si="60"/>
        <v/>
      </c>
      <c r="CO59" s="280" t="str">
        <f>IF(details!AZ59="","",details!AZ59)</f>
        <v/>
      </c>
      <c r="CP59" s="280" t="str">
        <f>IF(details!BA59="","",details!BA59)</f>
        <v/>
      </c>
      <c r="CQ59" s="280" t="str">
        <f>IF(details!BB59="","",details!BB59)</f>
        <v/>
      </c>
      <c r="CR59" s="281" t="str">
        <f t="shared" si="147"/>
        <v/>
      </c>
      <c r="CS59" s="280" t="str">
        <f>IF(details!BC59="","",details!BC59)</f>
        <v/>
      </c>
      <c r="CT59" s="281" t="str">
        <f t="shared" si="148"/>
        <v/>
      </c>
      <c r="CU59" s="152">
        <f t="shared" si="149"/>
        <v>0</v>
      </c>
      <c r="CV59" s="138" t="e">
        <f t="shared" si="150"/>
        <v>#VALUE!</v>
      </c>
      <c r="CW59" s="280" t="str">
        <f>IF(details!BD59="","",details!BD59)</f>
        <v/>
      </c>
      <c r="CX59" s="280" t="str">
        <f>IF(details!BE59="","",details!BE59)</f>
        <v/>
      </c>
      <c r="CY59" s="280" t="str">
        <f>IF(details!BF59="","",details!BF59)</f>
        <v/>
      </c>
      <c r="CZ59" s="139" t="str">
        <f t="shared" si="151"/>
        <v/>
      </c>
      <c r="DA59" s="280" t="str">
        <f>IF(details!BG59="","",details!BG59)</f>
        <v/>
      </c>
      <c r="DB59" s="140" t="str">
        <f t="shared" si="152"/>
        <v/>
      </c>
      <c r="DC59" s="365" t="str">
        <f t="shared" si="64"/>
        <v/>
      </c>
      <c r="DD59" s="191" t="str">
        <f t="shared" si="23"/>
        <v/>
      </c>
      <c r="DE59" s="280" t="str">
        <f>IF(details!BH59="","",details!BH59)</f>
        <v/>
      </c>
      <c r="DF59" s="280" t="str">
        <f>IF(details!BI59="","",details!BI59)</f>
        <v/>
      </c>
      <c r="DG59" s="280" t="str">
        <f>IF(details!BJ59="","",details!BJ59)</f>
        <v/>
      </c>
      <c r="DH59" s="281" t="str">
        <f t="shared" si="153"/>
        <v/>
      </c>
      <c r="DI59" s="280" t="str">
        <f>IF(details!BK59="","",details!BK59)</f>
        <v/>
      </c>
      <c r="DJ59" s="281" t="str">
        <f t="shared" si="154"/>
        <v/>
      </c>
      <c r="DK59" s="152">
        <f t="shared" si="155"/>
        <v>0</v>
      </c>
      <c r="DL59" s="281" t="str">
        <f t="shared" si="156"/>
        <v/>
      </c>
      <c r="DM59" s="280" t="str">
        <f>IF(details!BL59="","",details!BL59)</f>
        <v/>
      </c>
      <c r="DN59" s="52" t="str">
        <f t="shared" si="157"/>
        <v/>
      </c>
      <c r="DO59" s="280" t="str">
        <f t="shared" si="158"/>
        <v/>
      </c>
      <c r="DP59" s="280" t="str">
        <f>IF(details!BM59="","",details!BM59)</f>
        <v/>
      </c>
      <c r="DQ59" s="280" t="str">
        <f>IF(details!BN59="","",details!BN59)</f>
        <v/>
      </c>
      <c r="DR59" s="280" t="str">
        <f>IF(details!BO59="","",details!BO59)</f>
        <v/>
      </c>
      <c r="DS59" s="281" t="str">
        <f t="shared" si="159"/>
        <v/>
      </c>
      <c r="DT59" s="280" t="str">
        <f>IF(details!BP59="","",details!BP59)</f>
        <v/>
      </c>
      <c r="DU59" s="280" t="str">
        <f>IF(details!BQ59="","",details!BQ59)</f>
        <v/>
      </c>
      <c r="DV59" s="281" t="str">
        <f t="shared" si="160"/>
        <v/>
      </c>
      <c r="DW59" s="281" t="str">
        <f t="shared" si="161"/>
        <v/>
      </c>
      <c r="DX59" s="281" t="str">
        <f t="shared" si="162"/>
        <v/>
      </c>
      <c r="DY59" s="282" t="str">
        <f t="shared" si="163"/>
        <v/>
      </c>
      <c r="DZ59" s="152">
        <f t="shared" si="164"/>
        <v>0</v>
      </c>
      <c r="EA59" s="280" t="str">
        <f t="shared" si="165"/>
        <v/>
      </c>
      <c r="EB59" s="280" t="str">
        <f>IF(details!BR59="","",details!BR59)</f>
        <v/>
      </c>
      <c r="EC59" s="280" t="str">
        <f>IF(details!BS59="","",details!BS59)</f>
        <v/>
      </c>
      <c r="ED59" s="280" t="str">
        <f>IF(details!BT59="","",details!BT59)</f>
        <v/>
      </c>
      <c r="EE59" s="281" t="str">
        <f t="shared" si="166"/>
        <v/>
      </c>
      <c r="EF59" s="280" t="str">
        <f>IF(details!BU59="","",details!BU59)</f>
        <v/>
      </c>
      <c r="EG59" s="280" t="str">
        <f>IF(details!BV59="","",details!BV59)</f>
        <v/>
      </c>
      <c r="EH59" s="56" t="str">
        <f t="shared" si="167"/>
        <v/>
      </c>
      <c r="EI59" s="281" t="str">
        <f t="shared" si="168"/>
        <v/>
      </c>
      <c r="EJ59" s="281" t="str">
        <f t="shared" si="169"/>
        <v/>
      </c>
      <c r="EK59" s="302" t="str">
        <f t="shared" si="170"/>
        <v/>
      </c>
      <c r="EL59" s="152">
        <f t="shared" si="171"/>
        <v>0</v>
      </c>
      <c r="EM59" s="280" t="str">
        <f t="shared" si="172"/>
        <v/>
      </c>
      <c r="EN59" s="280" t="str">
        <f>IF(details!BW59="","",details!BW59)</f>
        <v/>
      </c>
      <c r="EO59" s="280" t="str">
        <f>IF(details!BX59="","",details!BX59)</f>
        <v/>
      </c>
      <c r="EP59" s="280" t="str">
        <f>IF(details!BY59="","",details!BY59)</f>
        <v/>
      </c>
      <c r="EQ59" s="282" t="str">
        <f t="shared" si="173"/>
        <v/>
      </c>
      <c r="ER59" s="280" t="str">
        <f t="shared" si="174"/>
        <v/>
      </c>
      <c r="ES59" s="280" t="str">
        <f>IF(details!BZ59="","",details!BZ59)</f>
        <v/>
      </c>
      <c r="ET59" s="280" t="str">
        <f>IF(details!CA59="","",details!CA59)</f>
        <v/>
      </c>
      <c r="EU59" s="280" t="str">
        <f>IF(details!CB59="","",details!CB59)</f>
        <v/>
      </c>
      <c r="EV59" s="280" t="str">
        <f>IF(details!CC59="","",details!CC59)</f>
        <v/>
      </c>
      <c r="EW59" s="282" t="str">
        <f t="shared" si="175"/>
        <v/>
      </c>
      <c r="EX59" s="280" t="str">
        <f t="shared" si="176"/>
        <v/>
      </c>
      <c r="EY59" s="152" t="str">
        <f t="shared" si="177"/>
        <v/>
      </c>
      <c r="EZ59" s="152" t="str">
        <f t="shared" si="178"/>
        <v/>
      </c>
      <c r="FA59" s="152" t="str">
        <f t="shared" si="179"/>
        <v/>
      </c>
      <c r="FB59" s="152" t="str">
        <f t="shared" si="180"/>
        <v/>
      </c>
      <c r="FC59" s="152" t="str">
        <f t="shared" si="181"/>
        <v/>
      </c>
      <c r="FD59" s="152" t="str">
        <f t="shared" si="182"/>
        <v/>
      </c>
      <c r="FE59" s="152" t="str">
        <f t="shared" si="211"/>
        <v/>
      </c>
      <c r="FF59" s="152">
        <f t="shared" si="183"/>
        <v>0</v>
      </c>
      <c r="FG59" s="152">
        <f t="shared" si="184"/>
        <v>0</v>
      </c>
      <c r="FH59" s="152">
        <f t="shared" si="185"/>
        <v>0</v>
      </c>
      <c r="FI59" s="152">
        <f t="shared" si="186"/>
        <v>0</v>
      </c>
      <c r="FJ59" s="152">
        <f t="shared" si="187"/>
        <v>0</v>
      </c>
      <c r="FK59" s="198"/>
      <c r="FL59" s="303" t="str">
        <f t="shared" si="188"/>
        <v/>
      </c>
      <c r="FM59" s="303" t="str">
        <f t="shared" si="189"/>
        <v/>
      </c>
      <c r="FN59" s="303" t="str">
        <f t="shared" si="190"/>
        <v/>
      </c>
      <c r="FO59" s="303" t="str">
        <f t="shared" si="212"/>
        <v/>
      </c>
      <c r="FP59" s="303" t="str">
        <f t="shared" si="213"/>
        <v/>
      </c>
      <c r="FQ59" s="303" t="str">
        <f t="shared" si="214"/>
        <v/>
      </c>
      <c r="FR59" s="303" t="str">
        <f t="shared" si="215"/>
        <v/>
      </c>
      <c r="FS59" s="303" t="str">
        <f t="shared" si="216"/>
        <v/>
      </c>
      <c r="FT59" s="303" t="str">
        <f t="shared" si="191"/>
        <v/>
      </c>
      <c r="FU59" s="303" t="str">
        <f t="shared" si="192"/>
        <v/>
      </c>
      <c r="FV59" s="303" t="str">
        <f t="shared" si="193"/>
        <v/>
      </c>
      <c r="FW59" s="303" t="str">
        <f t="shared" si="194"/>
        <v/>
      </c>
      <c r="FX59" s="303" t="str">
        <f t="shared" si="217"/>
        <v/>
      </c>
      <c r="FY59" s="303" t="str">
        <f t="shared" si="195"/>
        <v/>
      </c>
      <c r="FZ59" s="303" t="str">
        <f t="shared" si="196"/>
        <v/>
      </c>
      <c r="GA59" s="303" t="str">
        <f t="shared" si="197"/>
        <v/>
      </c>
      <c r="GB59" s="303" t="str">
        <f t="shared" si="218"/>
        <v/>
      </c>
      <c r="GC59" s="286">
        <f t="shared" si="210"/>
        <v>0</v>
      </c>
      <c r="GD59" s="244">
        <f t="shared" si="198"/>
        <v>0</v>
      </c>
      <c r="GE59" s="152" t="str">
        <f t="shared" si="199"/>
        <v/>
      </c>
      <c r="GF59" s="421" t="str">
        <f t="shared" si="200"/>
        <v/>
      </c>
      <c r="GG59" s="333" t="str">
        <f t="shared" si="224"/>
        <v/>
      </c>
      <c r="GH59" s="333" t="str">
        <f t="shared" si="220"/>
        <v xml:space="preserve">      </v>
      </c>
      <c r="GI59" s="191"/>
      <c r="GJ59" s="191" t="str">
        <f t="shared" si="225"/>
        <v/>
      </c>
      <c r="GK59" s="191" t="str">
        <f t="shared" si="226"/>
        <v/>
      </c>
      <c r="GL59" s="191" t="str">
        <f t="shared" si="227"/>
        <v/>
      </c>
      <c r="GM59" s="55" t="str">
        <f>IF(details!DG59="","",details!DG59)</f>
        <v/>
      </c>
      <c r="GN59" s="57" t="str">
        <f>IF(details!DH59="","",details!DH59)</f>
        <v/>
      </c>
      <c r="GO59" s="55" t="str">
        <f>IF(details!DK59="","",details!DK59)</f>
        <v/>
      </c>
      <c r="GP59" s="57" t="str">
        <f>IF(details!DL59="","",details!DL59)</f>
        <v/>
      </c>
      <c r="GQ59" s="55" t="str">
        <f>IF(details!DO59="","",details!DO59)</f>
        <v/>
      </c>
      <c r="GR59" s="57" t="str">
        <f>IF(details!DP59="","",details!DP59)</f>
        <v/>
      </c>
      <c r="GS59" s="55" t="str">
        <f>IF(details!DS59="","",details!DS59)</f>
        <v/>
      </c>
      <c r="GT59" s="57" t="str">
        <f>IF(details!DT59="","",details!DT59)</f>
        <v/>
      </c>
      <c r="GU59" s="337" t="str">
        <f t="shared" si="206"/>
        <v/>
      </c>
      <c r="GV59" s="427" t="str">
        <f t="shared" si="207"/>
        <v/>
      </c>
      <c r="GW59" s="199"/>
      <c r="HP59" s="65"/>
      <c r="HQ59" s="65"/>
      <c r="HR59" s="65"/>
      <c r="HS59" s="65"/>
    </row>
    <row r="60" spans="1:227" ht="15" customHeight="1">
      <c r="A60" s="194">
        <f>details!A60</f>
        <v>54</v>
      </c>
      <c r="B60" s="280" t="str">
        <f>IF(details!B60="","",details!B60)</f>
        <v/>
      </c>
      <c r="C60" s="280" t="str">
        <f>IF(details!C60="","",details!C60)</f>
        <v/>
      </c>
      <c r="D60" s="282">
        <f>IF(details!D60="","",details!D60)</f>
        <v>1054</v>
      </c>
      <c r="E60" s="282"/>
      <c r="F60" s="280" t="str">
        <f>IF(details!F60="","",details!F60)</f>
        <v/>
      </c>
      <c r="G60" s="570" t="str">
        <f>IF(details!G60="","",details!G60)</f>
        <v/>
      </c>
      <c r="H60" s="287" t="str">
        <f>IF(details!H60="","",details!H60)</f>
        <v>A 054</v>
      </c>
      <c r="I60" s="287" t="str">
        <f>IF(details!I60="","",details!I60)</f>
        <v>B 054</v>
      </c>
      <c r="J60" s="287" t="str">
        <f>IF(details!J60="","",details!J60)</f>
        <v>C 054</v>
      </c>
      <c r="K60" s="280" t="str">
        <f>IF(details!K60="","",details!K60)</f>
        <v/>
      </c>
      <c r="L60" s="280" t="str">
        <f>IF(details!L60="","",details!L60)</f>
        <v/>
      </c>
      <c r="M60" s="280" t="str">
        <f>IF(details!M60="","",details!M60)</f>
        <v/>
      </c>
      <c r="N60" s="281" t="str">
        <f t="shared" si="113"/>
        <v/>
      </c>
      <c r="O60" s="280" t="str">
        <f>IF(details!N60="","",details!N60)</f>
        <v/>
      </c>
      <c r="P60" s="281" t="str">
        <f t="shared" si="114"/>
        <v/>
      </c>
      <c r="Q60" s="152">
        <f t="shared" si="115"/>
        <v>0</v>
      </c>
      <c r="R60" s="138" t="e">
        <f t="shared" si="116"/>
        <v>#VALUE!</v>
      </c>
      <c r="S60" s="280" t="str">
        <f>IF(details!O60="","",details!O60)</f>
        <v/>
      </c>
      <c r="T60" s="280" t="str">
        <f>IF(details!P60="","",details!P60)</f>
        <v/>
      </c>
      <c r="U60" s="280" t="str">
        <f>IF(details!Q60="","",details!Q60)</f>
        <v/>
      </c>
      <c r="V60" s="139" t="str">
        <f t="shared" si="117"/>
        <v/>
      </c>
      <c r="W60" s="280" t="str">
        <f>IF(details!R60="","",details!R60)</f>
        <v/>
      </c>
      <c r="X60" s="140" t="str">
        <f t="shared" si="118"/>
        <v/>
      </c>
      <c r="Y60" s="365" t="str">
        <f t="shared" si="42"/>
        <v/>
      </c>
      <c r="Z60" s="191" t="str">
        <f t="shared" si="119"/>
        <v/>
      </c>
      <c r="AA60" s="280" t="str">
        <f>IF(details!S60="","",details!S60)</f>
        <v/>
      </c>
      <c r="AB60" s="280" t="str">
        <f>IF(details!T60="","",details!T60)</f>
        <v/>
      </c>
      <c r="AC60" s="280" t="str">
        <f>IF(details!U60="","",details!U60)</f>
        <v/>
      </c>
      <c r="AD60" s="281" t="str">
        <f t="shared" si="120"/>
        <v/>
      </c>
      <c r="AE60" s="280" t="str">
        <f>IF(details!V60="","",details!V60)</f>
        <v/>
      </c>
      <c r="AF60" s="281" t="str">
        <f t="shared" si="121"/>
        <v/>
      </c>
      <c r="AG60" s="152">
        <f t="shared" si="122"/>
        <v>0</v>
      </c>
      <c r="AH60" s="138" t="e">
        <f t="shared" si="123"/>
        <v>#VALUE!</v>
      </c>
      <c r="AI60" s="280" t="str">
        <f>IF(details!W60="","",details!W60)</f>
        <v/>
      </c>
      <c r="AJ60" s="280" t="str">
        <f>IF(details!X60="","",details!X60)</f>
        <v/>
      </c>
      <c r="AK60" s="280" t="str">
        <f>IF(details!Y60="","",details!Y60)</f>
        <v/>
      </c>
      <c r="AL60" s="139" t="str">
        <f t="shared" si="124"/>
        <v/>
      </c>
      <c r="AM60" s="280" t="str">
        <f>IF(details!Z60="","",details!Z60)</f>
        <v/>
      </c>
      <c r="AN60" s="140" t="str">
        <f t="shared" si="125"/>
        <v/>
      </c>
      <c r="AO60" s="365" t="str">
        <f t="shared" si="47"/>
        <v/>
      </c>
      <c r="AP60" s="191" t="str">
        <f t="shared" si="208"/>
        <v/>
      </c>
      <c r="AQ60" s="282" t="str">
        <f>IF(details!AA60="","",details!AA60)</f>
        <v/>
      </c>
      <c r="AR60" s="288" t="str">
        <f>CONCATENATE(IF(details!AA60="s"," SANSKRIT",IF(details!AA60="u"," URDU",IF(details!AA60="g"," GUJRATI",IF(details!AA60="p"," PUNJABI",IF(details!AA60="sd"," SINDHI",))))),"")</f>
        <v/>
      </c>
      <c r="AS60" s="280" t="str">
        <f>IF(details!AB60="","",details!AB60)</f>
        <v/>
      </c>
      <c r="AT60" s="280" t="str">
        <f>IF(details!AC60="","",details!AC60)</f>
        <v/>
      </c>
      <c r="AU60" s="280" t="str">
        <f>IF(details!AD60="","",details!AD60)</f>
        <v/>
      </c>
      <c r="AV60" s="281" t="str">
        <f t="shared" si="127"/>
        <v/>
      </c>
      <c r="AW60" s="280" t="str">
        <f>IF(details!AE60="","",details!AE60)</f>
        <v/>
      </c>
      <c r="AX60" s="281" t="str">
        <f t="shared" si="128"/>
        <v/>
      </c>
      <c r="AY60" s="152">
        <f t="shared" si="129"/>
        <v>0</v>
      </c>
      <c r="AZ60" s="138" t="e">
        <f t="shared" si="130"/>
        <v>#VALUE!</v>
      </c>
      <c r="BA60" s="280" t="str">
        <f>IF(details!AF60="","",details!AF60)</f>
        <v/>
      </c>
      <c r="BB60" s="280" t="str">
        <f>IF(details!AG60="","",details!AG60)</f>
        <v/>
      </c>
      <c r="BC60" s="280" t="str">
        <f>IF(details!AH60="","",details!AH60)</f>
        <v/>
      </c>
      <c r="BD60" s="139" t="str">
        <f t="shared" si="131"/>
        <v/>
      </c>
      <c r="BE60" s="280" t="str">
        <f>IF(details!AI60="","",details!AI60)</f>
        <v/>
      </c>
      <c r="BF60" s="140" t="str">
        <f t="shared" si="132"/>
        <v/>
      </c>
      <c r="BG60" s="365" t="str">
        <f t="shared" si="51"/>
        <v/>
      </c>
      <c r="BH60" s="191" t="str">
        <f t="shared" si="133"/>
        <v/>
      </c>
      <c r="BI60" s="280" t="str">
        <f>IF(details!AJ60="","",details!AJ60)</f>
        <v/>
      </c>
      <c r="BJ60" s="280" t="str">
        <f>IF(details!AK60="","",details!AK60)</f>
        <v/>
      </c>
      <c r="BK60" s="280" t="str">
        <f>IF(details!AL60="","",details!AL60)</f>
        <v/>
      </c>
      <c r="BL60" s="281" t="str">
        <f t="shared" si="134"/>
        <v/>
      </c>
      <c r="BM60" s="280" t="str">
        <f>IF(details!AM60="","",details!AM60)</f>
        <v/>
      </c>
      <c r="BN60" s="281" t="str">
        <f t="shared" si="135"/>
        <v/>
      </c>
      <c r="BO60" s="152">
        <f t="shared" si="136"/>
        <v>0</v>
      </c>
      <c r="BP60" s="138" t="e">
        <f t="shared" si="137"/>
        <v>#VALUE!</v>
      </c>
      <c r="BQ60" s="280" t="str">
        <f>IF(details!AN60="","",details!AN60)</f>
        <v/>
      </c>
      <c r="BR60" s="280" t="str">
        <f>IF(details!AO60="","",details!AO60)</f>
        <v/>
      </c>
      <c r="BS60" s="280" t="str">
        <f>IF(details!AP60="","",details!AP60)</f>
        <v/>
      </c>
      <c r="BT60" s="139" t="str">
        <f t="shared" si="138"/>
        <v/>
      </c>
      <c r="BU60" s="280" t="str">
        <f>IF(details!AQ60="","",details!AQ60)</f>
        <v/>
      </c>
      <c r="BV60" s="140" t="str">
        <f t="shared" si="139"/>
        <v/>
      </c>
      <c r="BW60" s="365" t="str">
        <f t="shared" si="55"/>
        <v/>
      </c>
      <c r="BX60" s="191" t="str">
        <f t="shared" si="209"/>
        <v/>
      </c>
      <c r="BY60" s="280" t="str">
        <f>IF(details!AR60="","",details!AR60)</f>
        <v/>
      </c>
      <c r="BZ60" s="280" t="str">
        <f>IF(details!AS60="","",details!AS60)</f>
        <v/>
      </c>
      <c r="CA60" s="280" t="str">
        <f>IF(details!AT60="","",details!AT60)</f>
        <v/>
      </c>
      <c r="CB60" s="281" t="str">
        <f t="shared" si="141"/>
        <v/>
      </c>
      <c r="CC60" s="280" t="str">
        <f>IF(details!AU60="","",details!AU60)</f>
        <v/>
      </c>
      <c r="CD60" s="281" t="str">
        <f t="shared" si="142"/>
        <v/>
      </c>
      <c r="CE60" s="152">
        <f t="shared" si="143"/>
        <v>0</v>
      </c>
      <c r="CF60" s="138" t="e">
        <f t="shared" si="144"/>
        <v>#VALUE!</v>
      </c>
      <c r="CG60" s="280" t="str">
        <f>IF(details!AV60="","",details!AV60)</f>
        <v/>
      </c>
      <c r="CH60" s="280" t="str">
        <f>IF(details!AW60="","",details!AW60)</f>
        <v/>
      </c>
      <c r="CI60" s="280" t="str">
        <f>IF(details!AX60="","",details!AX60)</f>
        <v/>
      </c>
      <c r="CJ60" s="139" t="str">
        <f t="shared" si="145"/>
        <v/>
      </c>
      <c r="CK60" s="280" t="str">
        <f>IF(details!AY60="","",details!AY60)</f>
        <v/>
      </c>
      <c r="CL60" s="140" t="str">
        <f t="shared" si="146"/>
        <v/>
      </c>
      <c r="CM60" s="365" t="str">
        <f t="shared" si="59"/>
        <v/>
      </c>
      <c r="CN60" s="191" t="str">
        <f t="shared" si="60"/>
        <v/>
      </c>
      <c r="CO60" s="280" t="str">
        <f>IF(details!AZ60="","",details!AZ60)</f>
        <v/>
      </c>
      <c r="CP60" s="280" t="str">
        <f>IF(details!BA60="","",details!BA60)</f>
        <v/>
      </c>
      <c r="CQ60" s="280" t="str">
        <f>IF(details!BB60="","",details!BB60)</f>
        <v/>
      </c>
      <c r="CR60" s="281" t="str">
        <f t="shared" si="147"/>
        <v/>
      </c>
      <c r="CS60" s="280" t="str">
        <f>IF(details!BC60="","",details!BC60)</f>
        <v/>
      </c>
      <c r="CT60" s="281" t="str">
        <f t="shared" si="148"/>
        <v/>
      </c>
      <c r="CU60" s="152">
        <f t="shared" si="149"/>
        <v>0</v>
      </c>
      <c r="CV60" s="138" t="e">
        <f t="shared" si="150"/>
        <v>#VALUE!</v>
      </c>
      <c r="CW60" s="280" t="str">
        <f>IF(details!BD60="","",details!BD60)</f>
        <v/>
      </c>
      <c r="CX60" s="280" t="str">
        <f>IF(details!BE60="","",details!BE60)</f>
        <v/>
      </c>
      <c r="CY60" s="280" t="str">
        <f>IF(details!BF60="","",details!BF60)</f>
        <v/>
      </c>
      <c r="CZ60" s="139" t="str">
        <f t="shared" si="151"/>
        <v/>
      </c>
      <c r="DA60" s="280" t="str">
        <f>IF(details!BG60="","",details!BG60)</f>
        <v/>
      </c>
      <c r="DB60" s="140" t="str">
        <f t="shared" si="152"/>
        <v/>
      </c>
      <c r="DC60" s="365" t="str">
        <f t="shared" si="64"/>
        <v/>
      </c>
      <c r="DD60" s="191" t="str">
        <f t="shared" si="23"/>
        <v/>
      </c>
      <c r="DE60" s="280" t="str">
        <f>IF(details!BH60="","",details!BH60)</f>
        <v/>
      </c>
      <c r="DF60" s="280" t="str">
        <f>IF(details!BI60="","",details!BI60)</f>
        <v/>
      </c>
      <c r="DG60" s="280" t="str">
        <f>IF(details!BJ60="","",details!BJ60)</f>
        <v/>
      </c>
      <c r="DH60" s="281" t="str">
        <f t="shared" si="153"/>
        <v/>
      </c>
      <c r="DI60" s="280" t="str">
        <f>IF(details!BK60="","",details!BK60)</f>
        <v/>
      </c>
      <c r="DJ60" s="281" t="str">
        <f t="shared" si="154"/>
        <v/>
      </c>
      <c r="DK60" s="152">
        <f t="shared" si="155"/>
        <v>0</v>
      </c>
      <c r="DL60" s="281" t="str">
        <f t="shared" si="156"/>
        <v/>
      </c>
      <c r="DM60" s="280" t="str">
        <f>IF(details!BL60="","",details!BL60)</f>
        <v/>
      </c>
      <c r="DN60" s="52" t="str">
        <f t="shared" si="157"/>
        <v/>
      </c>
      <c r="DO60" s="280" t="str">
        <f t="shared" si="158"/>
        <v/>
      </c>
      <c r="DP60" s="280" t="str">
        <f>IF(details!BM60="","",details!BM60)</f>
        <v/>
      </c>
      <c r="DQ60" s="280" t="str">
        <f>IF(details!BN60="","",details!BN60)</f>
        <v/>
      </c>
      <c r="DR60" s="280" t="str">
        <f>IF(details!BO60="","",details!BO60)</f>
        <v/>
      </c>
      <c r="DS60" s="281" t="str">
        <f t="shared" si="159"/>
        <v/>
      </c>
      <c r="DT60" s="280" t="str">
        <f>IF(details!BP60="","",details!BP60)</f>
        <v/>
      </c>
      <c r="DU60" s="280" t="str">
        <f>IF(details!BQ60="","",details!BQ60)</f>
        <v/>
      </c>
      <c r="DV60" s="281" t="str">
        <f t="shared" si="160"/>
        <v/>
      </c>
      <c r="DW60" s="281" t="str">
        <f t="shared" si="161"/>
        <v/>
      </c>
      <c r="DX60" s="281" t="str">
        <f t="shared" si="162"/>
        <v/>
      </c>
      <c r="DY60" s="282" t="str">
        <f t="shared" si="163"/>
        <v/>
      </c>
      <c r="DZ60" s="152">
        <f t="shared" si="164"/>
        <v>0</v>
      </c>
      <c r="EA60" s="280" t="str">
        <f t="shared" si="165"/>
        <v/>
      </c>
      <c r="EB60" s="280" t="str">
        <f>IF(details!BR60="","",details!BR60)</f>
        <v/>
      </c>
      <c r="EC60" s="280" t="str">
        <f>IF(details!BS60="","",details!BS60)</f>
        <v/>
      </c>
      <c r="ED60" s="280" t="str">
        <f>IF(details!BT60="","",details!BT60)</f>
        <v/>
      </c>
      <c r="EE60" s="281" t="str">
        <f t="shared" si="166"/>
        <v/>
      </c>
      <c r="EF60" s="280" t="str">
        <f>IF(details!BU60="","",details!BU60)</f>
        <v/>
      </c>
      <c r="EG60" s="280" t="str">
        <f>IF(details!BV60="","",details!BV60)</f>
        <v/>
      </c>
      <c r="EH60" s="56" t="str">
        <f t="shared" si="167"/>
        <v/>
      </c>
      <c r="EI60" s="281" t="str">
        <f t="shared" si="168"/>
        <v/>
      </c>
      <c r="EJ60" s="281" t="str">
        <f t="shared" si="169"/>
        <v/>
      </c>
      <c r="EK60" s="302" t="str">
        <f t="shared" si="170"/>
        <v/>
      </c>
      <c r="EL60" s="152">
        <f t="shared" si="171"/>
        <v>0</v>
      </c>
      <c r="EM60" s="280" t="str">
        <f t="shared" si="172"/>
        <v/>
      </c>
      <c r="EN60" s="280" t="str">
        <f>IF(details!BW60="","",details!BW60)</f>
        <v/>
      </c>
      <c r="EO60" s="280" t="str">
        <f>IF(details!BX60="","",details!BX60)</f>
        <v/>
      </c>
      <c r="EP60" s="280" t="str">
        <f>IF(details!BY60="","",details!BY60)</f>
        <v/>
      </c>
      <c r="EQ60" s="282" t="str">
        <f t="shared" si="173"/>
        <v/>
      </c>
      <c r="ER60" s="280" t="str">
        <f t="shared" si="174"/>
        <v/>
      </c>
      <c r="ES60" s="280" t="str">
        <f>IF(details!BZ60="","",details!BZ60)</f>
        <v/>
      </c>
      <c r="ET60" s="280" t="str">
        <f>IF(details!CA60="","",details!CA60)</f>
        <v/>
      </c>
      <c r="EU60" s="280" t="str">
        <f>IF(details!CB60="","",details!CB60)</f>
        <v/>
      </c>
      <c r="EV60" s="280" t="str">
        <f>IF(details!CC60="","",details!CC60)</f>
        <v/>
      </c>
      <c r="EW60" s="282" t="str">
        <f t="shared" si="175"/>
        <v/>
      </c>
      <c r="EX60" s="280" t="str">
        <f t="shared" si="176"/>
        <v/>
      </c>
      <c r="EY60" s="152" t="str">
        <f t="shared" si="177"/>
        <v/>
      </c>
      <c r="EZ60" s="152" t="str">
        <f t="shared" si="178"/>
        <v/>
      </c>
      <c r="FA60" s="152" t="str">
        <f t="shared" si="179"/>
        <v/>
      </c>
      <c r="FB60" s="152" t="str">
        <f t="shared" si="180"/>
        <v/>
      </c>
      <c r="FC60" s="152" t="str">
        <f t="shared" si="181"/>
        <v/>
      </c>
      <c r="FD60" s="152" t="str">
        <f t="shared" si="182"/>
        <v/>
      </c>
      <c r="FE60" s="152" t="str">
        <f t="shared" si="211"/>
        <v/>
      </c>
      <c r="FF60" s="152">
        <f t="shared" si="183"/>
        <v>0</v>
      </c>
      <c r="FG60" s="152">
        <f t="shared" si="184"/>
        <v>0</v>
      </c>
      <c r="FH60" s="152">
        <f t="shared" si="185"/>
        <v>0</v>
      </c>
      <c r="FI60" s="152">
        <f t="shared" si="186"/>
        <v>0</v>
      </c>
      <c r="FJ60" s="152">
        <f t="shared" si="187"/>
        <v>0</v>
      </c>
      <c r="FK60" s="198"/>
      <c r="FL60" s="303" t="str">
        <f t="shared" si="188"/>
        <v/>
      </c>
      <c r="FM60" s="303" t="str">
        <f t="shared" si="189"/>
        <v/>
      </c>
      <c r="FN60" s="303" t="str">
        <f t="shared" si="190"/>
        <v/>
      </c>
      <c r="FO60" s="303" t="str">
        <f t="shared" si="212"/>
        <v/>
      </c>
      <c r="FP60" s="303" t="str">
        <f t="shared" si="213"/>
        <v/>
      </c>
      <c r="FQ60" s="303" t="str">
        <f t="shared" si="214"/>
        <v/>
      </c>
      <c r="FR60" s="303" t="str">
        <f t="shared" si="215"/>
        <v/>
      </c>
      <c r="FS60" s="303" t="str">
        <f t="shared" si="216"/>
        <v/>
      </c>
      <c r="FT60" s="303" t="str">
        <f t="shared" si="191"/>
        <v/>
      </c>
      <c r="FU60" s="303" t="str">
        <f t="shared" si="192"/>
        <v/>
      </c>
      <c r="FV60" s="303" t="str">
        <f t="shared" si="193"/>
        <v/>
      </c>
      <c r="FW60" s="303" t="str">
        <f t="shared" si="194"/>
        <v/>
      </c>
      <c r="FX60" s="303" t="str">
        <f t="shared" si="217"/>
        <v/>
      </c>
      <c r="FY60" s="303" t="str">
        <f t="shared" si="195"/>
        <v/>
      </c>
      <c r="FZ60" s="303" t="str">
        <f t="shared" si="196"/>
        <v/>
      </c>
      <c r="GA60" s="303" t="str">
        <f t="shared" si="197"/>
        <v/>
      </c>
      <c r="GB60" s="303" t="str">
        <f t="shared" si="218"/>
        <v/>
      </c>
      <c r="GC60" s="286">
        <f t="shared" si="210"/>
        <v>0</v>
      </c>
      <c r="GD60" s="244">
        <f t="shared" si="198"/>
        <v>0</v>
      </c>
      <c r="GE60" s="152" t="str">
        <f t="shared" si="199"/>
        <v/>
      </c>
      <c r="GF60" s="421" t="str">
        <f t="shared" si="200"/>
        <v/>
      </c>
      <c r="GG60" s="333" t="str">
        <f t="shared" si="224"/>
        <v/>
      </c>
      <c r="GH60" s="333" t="str">
        <f t="shared" si="220"/>
        <v xml:space="preserve">      </v>
      </c>
      <c r="GI60" s="191"/>
      <c r="GJ60" s="191" t="str">
        <f t="shared" si="225"/>
        <v/>
      </c>
      <c r="GK60" s="191" t="str">
        <f t="shared" si="226"/>
        <v/>
      </c>
      <c r="GL60" s="191" t="str">
        <f t="shared" si="227"/>
        <v/>
      </c>
      <c r="GM60" s="55" t="str">
        <f>IF(details!DG60="","",details!DG60)</f>
        <v/>
      </c>
      <c r="GN60" s="57" t="str">
        <f>IF(details!DH60="","",details!DH60)</f>
        <v/>
      </c>
      <c r="GO60" s="55" t="str">
        <f>IF(details!DK60="","",details!DK60)</f>
        <v/>
      </c>
      <c r="GP60" s="57" t="str">
        <f>IF(details!DL60="","",details!DL60)</f>
        <v/>
      </c>
      <c r="GQ60" s="55" t="str">
        <f>IF(details!DO60="","",details!DO60)</f>
        <v/>
      </c>
      <c r="GR60" s="57" t="str">
        <f>IF(details!DP60="","",details!DP60)</f>
        <v/>
      </c>
      <c r="GS60" s="55" t="str">
        <f>IF(details!DS60="","",details!DS60)</f>
        <v/>
      </c>
      <c r="GT60" s="57" t="str">
        <f>IF(details!DT60="","",details!DT60)</f>
        <v/>
      </c>
      <c r="GU60" s="337" t="str">
        <f t="shared" si="206"/>
        <v/>
      </c>
      <c r="GV60" s="427" t="str">
        <f t="shared" si="207"/>
        <v/>
      </c>
      <c r="GW60" s="199"/>
      <c r="HP60" s="65"/>
      <c r="HQ60" s="65"/>
      <c r="HR60" s="65"/>
      <c r="HS60" s="65"/>
    </row>
    <row r="61" spans="1:227" ht="15" customHeight="1">
      <c r="A61" s="194">
        <f>details!A61</f>
        <v>55</v>
      </c>
      <c r="B61" s="280" t="str">
        <f>IF(details!B61="","",details!B61)</f>
        <v/>
      </c>
      <c r="C61" s="280" t="str">
        <f>IF(details!C61="","",details!C61)</f>
        <v/>
      </c>
      <c r="D61" s="282">
        <f>IF(details!D61="","",details!D61)</f>
        <v>1055</v>
      </c>
      <c r="E61" s="282"/>
      <c r="F61" s="280" t="str">
        <f>IF(details!F61="","",details!F61)</f>
        <v/>
      </c>
      <c r="G61" s="570" t="str">
        <f>IF(details!G61="","",details!G61)</f>
        <v/>
      </c>
      <c r="H61" s="287" t="str">
        <f>IF(details!H61="","",details!H61)</f>
        <v>A 055</v>
      </c>
      <c r="I61" s="287" t="str">
        <f>IF(details!I61="","",details!I61)</f>
        <v>B 055</v>
      </c>
      <c r="J61" s="287" t="str">
        <f>IF(details!J61="","",details!J61)</f>
        <v>C 055</v>
      </c>
      <c r="K61" s="280" t="str">
        <f>IF(details!K61="","",details!K61)</f>
        <v/>
      </c>
      <c r="L61" s="280" t="str">
        <f>IF(details!L61="","",details!L61)</f>
        <v/>
      </c>
      <c r="M61" s="280" t="str">
        <f>IF(details!M61="","",details!M61)</f>
        <v/>
      </c>
      <c r="N61" s="281" t="str">
        <f t="shared" si="113"/>
        <v/>
      </c>
      <c r="O61" s="280" t="str">
        <f>IF(details!N61="","",details!N61)</f>
        <v/>
      </c>
      <c r="P61" s="281" t="str">
        <f t="shared" si="114"/>
        <v/>
      </c>
      <c r="Q61" s="152">
        <f t="shared" si="115"/>
        <v>0</v>
      </c>
      <c r="R61" s="138" t="e">
        <f t="shared" si="116"/>
        <v>#VALUE!</v>
      </c>
      <c r="S61" s="280" t="str">
        <f>IF(details!O61="","",details!O61)</f>
        <v/>
      </c>
      <c r="T61" s="280" t="str">
        <f>IF(details!P61="","",details!P61)</f>
        <v/>
      </c>
      <c r="U61" s="280" t="str">
        <f>IF(details!Q61="","",details!Q61)</f>
        <v/>
      </c>
      <c r="V61" s="139" t="str">
        <f t="shared" si="117"/>
        <v/>
      </c>
      <c r="W61" s="280" t="str">
        <f>IF(details!R61="","",details!R61)</f>
        <v/>
      </c>
      <c r="X61" s="140" t="str">
        <f t="shared" si="118"/>
        <v/>
      </c>
      <c r="Y61" s="365" t="str">
        <f t="shared" si="42"/>
        <v/>
      </c>
      <c r="Z61" s="191" t="str">
        <f t="shared" si="119"/>
        <v/>
      </c>
      <c r="AA61" s="280" t="str">
        <f>IF(details!S61="","",details!S61)</f>
        <v/>
      </c>
      <c r="AB61" s="280" t="str">
        <f>IF(details!T61="","",details!T61)</f>
        <v/>
      </c>
      <c r="AC61" s="280" t="str">
        <f>IF(details!U61="","",details!U61)</f>
        <v/>
      </c>
      <c r="AD61" s="281" t="str">
        <f t="shared" si="120"/>
        <v/>
      </c>
      <c r="AE61" s="280" t="str">
        <f>IF(details!V61="","",details!V61)</f>
        <v/>
      </c>
      <c r="AF61" s="281" t="str">
        <f t="shared" si="121"/>
        <v/>
      </c>
      <c r="AG61" s="152">
        <f t="shared" si="122"/>
        <v>0</v>
      </c>
      <c r="AH61" s="138" t="e">
        <f t="shared" si="123"/>
        <v>#VALUE!</v>
      </c>
      <c r="AI61" s="280" t="str">
        <f>IF(details!W61="","",details!W61)</f>
        <v/>
      </c>
      <c r="AJ61" s="280" t="str">
        <f>IF(details!X61="","",details!X61)</f>
        <v/>
      </c>
      <c r="AK61" s="280" t="str">
        <f>IF(details!Y61="","",details!Y61)</f>
        <v/>
      </c>
      <c r="AL61" s="139" t="str">
        <f t="shared" si="124"/>
        <v/>
      </c>
      <c r="AM61" s="280" t="str">
        <f>IF(details!Z61="","",details!Z61)</f>
        <v/>
      </c>
      <c r="AN61" s="140" t="str">
        <f t="shared" si="125"/>
        <v/>
      </c>
      <c r="AO61" s="365" t="str">
        <f t="shared" si="47"/>
        <v/>
      </c>
      <c r="AP61" s="191" t="str">
        <f t="shared" si="208"/>
        <v/>
      </c>
      <c r="AQ61" s="282" t="str">
        <f>IF(details!AA61="","",details!AA61)</f>
        <v/>
      </c>
      <c r="AR61" s="288" t="str">
        <f>CONCATENATE(IF(details!AA61="s"," SANSKRIT",IF(details!AA61="u"," URDU",IF(details!AA61="g"," GUJRATI",IF(details!AA61="p"," PUNJABI",IF(details!AA61="sd"," SINDHI",))))),"")</f>
        <v/>
      </c>
      <c r="AS61" s="280" t="str">
        <f>IF(details!AB61="","",details!AB61)</f>
        <v/>
      </c>
      <c r="AT61" s="280" t="str">
        <f>IF(details!AC61="","",details!AC61)</f>
        <v/>
      </c>
      <c r="AU61" s="280" t="str">
        <f>IF(details!AD61="","",details!AD61)</f>
        <v/>
      </c>
      <c r="AV61" s="281" t="str">
        <f t="shared" si="127"/>
        <v/>
      </c>
      <c r="AW61" s="280" t="str">
        <f>IF(details!AE61="","",details!AE61)</f>
        <v/>
      </c>
      <c r="AX61" s="281" t="str">
        <f t="shared" si="128"/>
        <v/>
      </c>
      <c r="AY61" s="152">
        <f t="shared" si="129"/>
        <v>0</v>
      </c>
      <c r="AZ61" s="138" t="e">
        <f t="shared" si="130"/>
        <v>#VALUE!</v>
      </c>
      <c r="BA61" s="280" t="str">
        <f>IF(details!AF61="","",details!AF61)</f>
        <v/>
      </c>
      <c r="BB61" s="280" t="str">
        <f>IF(details!AG61="","",details!AG61)</f>
        <v/>
      </c>
      <c r="BC61" s="280" t="str">
        <f>IF(details!AH61="","",details!AH61)</f>
        <v/>
      </c>
      <c r="BD61" s="139" t="str">
        <f t="shared" si="131"/>
        <v/>
      </c>
      <c r="BE61" s="280" t="str">
        <f>IF(details!AI61="","",details!AI61)</f>
        <v/>
      </c>
      <c r="BF61" s="140" t="str">
        <f t="shared" si="132"/>
        <v/>
      </c>
      <c r="BG61" s="365" t="str">
        <f t="shared" si="51"/>
        <v/>
      </c>
      <c r="BH61" s="191" t="str">
        <f t="shared" si="133"/>
        <v/>
      </c>
      <c r="BI61" s="280" t="str">
        <f>IF(details!AJ61="","",details!AJ61)</f>
        <v/>
      </c>
      <c r="BJ61" s="280" t="str">
        <f>IF(details!AK61="","",details!AK61)</f>
        <v/>
      </c>
      <c r="BK61" s="280" t="str">
        <f>IF(details!AL61="","",details!AL61)</f>
        <v/>
      </c>
      <c r="BL61" s="281" t="str">
        <f t="shared" si="134"/>
        <v/>
      </c>
      <c r="BM61" s="280" t="str">
        <f>IF(details!AM61="","",details!AM61)</f>
        <v/>
      </c>
      <c r="BN61" s="281" t="str">
        <f t="shared" si="135"/>
        <v/>
      </c>
      <c r="BO61" s="152">
        <f t="shared" si="136"/>
        <v>0</v>
      </c>
      <c r="BP61" s="138" t="e">
        <f t="shared" si="137"/>
        <v>#VALUE!</v>
      </c>
      <c r="BQ61" s="280" t="str">
        <f>IF(details!AN61="","",details!AN61)</f>
        <v/>
      </c>
      <c r="BR61" s="280" t="str">
        <f>IF(details!AO61="","",details!AO61)</f>
        <v/>
      </c>
      <c r="BS61" s="280" t="str">
        <f>IF(details!AP61="","",details!AP61)</f>
        <v/>
      </c>
      <c r="BT61" s="139" t="str">
        <f t="shared" si="138"/>
        <v/>
      </c>
      <c r="BU61" s="280" t="str">
        <f>IF(details!AQ61="","",details!AQ61)</f>
        <v/>
      </c>
      <c r="BV61" s="140" t="str">
        <f t="shared" si="139"/>
        <v/>
      </c>
      <c r="BW61" s="365" t="str">
        <f t="shared" si="55"/>
        <v/>
      </c>
      <c r="BX61" s="191" t="str">
        <f t="shared" si="209"/>
        <v/>
      </c>
      <c r="BY61" s="280" t="str">
        <f>IF(details!AR61="","",details!AR61)</f>
        <v/>
      </c>
      <c r="BZ61" s="280" t="str">
        <f>IF(details!AS61="","",details!AS61)</f>
        <v/>
      </c>
      <c r="CA61" s="280" t="str">
        <f>IF(details!AT61="","",details!AT61)</f>
        <v/>
      </c>
      <c r="CB61" s="281" t="str">
        <f t="shared" si="141"/>
        <v/>
      </c>
      <c r="CC61" s="280" t="str">
        <f>IF(details!AU61="","",details!AU61)</f>
        <v/>
      </c>
      <c r="CD61" s="281" t="str">
        <f t="shared" si="142"/>
        <v/>
      </c>
      <c r="CE61" s="152">
        <f t="shared" si="143"/>
        <v>0</v>
      </c>
      <c r="CF61" s="138" t="e">
        <f t="shared" si="144"/>
        <v>#VALUE!</v>
      </c>
      <c r="CG61" s="280" t="str">
        <f>IF(details!AV61="","",details!AV61)</f>
        <v/>
      </c>
      <c r="CH61" s="280" t="str">
        <f>IF(details!AW61="","",details!AW61)</f>
        <v/>
      </c>
      <c r="CI61" s="280" t="str">
        <f>IF(details!AX61="","",details!AX61)</f>
        <v/>
      </c>
      <c r="CJ61" s="139" t="str">
        <f t="shared" si="145"/>
        <v/>
      </c>
      <c r="CK61" s="280" t="str">
        <f>IF(details!AY61="","",details!AY61)</f>
        <v/>
      </c>
      <c r="CL61" s="140" t="str">
        <f t="shared" si="146"/>
        <v/>
      </c>
      <c r="CM61" s="365" t="str">
        <f t="shared" si="59"/>
        <v/>
      </c>
      <c r="CN61" s="191" t="str">
        <f t="shared" si="60"/>
        <v/>
      </c>
      <c r="CO61" s="280" t="str">
        <f>IF(details!AZ61="","",details!AZ61)</f>
        <v/>
      </c>
      <c r="CP61" s="280" t="str">
        <f>IF(details!BA61="","",details!BA61)</f>
        <v/>
      </c>
      <c r="CQ61" s="280" t="str">
        <f>IF(details!BB61="","",details!BB61)</f>
        <v/>
      </c>
      <c r="CR61" s="281" t="str">
        <f t="shared" si="147"/>
        <v/>
      </c>
      <c r="CS61" s="280" t="str">
        <f>IF(details!BC61="","",details!BC61)</f>
        <v/>
      </c>
      <c r="CT61" s="281" t="str">
        <f t="shared" si="148"/>
        <v/>
      </c>
      <c r="CU61" s="152">
        <f t="shared" si="149"/>
        <v>0</v>
      </c>
      <c r="CV61" s="138" t="e">
        <f t="shared" si="150"/>
        <v>#VALUE!</v>
      </c>
      <c r="CW61" s="280" t="str">
        <f>IF(details!BD61="","",details!BD61)</f>
        <v/>
      </c>
      <c r="CX61" s="280" t="str">
        <f>IF(details!BE61="","",details!BE61)</f>
        <v/>
      </c>
      <c r="CY61" s="280" t="str">
        <f>IF(details!BF61="","",details!BF61)</f>
        <v/>
      </c>
      <c r="CZ61" s="139" t="str">
        <f t="shared" si="151"/>
        <v/>
      </c>
      <c r="DA61" s="280" t="str">
        <f>IF(details!BG61="","",details!BG61)</f>
        <v/>
      </c>
      <c r="DB61" s="140" t="str">
        <f t="shared" si="152"/>
        <v/>
      </c>
      <c r="DC61" s="365" t="str">
        <f t="shared" si="64"/>
        <v/>
      </c>
      <c r="DD61" s="191" t="str">
        <f t="shared" si="23"/>
        <v/>
      </c>
      <c r="DE61" s="280" t="str">
        <f>IF(details!BH61="","",details!BH61)</f>
        <v/>
      </c>
      <c r="DF61" s="280" t="str">
        <f>IF(details!BI61="","",details!BI61)</f>
        <v/>
      </c>
      <c r="DG61" s="280" t="str">
        <f>IF(details!BJ61="","",details!BJ61)</f>
        <v/>
      </c>
      <c r="DH61" s="281" t="str">
        <f t="shared" si="153"/>
        <v/>
      </c>
      <c r="DI61" s="280" t="str">
        <f>IF(details!BK61="","",details!BK61)</f>
        <v/>
      </c>
      <c r="DJ61" s="281" t="str">
        <f t="shared" si="154"/>
        <v/>
      </c>
      <c r="DK61" s="152">
        <f t="shared" si="155"/>
        <v>0</v>
      </c>
      <c r="DL61" s="281" t="str">
        <f t="shared" si="156"/>
        <v/>
      </c>
      <c r="DM61" s="280" t="str">
        <f>IF(details!BL61="","",details!BL61)</f>
        <v/>
      </c>
      <c r="DN61" s="52" t="str">
        <f t="shared" si="157"/>
        <v/>
      </c>
      <c r="DO61" s="280" t="str">
        <f t="shared" si="158"/>
        <v/>
      </c>
      <c r="DP61" s="280" t="str">
        <f>IF(details!BM61="","",details!BM61)</f>
        <v/>
      </c>
      <c r="DQ61" s="280" t="str">
        <f>IF(details!BN61="","",details!BN61)</f>
        <v/>
      </c>
      <c r="DR61" s="280" t="str">
        <f>IF(details!BO61="","",details!BO61)</f>
        <v/>
      </c>
      <c r="DS61" s="281" t="str">
        <f t="shared" si="159"/>
        <v/>
      </c>
      <c r="DT61" s="280" t="str">
        <f>IF(details!BP61="","",details!BP61)</f>
        <v/>
      </c>
      <c r="DU61" s="280" t="str">
        <f>IF(details!BQ61="","",details!BQ61)</f>
        <v/>
      </c>
      <c r="DV61" s="281" t="str">
        <f t="shared" si="160"/>
        <v/>
      </c>
      <c r="DW61" s="281" t="str">
        <f t="shared" si="161"/>
        <v/>
      </c>
      <c r="DX61" s="281" t="str">
        <f t="shared" si="162"/>
        <v/>
      </c>
      <c r="DY61" s="282" t="str">
        <f t="shared" si="163"/>
        <v/>
      </c>
      <c r="DZ61" s="152">
        <f t="shared" si="164"/>
        <v>0</v>
      </c>
      <c r="EA61" s="280" t="str">
        <f t="shared" si="165"/>
        <v/>
      </c>
      <c r="EB61" s="280" t="str">
        <f>IF(details!BR61="","",details!BR61)</f>
        <v/>
      </c>
      <c r="EC61" s="280" t="str">
        <f>IF(details!BS61="","",details!BS61)</f>
        <v/>
      </c>
      <c r="ED61" s="280" t="str">
        <f>IF(details!BT61="","",details!BT61)</f>
        <v/>
      </c>
      <c r="EE61" s="281" t="str">
        <f t="shared" si="166"/>
        <v/>
      </c>
      <c r="EF61" s="280" t="str">
        <f>IF(details!BU61="","",details!BU61)</f>
        <v/>
      </c>
      <c r="EG61" s="280" t="str">
        <f>IF(details!BV61="","",details!BV61)</f>
        <v/>
      </c>
      <c r="EH61" s="56" t="str">
        <f t="shared" si="167"/>
        <v/>
      </c>
      <c r="EI61" s="281" t="str">
        <f t="shared" si="168"/>
        <v/>
      </c>
      <c r="EJ61" s="281" t="str">
        <f t="shared" si="169"/>
        <v/>
      </c>
      <c r="EK61" s="302" t="str">
        <f t="shared" si="170"/>
        <v/>
      </c>
      <c r="EL61" s="152">
        <f t="shared" si="171"/>
        <v>0</v>
      </c>
      <c r="EM61" s="280" t="str">
        <f t="shared" si="172"/>
        <v/>
      </c>
      <c r="EN61" s="280" t="str">
        <f>IF(details!BW61="","",details!BW61)</f>
        <v/>
      </c>
      <c r="EO61" s="280" t="str">
        <f>IF(details!BX61="","",details!BX61)</f>
        <v/>
      </c>
      <c r="EP61" s="280" t="str">
        <f>IF(details!BY61="","",details!BY61)</f>
        <v/>
      </c>
      <c r="EQ61" s="282" t="str">
        <f t="shared" si="173"/>
        <v/>
      </c>
      <c r="ER61" s="280" t="str">
        <f t="shared" si="174"/>
        <v/>
      </c>
      <c r="ES61" s="280" t="str">
        <f>IF(details!BZ61="","",details!BZ61)</f>
        <v/>
      </c>
      <c r="ET61" s="280" t="str">
        <f>IF(details!CA61="","",details!CA61)</f>
        <v/>
      </c>
      <c r="EU61" s="280" t="str">
        <f>IF(details!CB61="","",details!CB61)</f>
        <v/>
      </c>
      <c r="EV61" s="280" t="str">
        <f>IF(details!CC61="","",details!CC61)</f>
        <v/>
      </c>
      <c r="EW61" s="282" t="str">
        <f t="shared" si="175"/>
        <v/>
      </c>
      <c r="EX61" s="280" t="str">
        <f t="shared" si="176"/>
        <v/>
      </c>
      <c r="EY61" s="152" t="str">
        <f t="shared" si="177"/>
        <v/>
      </c>
      <c r="EZ61" s="152" t="str">
        <f t="shared" si="178"/>
        <v/>
      </c>
      <c r="FA61" s="152" t="str">
        <f t="shared" si="179"/>
        <v/>
      </c>
      <c r="FB61" s="152" t="str">
        <f t="shared" si="180"/>
        <v/>
      </c>
      <c r="FC61" s="152" t="str">
        <f t="shared" si="181"/>
        <v/>
      </c>
      <c r="FD61" s="152" t="str">
        <f t="shared" si="182"/>
        <v/>
      </c>
      <c r="FE61" s="152" t="str">
        <f t="shared" si="211"/>
        <v/>
      </c>
      <c r="FF61" s="152">
        <f t="shared" si="183"/>
        <v>0</v>
      </c>
      <c r="FG61" s="152">
        <f t="shared" si="184"/>
        <v>0</v>
      </c>
      <c r="FH61" s="152">
        <f t="shared" si="185"/>
        <v>0</v>
      </c>
      <c r="FI61" s="152">
        <f t="shared" si="186"/>
        <v>0</v>
      </c>
      <c r="FJ61" s="152">
        <f t="shared" si="187"/>
        <v>0</v>
      </c>
      <c r="FK61" s="198"/>
      <c r="FL61" s="303" t="str">
        <f t="shared" si="188"/>
        <v/>
      </c>
      <c r="FM61" s="303" t="str">
        <f t="shared" si="189"/>
        <v/>
      </c>
      <c r="FN61" s="303" t="str">
        <f t="shared" si="190"/>
        <v/>
      </c>
      <c r="FO61" s="303" t="str">
        <f t="shared" si="212"/>
        <v/>
      </c>
      <c r="FP61" s="303" t="str">
        <f t="shared" si="213"/>
        <v/>
      </c>
      <c r="FQ61" s="303" t="str">
        <f t="shared" si="214"/>
        <v/>
      </c>
      <c r="FR61" s="303" t="str">
        <f t="shared" si="215"/>
        <v/>
      </c>
      <c r="FS61" s="303" t="str">
        <f t="shared" si="216"/>
        <v/>
      </c>
      <c r="FT61" s="303" t="str">
        <f t="shared" si="191"/>
        <v/>
      </c>
      <c r="FU61" s="303" t="str">
        <f t="shared" si="192"/>
        <v/>
      </c>
      <c r="FV61" s="303" t="str">
        <f t="shared" si="193"/>
        <v/>
      </c>
      <c r="FW61" s="303" t="str">
        <f t="shared" si="194"/>
        <v/>
      </c>
      <c r="FX61" s="303" t="str">
        <f t="shared" si="217"/>
        <v/>
      </c>
      <c r="FY61" s="303" t="str">
        <f t="shared" si="195"/>
        <v/>
      </c>
      <c r="FZ61" s="303" t="str">
        <f t="shared" si="196"/>
        <v/>
      </c>
      <c r="GA61" s="303" t="str">
        <f t="shared" si="197"/>
        <v/>
      </c>
      <c r="GB61" s="303" t="str">
        <f t="shared" si="218"/>
        <v/>
      </c>
      <c r="GC61" s="286">
        <f t="shared" si="210"/>
        <v>0</v>
      </c>
      <c r="GD61" s="244">
        <f t="shared" si="198"/>
        <v>0</v>
      </c>
      <c r="GE61" s="152" t="str">
        <f t="shared" si="199"/>
        <v/>
      </c>
      <c r="GF61" s="421" t="str">
        <f t="shared" si="200"/>
        <v/>
      </c>
      <c r="GG61" s="333" t="str">
        <f t="shared" si="224"/>
        <v/>
      </c>
      <c r="GH61" s="333" t="str">
        <f t="shared" si="220"/>
        <v xml:space="preserve">      </v>
      </c>
      <c r="GI61" s="191"/>
      <c r="GJ61" s="191" t="str">
        <f t="shared" si="225"/>
        <v/>
      </c>
      <c r="GK61" s="191" t="str">
        <f t="shared" si="226"/>
        <v/>
      </c>
      <c r="GL61" s="191" t="str">
        <f t="shared" si="227"/>
        <v/>
      </c>
      <c r="GM61" s="55" t="str">
        <f>IF(details!DG61="","",details!DG61)</f>
        <v/>
      </c>
      <c r="GN61" s="57" t="str">
        <f>IF(details!DH61="","",details!DH61)</f>
        <v/>
      </c>
      <c r="GO61" s="55" t="str">
        <f>IF(details!DK61="","",details!DK61)</f>
        <v/>
      </c>
      <c r="GP61" s="57" t="str">
        <f>IF(details!DL61="","",details!DL61)</f>
        <v/>
      </c>
      <c r="GQ61" s="55" t="str">
        <f>IF(details!DO61="","",details!DO61)</f>
        <v/>
      </c>
      <c r="GR61" s="57" t="str">
        <f>IF(details!DP61="","",details!DP61)</f>
        <v/>
      </c>
      <c r="GS61" s="55" t="str">
        <f>IF(details!DS61="","",details!DS61)</f>
        <v/>
      </c>
      <c r="GT61" s="57" t="str">
        <f>IF(details!DT61="","",details!DT61)</f>
        <v/>
      </c>
      <c r="GU61" s="337" t="str">
        <f t="shared" si="206"/>
        <v/>
      </c>
      <c r="GV61" s="427" t="str">
        <f t="shared" si="207"/>
        <v/>
      </c>
      <c r="GW61" s="199"/>
      <c r="HP61" s="65"/>
      <c r="HQ61" s="65"/>
      <c r="HR61" s="65"/>
      <c r="HS61" s="65"/>
    </row>
    <row r="62" spans="1:227" ht="15" customHeight="1">
      <c r="A62" s="194">
        <f>details!A62</f>
        <v>56</v>
      </c>
      <c r="B62" s="280" t="str">
        <f>IF(details!B62="","",details!B62)</f>
        <v/>
      </c>
      <c r="C62" s="280" t="str">
        <f>IF(details!C62="","",details!C62)</f>
        <v/>
      </c>
      <c r="D62" s="282">
        <f>IF(details!D62="","",details!D62)</f>
        <v>1056</v>
      </c>
      <c r="E62" s="282"/>
      <c r="F62" s="280" t="str">
        <f>IF(details!F62="","",details!F62)</f>
        <v/>
      </c>
      <c r="G62" s="570" t="str">
        <f>IF(details!G62="","",details!G62)</f>
        <v/>
      </c>
      <c r="H62" s="287" t="str">
        <f>IF(details!H62="","",details!H62)</f>
        <v>A 056</v>
      </c>
      <c r="I62" s="287" t="str">
        <f>IF(details!I62="","",details!I62)</f>
        <v>B 056</v>
      </c>
      <c r="J62" s="287" t="str">
        <f>IF(details!J62="","",details!J62)</f>
        <v>C 056</v>
      </c>
      <c r="K62" s="280" t="str">
        <f>IF(details!K62="","",details!K62)</f>
        <v/>
      </c>
      <c r="L62" s="280" t="str">
        <f>IF(details!L62="","",details!L62)</f>
        <v/>
      </c>
      <c r="M62" s="280" t="str">
        <f>IF(details!M62="","",details!M62)</f>
        <v/>
      </c>
      <c r="N62" s="281" t="str">
        <f t="shared" si="113"/>
        <v/>
      </c>
      <c r="O62" s="280" t="str">
        <f>IF(details!N62="","",details!N62)</f>
        <v/>
      </c>
      <c r="P62" s="281" t="str">
        <f t="shared" si="114"/>
        <v/>
      </c>
      <c r="Q62" s="152">
        <f t="shared" si="115"/>
        <v>0</v>
      </c>
      <c r="R62" s="138" t="e">
        <f t="shared" si="116"/>
        <v>#VALUE!</v>
      </c>
      <c r="S62" s="280" t="str">
        <f>IF(details!O62="","",details!O62)</f>
        <v/>
      </c>
      <c r="T62" s="280" t="str">
        <f>IF(details!P62="","",details!P62)</f>
        <v/>
      </c>
      <c r="U62" s="280" t="str">
        <f>IF(details!Q62="","",details!Q62)</f>
        <v/>
      </c>
      <c r="V62" s="139" t="str">
        <f t="shared" si="117"/>
        <v/>
      </c>
      <c r="W62" s="280" t="str">
        <f>IF(details!R62="","",details!R62)</f>
        <v/>
      </c>
      <c r="X62" s="140" t="str">
        <f t="shared" si="118"/>
        <v/>
      </c>
      <c r="Y62" s="365" t="str">
        <f t="shared" si="42"/>
        <v/>
      </c>
      <c r="Z62" s="191" t="str">
        <f t="shared" si="119"/>
        <v/>
      </c>
      <c r="AA62" s="280" t="str">
        <f>IF(details!S62="","",details!S62)</f>
        <v/>
      </c>
      <c r="AB62" s="280" t="str">
        <f>IF(details!T62="","",details!T62)</f>
        <v/>
      </c>
      <c r="AC62" s="280" t="str">
        <f>IF(details!U62="","",details!U62)</f>
        <v/>
      </c>
      <c r="AD62" s="281" t="str">
        <f t="shared" si="120"/>
        <v/>
      </c>
      <c r="AE62" s="280" t="str">
        <f>IF(details!V62="","",details!V62)</f>
        <v/>
      </c>
      <c r="AF62" s="281" t="str">
        <f t="shared" si="121"/>
        <v/>
      </c>
      <c r="AG62" s="152">
        <f t="shared" si="122"/>
        <v>0</v>
      </c>
      <c r="AH62" s="138" t="e">
        <f t="shared" si="123"/>
        <v>#VALUE!</v>
      </c>
      <c r="AI62" s="280" t="str">
        <f>IF(details!W62="","",details!W62)</f>
        <v/>
      </c>
      <c r="AJ62" s="280" t="str">
        <f>IF(details!X62="","",details!X62)</f>
        <v/>
      </c>
      <c r="AK62" s="280" t="str">
        <f>IF(details!Y62="","",details!Y62)</f>
        <v/>
      </c>
      <c r="AL62" s="139" t="str">
        <f t="shared" si="124"/>
        <v/>
      </c>
      <c r="AM62" s="280" t="str">
        <f>IF(details!Z62="","",details!Z62)</f>
        <v/>
      </c>
      <c r="AN62" s="140" t="str">
        <f t="shared" si="125"/>
        <v/>
      </c>
      <c r="AO62" s="365" t="str">
        <f t="shared" si="47"/>
        <v/>
      </c>
      <c r="AP62" s="191" t="str">
        <f t="shared" si="208"/>
        <v/>
      </c>
      <c r="AQ62" s="282" t="str">
        <f>IF(details!AA62="","",details!AA62)</f>
        <v/>
      </c>
      <c r="AR62" s="288" t="str">
        <f>CONCATENATE(IF(details!AA62="s"," SANSKRIT",IF(details!AA62="u"," URDU",IF(details!AA62="g"," GUJRATI",IF(details!AA62="p"," PUNJABI",IF(details!AA62="sd"," SINDHI",))))),"")</f>
        <v/>
      </c>
      <c r="AS62" s="280" t="str">
        <f>IF(details!AB62="","",details!AB62)</f>
        <v/>
      </c>
      <c r="AT62" s="280" t="str">
        <f>IF(details!AC62="","",details!AC62)</f>
        <v/>
      </c>
      <c r="AU62" s="280" t="str">
        <f>IF(details!AD62="","",details!AD62)</f>
        <v/>
      </c>
      <c r="AV62" s="281" t="str">
        <f t="shared" si="127"/>
        <v/>
      </c>
      <c r="AW62" s="280" t="str">
        <f>IF(details!AE62="","",details!AE62)</f>
        <v/>
      </c>
      <c r="AX62" s="281" t="str">
        <f t="shared" si="128"/>
        <v/>
      </c>
      <c r="AY62" s="152">
        <f t="shared" si="129"/>
        <v>0</v>
      </c>
      <c r="AZ62" s="138" t="e">
        <f t="shared" si="130"/>
        <v>#VALUE!</v>
      </c>
      <c r="BA62" s="280" t="str">
        <f>IF(details!AF62="","",details!AF62)</f>
        <v/>
      </c>
      <c r="BB62" s="280" t="str">
        <f>IF(details!AG62="","",details!AG62)</f>
        <v/>
      </c>
      <c r="BC62" s="280" t="str">
        <f>IF(details!AH62="","",details!AH62)</f>
        <v/>
      </c>
      <c r="BD62" s="139" t="str">
        <f t="shared" si="131"/>
        <v/>
      </c>
      <c r="BE62" s="280" t="str">
        <f>IF(details!AI62="","",details!AI62)</f>
        <v/>
      </c>
      <c r="BF62" s="140" t="str">
        <f t="shared" si="132"/>
        <v/>
      </c>
      <c r="BG62" s="365" t="str">
        <f t="shared" si="51"/>
        <v/>
      </c>
      <c r="BH62" s="191" t="str">
        <f t="shared" si="133"/>
        <v/>
      </c>
      <c r="BI62" s="280" t="str">
        <f>IF(details!AJ62="","",details!AJ62)</f>
        <v/>
      </c>
      <c r="BJ62" s="280" t="str">
        <f>IF(details!AK62="","",details!AK62)</f>
        <v/>
      </c>
      <c r="BK62" s="280" t="str">
        <f>IF(details!AL62="","",details!AL62)</f>
        <v/>
      </c>
      <c r="BL62" s="281" t="str">
        <f t="shared" si="134"/>
        <v/>
      </c>
      <c r="BM62" s="280" t="str">
        <f>IF(details!AM62="","",details!AM62)</f>
        <v/>
      </c>
      <c r="BN62" s="281" t="str">
        <f t="shared" si="135"/>
        <v/>
      </c>
      <c r="BO62" s="152">
        <f t="shared" si="136"/>
        <v>0</v>
      </c>
      <c r="BP62" s="138" t="e">
        <f t="shared" si="137"/>
        <v>#VALUE!</v>
      </c>
      <c r="BQ62" s="280" t="str">
        <f>IF(details!AN62="","",details!AN62)</f>
        <v/>
      </c>
      <c r="BR62" s="280" t="str">
        <f>IF(details!AO62="","",details!AO62)</f>
        <v/>
      </c>
      <c r="BS62" s="280" t="str">
        <f>IF(details!AP62="","",details!AP62)</f>
        <v/>
      </c>
      <c r="BT62" s="139" t="str">
        <f t="shared" si="138"/>
        <v/>
      </c>
      <c r="BU62" s="280" t="str">
        <f>IF(details!AQ62="","",details!AQ62)</f>
        <v/>
      </c>
      <c r="BV62" s="140" t="str">
        <f t="shared" si="139"/>
        <v/>
      </c>
      <c r="BW62" s="365" t="str">
        <f t="shared" si="55"/>
        <v/>
      </c>
      <c r="BX62" s="191" t="str">
        <f t="shared" si="209"/>
        <v/>
      </c>
      <c r="BY62" s="280" t="str">
        <f>IF(details!AR62="","",details!AR62)</f>
        <v/>
      </c>
      <c r="BZ62" s="280" t="str">
        <f>IF(details!AS62="","",details!AS62)</f>
        <v/>
      </c>
      <c r="CA62" s="280" t="str">
        <f>IF(details!AT62="","",details!AT62)</f>
        <v/>
      </c>
      <c r="CB62" s="281" t="str">
        <f t="shared" si="141"/>
        <v/>
      </c>
      <c r="CC62" s="280" t="str">
        <f>IF(details!AU62="","",details!AU62)</f>
        <v/>
      </c>
      <c r="CD62" s="281" t="str">
        <f t="shared" si="142"/>
        <v/>
      </c>
      <c r="CE62" s="152">
        <f t="shared" si="143"/>
        <v>0</v>
      </c>
      <c r="CF62" s="138" t="e">
        <f t="shared" si="144"/>
        <v>#VALUE!</v>
      </c>
      <c r="CG62" s="280" t="str">
        <f>IF(details!AV62="","",details!AV62)</f>
        <v/>
      </c>
      <c r="CH62" s="280" t="str">
        <f>IF(details!AW62="","",details!AW62)</f>
        <v/>
      </c>
      <c r="CI62" s="280" t="str">
        <f>IF(details!AX62="","",details!AX62)</f>
        <v/>
      </c>
      <c r="CJ62" s="139" t="str">
        <f t="shared" si="145"/>
        <v/>
      </c>
      <c r="CK62" s="280" t="str">
        <f>IF(details!AY62="","",details!AY62)</f>
        <v/>
      </c>
      <c r="CL62" s="140" t="str">
        <f t="shared" si="146"/>
        <v/>
      </c>
      <c r="CM62" s="365" t="str">
        <f t="shared" si="59"/>
        <v/>
      </c>
      <c r="CN62" s="191" t="str">
        <f t="shared" si="60"/>
        <v/>
      </c>
      <c r="CO62" s="280" t="str">
        <f>IF(details!AZ62="","",details!AZ62)</f>
        <v/>
      </c>
      <c r="CP62" s="280" t="str">
        <f>IF(details!BA62="","",details!BA62)</f>
        <v/>
      </c>
      <c r="CQ62" s="280" t="str">
        <f>IF(details!BB62="","",details!BB62)</f>
        <v/>
      </c>
      <c r="CR62" s="281" t="str">
        <f t="shared" si="147"/>
        <v/>
      </c>
      <c r="CS62" s="280" t="str">
        <f>IF(details!BC62="","",details!BC62)</f>
        <v/>
      </c>
      <c r="CT62" s="281" t="str">
        <f t="shared" si="148"/>
        <v/>
      </c>
      <c r="CU62" s="152">
        <f t="shared" si="149"/>
        <v>0</v>
      </c>
      <c r="CV62" s="138" t="e">
        <f t="shared" si="150"/>
        <v>#VALUE!</v>
      </c>
      <c r="CW62" s="280" t="str">
        <f>IF(details!BD62="","",details!BD62)</f>
        <v/>
      </c>
      <c r="CX62" s="280" t="str">
        <f>IF(details!BE62="","",details!BE62)</f>
        <v/>
      </c>
      <c r="CY62" s="280" t="str">
        <f>IF(details!BF62="","",details!BF62)</f>
        <v/>
      </c>
      <c r="CZ62" s="139" t="str">
        <f t="shared" si="151"/>
        <v/>
      </c>
      <c r="DA62" s="280" t="str">
        <f>IF(details!BG62="","",details!BG62)</f>
        <v/>
      </c>
      <c r="DB62" s="140" t="str">
        <f t="shared" si="152"/>
        <v/>
      </c>
      <c r="DC62" s="365" t="str">
        <f t="shared" si="64"/>
        <v/>
      </c>
      <c r="DD62" s="191" t="str">
        <f t="shared" si="23"/>
        <v/>
      </c>
      <c r="DE62" s="280" t="str">
        <f>IF(details!BH62="","",details!BH62)</f>
        <v/>
      </c>
      <c r="DF62" s="280" t="str">
        <f>IF(details!BI62="","",details!BI62)</f>
        <v/>
      </c>
      <c r="DG62" s="280" t="str">
        <f>IF(details!BJ62="","",details!BJ62)</f>
        <v/>
      </c>
      <c r="DH62" s="281" t="str">
        <f t="shared" si="153"/>
        <v/>
      </c>
      <c r="DI62" s="280" t="str">
        <f>IF(details!BK62="","",details!BK62)</f>
        <v/>
      </c>
      <c r="DJ62" s="281" t="str">
        <f t="shared" si="154"/>
        <v/>
      </c>
      <c r="DK62" s="152">
        <f t="shared" si="155"/>
        <v>0</v>
      </c>
      <c r="DL62" s="281" t="str">
        <f t="shared" si="156"/>
        <v/>
      </c>
      <c r="DM62" s="280" t="str">
        <f>IF(details!BL62="","",details!BL62)</f>
        <v/>
      </c>
      <c r="DN62" s="52" t="str">
        <f t="shared" si="157"/>
        <v/>
      </c>
      <c r="DO62" s="280" t="str">
        <f t="shared" si="158"/>
        <v/>
      </c>
      <c r="DP62" s="280" t="str">
        <f>IF(details!BM62="","",details!BM62)</f>
        <v/>
      </c>
      <c r="DQ62" s="280" t="str">
        <f>IF(details!BN62="","",details!BN62)</f>
        <v/>
      </c>
      <c r="DR62" s="280" t="str">
        <f>IF(details!BO62="","",details!BO62)</f>
        <v/>
      </c>
      <c r="DS62" s="281" t="str">
        <f t="shared" si="159"/>
        <v/>
      </c>
      <c r="DT62" s="280" t="str">
        <f>IF(details!BP62="","",details!BP62)</f>
        <v/>
      </c>
      <c r="DU62" s="280" t="str">
        <f>IF(details!BQ62="","",details!BQ62)</f>
        <v/>
      </c>
      <c r="DV62" s="281" t="str">
        <f t="shared" si="160"/>
        <v/>
      </c>
      <c r="DW62" s="281" t="str">
        <f t="shared" si="161"/>
        <v/>
      </c>
      <c r="DX62" s="281" t="str">
        <f t="shared" si="162"/>
        <v/>
      </c>
      <c r="DY62" s="282" t="str">
        <f t="shared" si="163"/>
        <v/>
      </c>
      <c r="DZ62" s="152">
        <f t="shared" si="164"/>
        <v>0</v>
      </c>
      <c r="EA62" s="280" t="str">
        <f t="shared" si="165"/>
        <v/>
      </c>
      <c r="EB62" s="280" t="str">
        <f>IF(details!BR62="","",details!BR62)</f>
        <v/>
      </c>
      <c r="EC62" s="280" t="str">
        <f>IF(details!BS62="","",details!BS62)</f>
        <v/>
      </c>
      <c r="ED62" s="280" t="str">
        <f>IF(details!BT62="","",details!BT62)</f>
        <v/>
      </c>
      <c r="EE62" s="281" t="str">
        <f t="shared" si="166"/>
        <v/>
      </c>
      <c r="EF62" s="280" t="str">
        <f>IF(details!BU62="","",details!BU62)</f>
        <v/>
      </c>
      <c r="EG62" s="280" t="str">
        <f>IF(details!BV62="","",details!BV62)</f>
        <v/>
      </c>
      <c r="EH62" s="56" t="str">
        <f t="shared" si="167"/>
        <v/>
      </c>
      <c r="EI62" s="281" t="str">
        <f t="shared" si="168"/>
        <v/>
      </c>
      <c r="EJ62" s="281" t="str">
        <f t="shared" si="169"/>
        <v/>
      </c>
      <c r="EK62" s="302" t="str">
        <f t="shared" si="170"/>
        <v/>
      </c>
      <c r="EL62" s="152">
        <f t="shared" si="171"/>
        <v>0</v>
      </c>
      <c r="EM62" s="280" t="str">
        <f t="shared" si="172"/>
        <v/>
      </c>
      <c r="EN62" s="280" t="str">
        <f>IF(details!BW62="","",details!BW62)</f>
        <v/>
      </c>
      <c r="EO62" s="280" t="str">
        <f>IF(details!BX62="","",details!BX62)</f>
        <v/>
      </c>
      <c r="EP62" s="280" t="str">
        <f>IF(details!BY62="","",details!BY62)</f>
        <v/>
      </c>
      <c r="EQ62" s="282" t="str">
        <f t="shared" si="173"/>
        <v/>
      </c>
      <c r="ER62" s="280" t="str">
        <f t="shared" si="174"/>
        <v/>
      </c>
      <c r="ES62" s="280" t="str">
        <f>IF(details!BZ62="","",details!BZ62)</f>
        <v/>
      </c>
      <c r="ET62" s="280" t="str">
        <f>IF(details!CA62="","",details!CA62)</f>
        <v/>
      </c>
      <c r="EU62" s="280" t="str">
        <f>IF(details!CB62="","",details!CB62)</f>
        <v/>
      </c>
      <c r="EV62" s="280" t="str">
        <f>IF(details!CC62="","",details!CC62)</f>
        <v/>
      </c>
      <c r="EW62" s="282" t="str">
        <f t="shared" si="175"/>
        <v/>
      </c>
      <c r="EX62" s="280" t="str">
        <f t="shared" si="176"/>
        <v/>
      </c>
      <c r="EY62" s="152" t="str">
        <f t="shared" si="177"/>
        <v/>
      </c>
      <c r="EZ62" s="152" t="str">
        <f t="shared" si="178"/>
        <v/>
      </c>
      <c r="FA62" s="152" t="str">
        <f t="shared" si="179"/>
        <v/>
      </c>
      <c r="FB62" s="152" t="str">
        <f t="shared" si="180"/>
        <v/>
      </c>
      <c r="FC62" s="152" t="str">
        <f t="shared" si="181"/>
        <v/>
      </c>
      <c r="FD62" s="152" t="str">
        <f t="shared" si="182"/>
        <v/>
      </c>
      <c r="FE62" s="152" t="str">
        <f t="shared" si="211"/>
        <v/>
      </c>
      <c r="FF62" s="152">
        <f t="shared" si="183"/>
        <v>0</v>
      </c>
      <c r="FG62" s="152">
        <f t="shared" si="184"/>
        <v>0</v>
      </c>
      <c r="FH62" s="152">
        <f t="shared" si="185"/>
        <v>0</v>
      </c>
      <c r="FI62" s="152">
        <f t="shared" si="186"/>
        <v>0</v>
      </c>
      <c r="FJ62" s="152">
        <f t="shared" si="187"/>
        <v>0</v>
      </c>
      <c r="FK62" s="198"/>
      <c r="FL62" s="303" t="str">
        <f t="shared" si="188"/>
        <v/>
      </c>
      <c r="FM62" s="303" t="str">
        <f t="shared" si="189"/>
        <v/>
      </c>
      <c r="FN62" s="303" t="str">
        <f t="shared" si="190"/>
        <v/>
      </c>
      <c r="FO62" s="303" t="str">
        <f t="shared" si="212"/>
        <v/>
      </c>
      <c r="FP62" s="303" t="str">
        <f t="shared" si="213"/>
        <v/>
      </c>
      <c r="FQ62" s="303" t="str">
        <f t="shared" si="214"/>
        <v/>
      </c>
      <c r="FR62" s="303" t="str">
        <f t="shared" si="215"/>
        <v/>
      </c>
      <c r="FS62" s="303" t="str">
        <f t="shared" si="216"/>
        <v/>
      </c>
      <c r="FT62" s="303" t="str">
        <f t="shared" si="191"/>
        <v/>
      </c>
      <c r="FU62" s="303" t="str">
        <f t="shared" si="192"/>
        <v/>
      </c>
      <c r="FV62" s="303" t="str">
        <f t="shared" si="193"/>
        <v/>
      </c>
      <c r="FW62" s="303" t="str">
        <f t="shared" si="194"/>
        <v/>
      </c>
      <c r="FX62" s="303" t="str">
        <f t="shared" si="217"/>
        <v/>
      </c>
      <c r="FY62" s="303" t="str">
        <f t="shared" si="195"/>
        <v/>
      </c>
      <c r="FZ62" s="303" t="str">
        <f t="shared" si="196"/>
        <v/>
      </c>
      <c r="GA62" s="303" t="str">
        <f t="shared" si="197"/>
        <v/>
      </c>
      <c r="GB62" s="303" t="str">
        <f t="shared" si="218"/>
        <v/>
      </c>
      <c r="GC62" s="286">
        <f t="shared" si="210"/>
        <v>0</v>
      </c>
      <c r="GD62" s="244">
        <f t="shared" si="198"/>
        <v>0</v>
      </c>
      <c r="GE62" s="152" t="str">
        <f t="shared" si="199"/>
        <v/>
      </c>
      <c r="GF62" s="421" t="str">
        <f t="shared" si="200"/>
        <v/>
      </c>
      <c r="GG62" s="333" t="str">
        <f t="shared" si="224"/>
        <v/>
      </c>
      <c r="GH62" s="333" t="str">
        <f t="shared" si="220"/>
        <v xml:space="preserve">      </v>
      </c>
      <c r="GI62" s="191"/>
      <c r="GJ62" s="191" t="str">
        <f t="shared" si="225"/>
        <v/>
      </c>
      <c r="GK62" s="191" t="str">
        <f t="shared" si="226"/>
        <v/>
      </c>
      <c r="GL62" s="191" t="str">
        <f t="shared" si="227"/>
        <v/>
      </c>
      <c r="GM62" s="55" t="str">
        <f>IF(details!DG62="","",details!DG62)</f>
        <v/>
      </c>
      <c r="GN62" s="57" t="str">
        <f>IF(details!DH62="","",details!DH62)</f>
        <v/>
      </c>
      <c r="GO62" s="55" t="str">
        <f>IF(details!DK62="","",details!DK62)</f>
        <v/>
      </c>
      <c r="GP62" s="57" t="str">
        <f>IF(details!DL62="","",details!DL62)</f>
        <v/>
      </c>
      <c r="GQ62" s="55" t="str">
        <f>IF(details!DO62="","",details!DO62)</f>
        <v/>
      </c>
      <c r="GR62" s="57" t="str">
        <f>IF(details!DP62="","",details!DP62)</f>
        <v/>
      </c>
      <c r="GS62" s="55" t="str">
        <f>IF(details!DS62="","",details!DS62)</f>
        <v/>
      </c>
      <c r="GT62" s="57" t="str">
        <f>IF(details!DT62="","",details!DT62)</f>
        <v/>
      </c>
      <c r="GU62" s="337" t="str">
        <f t="shared" si="206"/>
        <v/>
      </c>
      <c r="GV62" s="427" t="str">
        <f t="shared" si="207"/>
        <v/>
      </c>
      <c r="GW62" s="199"/>
      <c r="HP62" s="65"/>
      <c r="HQ62" s="65"/>
      <c r="HR62" s="65"/>
      <c r="HS62" s="65"/>
    </row>
    <row r="63" spans="1:227" ht="15" customHeight="1">
      <c r="A63" s="194">
        <f>details!A63</f>
        <v>57</v>
      </c>
      <c r="B63" s="280" t="str">
        <f>IF(details!B63="","",details!B63)</f>
        <v/>
      </c>
      <c r="C63" s="280" t="str">
        <f>IF(details!C63="","",details!C63)</f>
        <v/>
      </c>
      <c r="D63" s="282">
        <f>IF(details!D63="","",details!D63)</f>
        <v>1057</v>
      </c>
      <c r="E63" s="282"/>
      <c r="F63" s="280" t="str">
        <f>IF(details!F63="","",details!F63)</f>
        <v/>
      </c>
      <c r="G63" s="570" t="str">
        <f>IF(details!G63="","",details!G63)</f>
        <v/>
      </c>
      <c r="H63" s="287" t="str">
        <f>IF(details!H63="","",details!H63)</f>
        <v>A 057</v>
      </c>
      <c r="I63" s="287" t="str">
        <f>IF(details!I63="","",details!I63)</f>
        <v>B 057</v>
      </c>
      <c r="J63" s="287" t="str">
        <f>IF(details!J63="","",details!J63)</f>
        <v>C 057</v>
      </c>
      <c r="K63" s="280" t="str">
        <f>IF(details!K63="","",details!K63)</f>
        <v/>
      </c>
      <c r="L63" s="280" t="str">
        <f>IF(details!L63="","",details!L63)</f>
        <v/>
      </c>
      <c r="M63" s="280" t="str">
        <f>IF(details!M63="","",details!M63)</f>
        <v/>
      </c>
      <c r="N63" s="281" t="str">
        <f t="shared" si="113"/>
        <v/>
      </c>
      <c r="O63" s="280" t="str">
        <f>IF(details!N63="","",details!N63)</f>
        <v/>
      </c>
      <c r="P63" s="281" t="str">
        <f t="shared" si="114"/>
        <v/>
      </c>
      <c r="Q63" s="152">
        <f t="shared" si="115"/>
        <v>0</v>
      </c>
      <c r="R63" s="138" t="e">
        <f t="shared" si="116"/>
        <v>#VALUE!</v>
      </c>
      <c r="S63" s="280" t="str">
        <f>IF(details!O63="","",details!O63)</f>
        <v/>
      </c>
      <c r="T63" s="280" t="str">
        <f>IF(details!P63="","",details!P63)</f>
        <v/>
      </c>
      <c r="U63" s="280" t="str">
        <f>IF(details!Q63="","",details!Q63)</f>
        <v/>
      </c>
      <c r="V63" s="139" t="str">
        <f t="shared" si="117"/>
        <v/>
      </c>
      <c r="W63" s="280" t="str">
        <f>IF(details!R63="","",details!R63)</f>
        <v/>
      </c>
      <c r="X63" s="140" t="str">
        <f t="shared" si="118"/>
        <v/>
      </c>
      <c r="Y63" s="365" t="str">
        <f t="shared" si="42"/>
        <v/>
      </c>
      <c r="Z63" s="191" t="str">
        <f t="shared" si="119"/>
        <v/>
      </c>
      <c r="AA63" s="280" t="str">
        <f>IF(details!S63="","",details!S63)</f>
        <v/>
      </c>
      <c r="AB63" s="280" t="str">
        <f>IF(details!T63="","",details!T63)</f>
        <v/>
      </c>
      <c r="AC63" s="280" t="str">
        <f>IF(details!U63="","",details!U63)</f>
        <v/>
      </c>
      <c r="AD63" s="281" t="str">
        <f t="shared" si="120"/>
        <v/>
      </c>
      <c r="AE63" s="280" t="str">
        <f>IF(details!V63="","",details!V63)</f>
        <v/>
      </c>
      <c r="AF63" s="281" t="str">
        <f t="shared" si="121"/>
        <v/>
      </c>
      <c r="AG63" s="152">
        <f t="shared" si="122"/>
        <v>0</v>
      </c>
      <c r="AH63" s="138" t="e">
        <f t="shared" si="123"/>
        <v>#VALUE!</v>
      </c>
      <c r="AI63" s="280" t="str">
        <f>IF(details!W63="","",details!W63)</f>
        <v/>
      </c>
      <c r="AJ63" s="280" t="str">
        <f>IF(details!X63="","",details!X63)</f>
        <v/>
      </c>
      <c r="AK63" s="280" t="str">
        <f>IF(details!Y63="","",details!Y63)</f>
        <v/>
      </c>
      <c r="AL63" s="139" t="str">
        <f t="shared" si="124"/>
        <v/>
      </c>
      <c r="AM63" s="280" t="str">
        <f>IF(details!Z63="","",details!Z63)</f>
        <v/>
      </c>
      <c r="AN63" s="140" t="str">
        <f t="shared" si="125"/>
        <v/>
      </c>
      <c r="AO63" s="365" t="str">
        <f t="shared" si="47"/>
        <v/>
      </c>
      <c r="AP63" s="191" t="str">
        <f t="shared" si="208"/>
        <v/>
      </c>
      <c r="AQ63" s="282" t="str">
        <f>IF(details!AA63="","",details!AA63)</f>
        <v/>
      </c>
      <c r="AR63" s="288" t="str">
        <f>CONCATENATE(IF(details!AA63="s"," SANSKRIT",IF(details!AA63="u"," URDU",IF(details!AA63="g"," GUJRATI",IF(details!AA63="p"," PUNJABI",IF(details!AA63="sd"," SINDHI",))))),"")</f>
        <v/>
      </c>
      <c r="AS63" s="280" t="str">
        <f>IF(details!AB63="","",details!AB63)</f>
        <v/>
      </c>
      <c r="AT63" s="280" t="str">
        <f>IF(details!AC63="","",details!AC63)</f>
        <v/>
      </c>
      <c r="AU63" s="280" t="str">
        <f>IF(details!AD63="","",details!AD63)</f>
        <v/>
      </c>
      <c r="AV63" s="281" t="str">
        <f t="shared" si="127"/>
        <v/>
      </c>
      <c r="AW63" s="280" t="str">
        <f>IF(details!AE63="","",details!AE63)</f>
        <v/>
      </c>
      <c r="AX63" s="281" t="str">
        <f t="shared" si="128"/>
        <v/>
      </c>
      <c r="AY63" s="152">
        <f t="shared" si="129"/>
        <v>0</v>
      </c>
      <c r="AZ63" s="138" t="e">
        <f t="shared" si="130"/>
        <v>#VALUE!</v>
      </c>
      <c r="BA63" s="280" t="str">
        <f>IF(details!AF63="","",details!AF63)</f>
        <v/>
      </c>
      <c r="BB63" s="280" t="str">
        <f>IF(details!AG63="","",details!AG63)</f>
        <v/>
      </c>
      <c r="BC63" s="280" t="str">
        <f>IF(details!AH63="","",details!AH63)</f>
        <v/>
      </c>
      <c r="BD63" s="139" t="str">
        <f t="shared" si="131"/>
        <v/>
      </c>
      <c r="BE63" s="280" t="str">
        <f>IF(details!AI63="","",details!AI63)</f>
        <v/>
      </c>
      <c r="BF63" s="140" t="str">
        <f t="shared" si="132"/>
        <v/>
      </c>
      <c r="BG63" s="365" t="str">
        <f t="shared" si="51"/>
        <v/>
      </c>
      <c r="BH63" s="191" t="str">
        <f t="shared" si="133"/>
        <v/>
      </c>
      <c r="BI63" s="280" t="str">
        <f>IF(details!AJ63="","",details!AJ63)</f>
        <v/>
      </c>
      <c r="BJ63" s="280" t="str">
        <f>IF(details!AK63="","",details!AK63)</f>
        <v/>
      </c>
      <c r="BK63" s="280" t="str">
        <f>IF(details!AL63="","",details!AL63)</f>
        <v/>
      </c>
      <c r="BL63" s="281" t="str">
        <f t="shared" si="134"/>
        <v/>
      </c>
      <c r="BM63" s="280" t="str">
        <f>IF(details!AM63="","",details!AM63)</f>
        <v/>
      </c>
      <c r="BN63" s="281" t="str">
        <f t="shared" si="135"/>
        <v/>
      </c>
      <c r="BO63" s="152">
        <f t="shared" si="136"/>
        <v>0</v>
      </c>
      <c r="BP63" s="138" t="e">
        <f t="shared" si="137"/>
        <v>#VALUE!</v>
      </c>
      <c r="BQ63" s="280" t="str">
        <f>IF(details!AN63="","",details!AN63)</f>
        <v/>
      </c>
      <c r="BR63" s="280" t="str">
        <f>IF(details!AO63="","",details!AO63)</f>
        <v/>
      </c>
      <c r="BS63" s="280" t="str">
        <f>IF(details!AP63="","",details!AP63)</f>
        <v/>
      </c>
      <c r="BT63" s="139" t="str">
        <f t="shared" si="138"/>
        <v/>
      </c>
      <c r="BU63" s="280" t="str">
        <f>IF(details!AQ63="","",details!AQ63)</f>
        <v/>
      </c>
      <c r="BV63" s="140" t="str">
        <f t="shared" si="139"/>
        <v/>
      </c>
      <c r="BW63" s="365" t="str">
        <f t="shared" si="55"/>
        <v/>
      </c>
      <c r="BX63" s="191" t="str">
        <f t="shared" si="209"/>
        <v/>
      </c>
      <c r="BY63" s="280" t="str">
        <f>IF(details!AR63="","",details!AR63)</f>
        <v/>
      </c>
      <c r="BZ63" s="280" t="str">
        <f>IF(details!AS63="","",details!AS63)</f>
        <v/>
      </c>
      <c r="CA63" s="280" t="str">
        <f>IF(details!AT63="","",details!AT63)</f>
        <v/>
      </c>
      <c r="CB63" s="281" t="str">
        <f t="shared" si="141"/>
        <v/>
      </c>
      <c r="CC63" s="280" t="str">
        <f>IF(details!AU63="","",details!AU63)</f>
        <v/>
      </c>
      <c r="CD63" s="281" t="str">
        <f t="shared" si="142"/>
        <v/>
      </c>
      <c r="CE63" s="152">
        <f t="shared" si="143"/>
        <v>0</v>
      </c>
      <c r="CF63" s="138" t="e">
        <f t="shared" si="144"/>
        <v>#VALUE!</v>
      </c>
      <c r="CG63" s="280" t="str">
        <f>IF(details!AV63="","",details!AV63)</f>
        <v/>
      </c>
      <c r="CH63" s="280" t="str">
        <f>IF(details!AW63="","",details!AW63)</f>
        <v/>
      </c>
      <c r="CI63" s="280" t="str">
        <f>IF(details!AX63="","",details!AX63)</f>
        <v/>
      </c>
      <c r="CJ63" s="139" t="str">
        <f t="shared" si="145"/>
        <v/>
      </c>
      <c r="CK63" s="280" t="str">
        <f>IF(details!AY63="","",details!AY63)</f>
        <v/>
      </c>
      <c r="CL63" s="140" t="str">
        <f t="shared" si="146"/>
        <v/>
      </c>
      <c r="CM63" s="365" t="str">
        <f t="shared" si="59"/>
        <v/>
      </c>
      <c r="CN63" s="191" t="str">
        <f t="shared" si="60"/>
        <v/>
      </c>
      <c r="CO63" s="280" t="str">
        <f>IF(details!AZ63="","",details!AZ63)</f>
        <v/>
      </c>
      <c r="CP63" s="280" t="str">
        <f>IF(details!BA63="","",details!BA63)</f>
        <v/>
      </c>
      <c r="CQ63" s="280" t="str">
        <f>IF(details!BB63="","",details!BB63)</f>
        <v/>
      </c>
      <c r="CR63" s="281" t="str">
        <f t="shared" si="147"/>
        <v/>
      </c>
      <c r="CS63" s="280" t="str">
        <f>IF(details!BC63="","",details!BC63)</f>
        <v/>
      </c>
      <c r="CT63" s="281" t="str">
        <f t="shared" si="148"/>
        <v/>
      </c>
      <c r="CU63" s="152">
        <f t="shared" si="149"/>
        <v>0</v>
      </c>
      <c r="CV63" s="138" t="e">
        <f t="shared" si="150"/>
        <v>#VALUE!</v>
      </c>
      <c r="CW63" s="280" t="str">
        <f>IF(details!BD63="","",details!BD63)</f>
        <v/>
      </c>
      <c r="CX63" s="280" t="str">
        <f>IF(details!BE63="","",details!BE63)</f>
        <v/>
      </c>
      <c r="CY63" s="280" t="str">
        <f>IF(details!BF63="","",details!BF63)</f>
        <v/>
      </c>
      <c r="CZ63" s="139" t="str">
        <f t="shared" si="151"/>
        <v/>
      </c>
      <c r="DA63" s="280" t="str">
        <f>IF(details!BG63="","",details!BG63)</f>
        <v/>
      </c>
      <c r="DB63" s="140" t="str">
        <f t="shared" si="152"/>
        <v/>
      </c>
      <c r="DC63" s="365" t="str">
        <f t="shared" si="64"/>
        <v/>
      </c>
      <c r="DD63" s="191" t="str">
        <f t="shared" si="23"/>
        <v/>
      </c>
      <c r="DE63" s="280" t="str">
        <f>IF(details!BH63="","",details!BH63)</f>
        <v/>
      </c>
      <c r="DF63" s="280" t="str">
        <f>IF(details!BI63="","",details!BI63)</f>
        <v/>
      </c>
      <c r="DG63" s="280" t="str">
        <f>IF(details!BJ63="","",details!BJ63)</f>
        <v/>
      </c>
      <c r="DH63" s="281" t="str">
        <f t="shared" si="153"/>
        <v/>
      </c>
      <c r="DI63" s="280" t="str">
        <f>IF(details!BK63="","",details!BK63)</f>
        <v/>
      </c>
      <c r="DJ63" s="281" t="str">
        <f t="shared" si="154"/>
        <v/>
      </c>
      <c r="DK63" s="152">
        <f t="shared" si="155"/>
        <v>0</v>
      </c>
      <c r="DL63" s="281" t="str">
        <f t="shared" si="156"/>
        <v/>
      </c>
      <c r="DM63" s="280" t="str">
        <f>IF(details!BL63="","",details!BL63)</f>
        <v/>
      </c>
      <c r="DN63" s="52" t="str">
        <f t="shared" si="157"/>
        <v/>
      </c>
      <c r="DO63" s="280" t="str">
        <f t="shared" si="158"/>
        <v/>
      </c>
      <c r="DP63" s="280" t="str">
        <f>IF(details!BM63="","",details!BM63)</f>
        <v/>
      </c>
      <c r="DQ63" s="280" t="str">
        <f>IF(details!BN63="","",details!BN63)</f>
        <v/>
      </c>
      <c r="DR63" s="280" t="str">
        <f>IF(details!BO63="","",details!BO63)</f>
        <v/>
      </c>
      <c r="DS63" s="281" t="str">
        <f t="shared" si="159"/>
        <v/>
      </c>
      <c r="DT63" s="280" t="str">
        <f>IF(details!BP63="","",details!BP63)</f>
        <v/>
      </c>
      <c r="DU63" s="280" t="str">
        <f>IF(details!BQ63="","",details!BQ63)</f>
        <v/>
      </c>
      <c r="DV63" s="281" t="str">
        <f t="shared" si="160"/>
        <v/>
      </c>
      <c r="DW63" s="281" t="str">
        <f t="shared" si="161"/>
        <v/>
      </c>
      <c r="DX63" s="281" t="str">
        <f t="shared" si="162"/>
        <v/>
      </c>
      <c r="DY63" s="282" t="str">
        <f t="shared" si="163"/>
        <v/>
      </c>
      <c r="DZ63" s="152">
        <f t="shared" si="164"/>
        <v>0</v>
      </c>
      <c r="EA63" s="280" t="str">
        <f t="shared" si="165"/>
        <v/>
      </c>
      <c r="EB63" s="280" t="str">
        <f>IF(details!BR63="","",details!BR63)</f>
        <v/>
      </c>
      <c r="EC63" s="280" t="str">
        <f>IF(details!BS63="","",details!BS63)</f>
        <v/>
      </c>
      <c r="ED63" s="280" t="str">
        <f>IF(details!BT63="","",details!BT63)</f>
        <v/>
      </c>
      <c r="EE63" s="281" t="str">
        <f t="shared" si="166"/>
        <v/>
      </c>
      <c r="EF63" s="280" t="str">
        <f>IF(details!BU63="","",details!BU63)</f>
        <v/>
      </c>
      <c r="EG63" s="280" t="str">
        <f>IF(details!BV63="","",details!BV63)</f>
        <v/>
      </c>
      <c r="EH63" s="56" t="str">
        <f t="shared" si="167"/>
        <v/>
      </c>
      <c r="EI63" s="281" t="str">
        <f t="shared" si="168"/>
        <v/>
      </c>
      <c r="EJ63" s="281" t="str">
        <f t="shared" si="169"/>
        <v/>
      </c>
      <c r="EK63" s="302" t="str">
        <f t="shared" si="170"/>
        <v/>
      </c>
      <c r="EL63" s="152">
        <f t="shared" si="171"/>
        <v>0</v>
      </c>
      <c r="EM63" s="280" t="str">
        <f t="shared" si="172"/>
        <v/>
      </c>
      <c r="EN63" s="280" t="str">
        <f>IF(details!BW63="","",details!BW63)</f>
        <v/>
      </c>
      <c r="EO63" s="280" t="str">
        <f>IF(details!BX63="","",details!BX63)</f>
        <v/>
      </c>
      <c r="EP63" s="280" t="str">
        <f>IF(details!BY63="","",details!BY63)</f>
        <v/>
      </c>
      <c r="EQ63" s="282" t="str">
        <f t="shared" si="173"/>
        <v/>
      </c>
      <c r="ER63" s="280" t="str">
        <f t="shared" si="174"/>
        <v/>
      </c>
      <c r="ES63" s="280" t="str">
        <f>IF(details!BZ63="","",details!BZ63)</f>
        <v/>
      </c>
      <c r="ET63" s="280" t="str">
        <f>IF(details!CA63="","",details!CA63)</f>
        <v/>
      </c>
      <c r="EU63" s="280" t="str">
        <f>IF(details!CB63="","",details!CB63)</f>
        <v/>
      </c>
      <c r="EV63" s="280" t="str">
        <f>IF(details!CC63="","",details!CC63)</f>
        <v/>
      </c>
      <c r="EW63" s="282" t="str">
        <f t="shared" si="175"/>
        <v/>
      </c>
      <c r="EX63" s="280" t="str">
        <f t="shared" si="176"/>
        <v/>
      </c>
      <c r="EY63" s="152" t="str">
        <f t="shared" si="177"/>
        <v/>
      </c>
      <c r="EZ63" s="152" t="str">
        <f t="shared" si="178"/>
        <v/>
      </c>
      <c r="FA63" s="152" t="str">
        <f t="shared" si="179"/>
        <v/>
      </c>
      <c r="FB63" s="152" t="str">
        <f t="shared" si="180"/>
        <v/>
      </c>
      <c r="FC63" s="152" t="str">
        <f t="shared" si="181"/>
        <v/>
      </c>
      <c r="FD63" s="152" t="str">
        <f t="shared" si="182"/>
        <v/>
      </c>
      <c r="FE63" s="152" t="str">
        <f t="shared" si="211"/>
        <v/>
      </c>
      <c r="FF63" s="152">
        <f t="shared" si="183"/>
        <v>0</v>
      </c>
      <c r="FG63" s="152">
        <f t="shared" si="184"/>
        <v>0</v>
      </c>
      <c r="FH63" s="152">
        <f t="shared" si="185"/>
        <v>0</v>
      </c>
      <c r="FI63" s="152">
        <f t="shared" si="186"/>
        <v>0</v>
      </c>
      <c r="FJ63" s="152">
        <f t="shared" si="187"/>
        <v>0</v>
      </c>
      <c r="FK63" s="198"/>
      <c r="FL63" s="303" t="str">
        <f t="shared" si="188"/>
        <v/>
      </c>
      <c r="FM63" s="303" t="str">
        <f t="shared" si="189"/>
        <v/>
      </c>
      <c r="FN63" s="303" t="str">
        <f t="shared" si="190"/>
        <v/>
      </c>
      <c r="FO63" s="303" t="str">
        <f t="shared" si="212"/>
        <v/>
      </c>
      <c r="FP63" s="303" t="str">
        <f t="shared" si="213"/>
        <v/>
      </c>
      <c r="FQ63" s="303" t="str">
        <f t="shared" si="214"/>
        <v/>
      </c>
      <c r="FR63" s="303" t="str">
        <f t="shared" si="215"/>
        <v/>
      </c>
      <c r="FS63" s="303" t="str">
        <f t="shared" si="216"/>
        <v/>
      </c>
      <c r="FT63" s="303" t="str">
        <f t="shared" si="191"/>
        <v/>
      </c>
      <c r="FU63" s="303" t="str">
        <f t="shared" si="192"/>
        <v/>
      </c>
      <c r="FV63" s="303" t="str">
        <f t="shared" si="193"/>
        <v/>
      </c>
      <c r="FW63" s="303" t="str">
        <f t="shared" si="194"/>
        <v/>
      </c>
      <c r="FX63" s="303" t="str">
        <f t="shared" si="217"/>
        <v/>
      </c>
      <c r="FY63" s="303" t="str">
        <f t="shared" si="195"/>
        <v/>
      </c>
      <c r="FZ63" s="303" t="str">
        <f t="shared" si="196"/>
        <v/>
      </c>
      <c r="GA63" s="303" t="str">
        <f t="shared" si="197"/>
        <v/>
      </c>
      <c r="GB63" s="303" t="str">
        <f t="shared" si="218"/>
        <v/>
      </c>
      <c r="GC63" s="286">
        <f t="shared" si="210"/>
        <v>0</v>
      </c>
      <c r="GD63" s="244">
        <f t="shared" si="198"/>
        <v>0</v>
      </c>
      <c r="GE63" s="152" t="str">
        <f t="shared" si="199"/>
        <v/>
      </c>
      <c r="GF63" s="421" t="str">
        <f t="shared" si="200"/>
        <v/>
      </c>
      <c r="GG63" s="333" t="str">
        <f>IF(AND(GD63&gt;=60,GJ63="PASS"),"FIRST",IF(AND(GD63&gt;=60,GJ63="PASS BY GRACE"),"FIRST",IF(AND(GD63&gt;=45,GJ63="PASS"),"SECOND",IF(AND(GD63&gt;=45,GJ63="PASS BY GRACE"),"SECOND",IF(OR(GJ63="PASS",GJ63="PASS BY GRACE"),"THIRD","")))))</f>
        <v/>
      </c>
      <c r="GH63" s="333" t="str">
        <f t="shared" si="220"/>
        <v xml:space="preserve">      </v>
      </c>
      <c r="GI63" s="191"/>
      <c r="GJ63" s="191" t="str">
        <f>IF(AND(GB63="",GI63=""),"",IF(OR(GB63="PASS",GI63="PASS"),"PASS",IF(GB63="PASS BY GRACE","PASS BY GRACE",IF(AND(GB63="SUPPL.",GI63=""),"","FAIL"))))</f>
        <v/>
      </c>
      <c r="GK63" s="191" t="str">
        <f>IF(GI63="PASS","?","")</f>
        <v/>
      </c>
      <c r="GL63" s="191" t="str">
        <f>IF(OR(GG63="FIRST",GG63="SECOND",GG63="THIRD"),GG63,IF(OR(GK63="FIRST",GK63="SECOND",GK63="THIRD"),GK63,""))</f>
        <v/>
      </c>
      <c r="GM63" s="55" t="str">
        <f>IF(details!DG63="","",details!DG63)</f>
        <v/>
      </c>
      <c r="GN63" s="57" t="str">
        <f>IF(details!DH63="","",details!DH63)</f>
        <v/>
      </c>
      <c r="GO63" s="55" t="str">
        <f>IF(details!DK63="","",details!DK63)</f>
        <v/>
      </c>
      <c r="GP63" s="57" t="str">
        <f>IF(details!DL63="","",details!DL63)</f>
        <v/>
      </c>
      <c r="GQ63" s="55" t="str">
        <f>IF(details!DO63="","",details!DO63)</f>
        <v/>
      </c>
      <c r="GR63" s="57" t="str">
        <f>IF(details!DP63="","",details!DP63)</f>
        <v/>
      </c>
      <c r="GS63" s="55" t="str">
        <f>IF(details!DS63="","",details!DS63)</f>
        <v/>
      </c>
      <c r="GT63" s="57" t="str">
        <f>IF(details!DT63="","",details!DT63)</f>
        <v/>
      </c>
      <c r="GU63" s="337" t="str">
        <f t="shared" si="206"/>
        <v/>
      </c>
      <c r="GV63" s="427" t="str">
        <f t="shared" si="207"/>
        <v/>
      </c>
      <c r="GW63" s="199"/>
      <c r="HP63" s="65"/>
      <c r="HQ63" s="65"/>
      <c r="HR63" s="65"/>
      <c r="HS63" s="65"/>
    </row>
    <row r="64" spans="1:227" ht="15" customHeight="1">
      <c r="A64" s="194">
        <f>details!A64</f>
        <v>58</v>
      </c>
      <c r="B64" s="280" t="str">
        <f>IF(details!B64="","",details!B64)</f>
        <v/>
      </c>
      <c r="C64" s="280" t="str">
        <f>IF(details!C64="","",details!C64)</f>
        <v/>
      </c>
      <c r="D64" s="282">
        <f>IF(details!D64="","",details!D64)</f>
        <v>1058</v>
      </c>
      <c r="E64" s="282"/>
      <c r="F64" s="280" t="str">
        <f>IF(details!F64="","",details!F64)</f>
        <v/>
      </c>
      <c r="G64" s="570" t="str">
        <f>IF(details!G64="","",details!G64)</f>
        <v/>
      </c>
      <c r="H64" s="287" t="str">
        <f>IF(details!H64="","",details!H64)</f>
        <v>A 058</v>
      </c>
      <c r="I64" s="287" t="str">
        <f>IF(details!I64="","",details!I64)</f>
        <v>B 058</v>
      </c>
      <c r="J64" s="287" t="str">
        <f>IF(details!J64="","",details!J64)</f>
        <v>C 058</v>
      </c>
      <c r="K64" s="280" t="str">
        <f>IF(details!K64="","",details!K64)</f>
        <v/>
      </c>
      <c r="L64" s="280" t="str">
        <f>IF(details!L64="","",details!L64)</f>
        <v/>
      </c>
      <c r="M64" s="280" t="str">
        <f>IF(details!M64="","",details!M64)</f>
        <v/>
      </c>
      <c r="N64" s="281" t="str">
        <f t="shared" si="113"/>
        <v/>
      </c>
      <c r="O64" s="280" t="str">
        <f>IF(details!N64="","",details!N64)</f>
        <v/>
      </c>
      <c r="P64" s="281" t="str">
        <f t="shared" si="114"/>
        <v/>
      </c>
      <c r="Q64" s="152">
        <f t="shared" si="115"/>
        <v>0</v>
      </c>
      <c r="R64" s="138" t="e">
        <f t="shared" si="116"/>
        <v>#VALUE!</v>
      </c>
      <c r="S64" s="280" t="str">
        <f>IF(details!O64="","",details!O64)</f>
        <v/>
      </c>
      <c r="T64" s="280" t="str">
        <f>IF(details!P64="","",details!P64)</f>
        <v/>
      </c>
      <c r="U64" s="280" t="str">
        <f>IF(details!Q64="","",details!Q64)</f>
        <v/>
      </c>
      <c r="V64" s="139" t="str">
        <f t="shared" si="117"/>
        <v/>
      </c>
      <c r="W64" s="280" t="str">
        <f>IF(details!R64="","",details!R64)</f>
        <v/>
      </c>
      <c r="X64" s="140" t="str">
        <f t="shared" si="118"/>
        <v/>
      </c>
      <c r="Y64" s="365" t="str">
        <f t="shared" si="42"/>
        <v/>
      </c>
      <c r="Z64" s="191" t="str">
        <f t="shared" si="119"/>
        <v/>
      </c>
      <c r="AA64" s="280" t="str">
        <f>IF(details!S64="","",details!S64)</f>
        <v/>
      </c>
      <c r="AB64" s="280" t="str">
        <f>IF(details!T64="","",details!T64)</f>
        <v/>
      </c>
      <c r="AC64" s="280" t="str">
        <f>IF(details!U64="","",details!U64)</f>
        <v/>
      </c>
      <c r="AD64" s="281" t="str">
        <f t="shared" si="120"/>
        <v/>
      </c>
      <c r="AE64" s="280" t="str">
        <f>IF(details!V64="","",details!V64)</f>
        <v/>
      </c>
      <c r="AF64" s="281" t="str">
        <f t="shared" si="121"/>
        <v/>
      </c>
      <c r="AG64" s="152">
        <f t="shared" si="122"/>
        <v>0</v>
      </c>
      <c r="AH64" s="138" t="e">
        <f t="shared" si="123"/>
        <v>#VALUE!</v>
      </c>
      <c r="AI64" s="280" t="str">
        <f>IF(details!W64="","",details!W64)</f>
        <v/>
      </c>
      <c r="AJ64" s="280" t="str">
        <f>IF(details!X64="","",details!X64)</f>
        <v/>
      </c>
      <c r="AK64" s="280" t="str">
        <f>IF(details!Y64="","",details!Y64)</f>
        <v/>
      </c>
      <c r="AL64" s="139" t="str">
        <f t="shared" si="124"/>
        <v/>
      </c>
      <c r="AM64" s="280" t="str">
        <f>IF(details!Z64="","",details!Z64)</f>
        <v/>
      </c>
      <c r="AN64" s="140" t="str">
        <f t="shared" si="125"/>
        <v/>
      </c>
      <c r="AO64" s="365" t="str">
        <f t="shared" si="47"/>
        <v/>
      </c>
      <c r="AP64" s="191" t="str">
        <f t="shared" si="208"/>
        <v/>
      </c>
      <c r="AQ64" s="282" t="str">
        <f>IF(details!AA64="","",details!AA64)</f>
        <v/>
      </c>
      <c r="AR64" s="288" t="str">
        <f>CONCATENATE(IF(details!AA64="s"," SANSKRIT",IF(details!AA64="u"," URDU",IF(details!AA64="g"," GUJRATI",IF(details!AA64="p"," PUNJABI",IF(details!AA64="sd"," SINDHI",))))),"")</f>
        <v/>
      </c>
      <c r="AS64" s="280" t="str">
        <f>IF(details!AB64="","",details!AB64)</f>
        <v/>
      </c>
      <c r="AT64" s="280" t="str">
        <f>IF(details!AC64="","",details!AC64)</f>
        <v/>
      </c>
      <c r="AU64" s="280" t="str">
        <f>IF(details!AD64="","",details!AD64)</f>
        <v/>
      </c>
      <c r="AV64" s="281" t="str">
        <f t="shared" si="127"/>
        <v/>
      </c>
      <c r="AW64" s="280" t="str">
        <f>IF(details!AE64="","",details!AE64)</f>
        <v/>
      </c>
      <c r="AX64" s="281" t="str">
        <f t="shared" si="128"/>
        <v/>
      </c>
      <c r="AY64" s="152">
        <f t="shared" si="129"/>
        <v>0</v>
      </c>
      <c r="AZ64" s="138" t="e">
        <f t="shared" si="130"/>
        <v>#VALUE!</v>
      </c>
      <c r="BA64" s="280" t="str">
        <f>IF(details!AF64="","",details!AF64)</f>
        <v/>
      </c>
      <c r="BB64" s="280" t="str">
        <f>IF(details!AG64="","",details!AG64)</f>
        <v/>
      </c>
      <c r="BC64" s="280" t="str">
        <f>IF(details!AH64="","",details!AH64)</f>
        <v/>
      </c>
      <c r="BD64" s="139" t="str">
        <f t="shared" si="131"/>
        <v/>
      </c>
      <c r="BE64" s="280" t="str">
        <f>IF(details!AI64="","",details!AI64)</f>
        <v/>
      </c>
      <c r="BF64" s="140" t="str">
        <f t="shared" si="132"/>
        <v/>
      </c>
      <c r="BG64" s="365" t="str">
        <f t="shared" si="51"/>
        <v/>
      </c>
      <c r="BH64" s="191" t="str">
        <f t="shared" si="133"/>
        <v/>
      </c>
      <c r="BI64" s="280" t="str">
        <f>IF(details!AJ64="","",details!AJ64)</f>
        <v/>
      </c>
      <c r="BJ64" s="280" t="str">
        <f>IF(details!AK64="","",details!AK64)</f>
        <v/>
      </c>
      <c r="BK64" s="280" t="str">
        <f>IF(details!AL64="","",details!AL64)</f>
        <v/>
      </c>
      <c r="BL64" s="281" t="str">
        <f t="shared" si="134"/>
        <v/>
      </c>
      <c r="BM64" s="280" t="str">
        <f>IF(details!AM64="","",details!AM64)</f>
        <v/>
      </c>
      <c r="BN64" s="281" t="str">
        <f t="shared" si="135"/>
        <v/>
      </c>
      <c r="BO64" s="152">
        <f t="shared" si="136"/>
        <v>0</v>
      </c>
      <c r="BP64" s="138" t="e">
        <f t="shared" si="137"/>
        <v>#VALUE!</v>
      </c>
      <c r="BQ64" s="280" t="str">
        <f>IF(details!AN64="","",details!AN64)</f>
        <v/>
      </c>
      <c r="BR64" s="280" t="str">
        <f>IF(details!AO64="","",details!AO64)</f>
        <v/>
      </c>
      <c r="BS64" s="280" t="str">
        <f>IF(details!AP64="","",details!AP64)</f>
        <v/>
      </c>
      <c r="BT64" s="139" t="str">
        <f t="shared" si="138"/>
        <v/>
      </c>
      <c r="BU64" s="280" t="str">
        <f>IF(details!AQ64="","",details!AQ64)</f>
        <v/>
      </c>
      <c r="BV64" s="140" t="str">
        <f t="shared" si="139"/>
        <v/>
      </c>
      <c r="BW64" s="365" t="str">
        <f t="shared" si="55"/>
        <v/>
      </c>
      <c r="BX64" s="191" t="str">
        <f t="shared" si="209"/>
        <v/>
      </c>
      <c r="BY64" s="280" t="str">
        <f>IF(details!AR64="","",details!AR64)</f>
        <v/>
      </c>
      <c r="BZ64" s="280" t="str">
        <f>IF(details!AS64="","",details!AS64)</f>
        <v/>
      </c>
      <c r="CA64" s="280" t="str">
        <f>IF(details!AT64="","",details!AT64)</f>
        <v/>
      </c>
      <c r="CB64" s="281" t="str">
        <f t="shared" si="141"/>
        <v/>
      </c>
      <c r="CC64" s="280" t="str">
        <f>IF(details!AU64="","",details!AU64)</f>
        <v/>
      </c>
      <c r="CD64" s="281" t="str">
        <f t="shared" si="142"/>
        <v/>
      </c>
      <c r="CE64" s="152">
        <f t="shared" si="143"/>
        <v>0</v>
      </c>
      <c r="CF64" s="138" t="e">
        <f t="shared" si="144"/>
        <v>#VALUE!</v>
      </c>
      <c r="CG64" s="280" t="str">
        <f>IF(details!AV64="","",details!AV64)</f>
        <v/>
      </c>
      <c r="CH64" s="280" t="str">
        <f>IF(details!AW64="","",details!AW64)</f>
        <v/>
      </c>
      <c r="CI64" s="280" t="str">
        <f>IF(details!AX64="","",details!AX64)</f>
        <v/>
      </c>
      <c r="CJ64" s="139" t="str">
        <f t="shared" si="145"/>
        <v/>
      </c>
      <c r="CK64" s="280" t="str">
        <f>IF(details!AY64="","",details!AY64)</f>
        <v/>
      </c>
      <c r="CL64" s="140" t="str">
        <f t="shared" si="146"/>
        <v/>
      </c>
      <c r="CM64" s="365" t="str">
        <f t="shared" si="59"/>
        <v/>
      </c>
      <c r="CN64" s="191" t="str">
        <f t="shared" si="60"/>
        <v/>
      </c>
      <c r="CO64" s="280" t="str">
        <f>IF(details!AZ64="","",details!AZ64)</f>
        <v/>
      </c>
      <c r="CP64" s="280" t="str">
        <f>IF(details!BA64="","",details!BA64)</f>
        <v/>
      </c>
      <c r="CQ64" s="280" t="str">
        <f>IF(details!BB64="","",details!BB64)</f>
        <v/>
      </c>
      <c r="CR64" s="281" t="str">
        <f t="shared" si="147"/>
        <v/>
      </c>
      <c r="CS64" s="280" t="str">
        <f>IF(details!BC64="","",details!BC64)</f>
        <v/>
      </c>
      <c r="CT64" s="281" t="str">
        <f t="shared" si="148"/>
        <v/>
      </c>
      <c r="CU64" s="152">
        <f t="shared" si="149"/>
        <v>0</v>
      </c>
      <c r="CV64" s="138" t="e">
        <f t="shared" si="150"/>
        <v>#VALUE!</v>
      </c>
      <c r="CW64" s="280" t="str">
        <f>IF(details!BD64="","",details!BD64)</f>
        <v/>
      </c>
      <c r="CX64" s="280" t="str">
        <f>IF(details!BE64="","",details!BE64)</f>
        <v/>
      </c>
      <c r="CY64" s="280" t="str">
        <f>IF(details!BF64="","",details!BF64)</f>
        <v/>
      </c>
      <c r="CZ64" s="139" t="str">
        <f t="shared" si="151"/>
        <v/>
      </c>
      <c r="DA64" s="280" t="str">
        <f>IF(details!BG64="","",details!BG64)</f>
        <v/>
      </c>
      <c r="DB64" s="140" t="str">
        <f t="shared" si="152"/>
        <v/>
      </c>
      <c r="DC64" s="365" t="str">
        <f t="shared" si="64"/>
        <v/>
      </c>
      <c r="DD64" s="191" t="str">
        <f t="shared" si="23"/>
        <v/>
      </c>
      <c r="DE64" s="280" t="str">
        <f>IF(details!BH64="","",details!BH64)</f>
        <v/>
      </c>
      <c r="DF64" s="280" t="str">
        <f>IF(details!BI64="","",details!BI64)</f>
        <v/>
      </c>
      <c r="DG64" s="280" t="str">
        <f>IF(details!BJ64="","",details!BJ64)</f>
        <v/>
      </c>
      <c r="DH64" s="281" t="str">
        <f t="shared" si="153"/>
        <v/>
      </c>
      <c r="DI64" s="280" t="str">
        <f>IF(details!BK64="","",details!BK64)</f>
        <v/>
      </c>
      <c r="DJ64" s="281" t="str">
        <f t="shared" si="154"/>
        <v/>
      </c>
      <c r="DK64" s="152">
        <f t="shared" si="155"/>
        <v>0</v>
      </c>
      <c r="DL64" s="281" t="str">
        <f t="shared" si="156"/>
        <v/>
      </c>
      <c r="DM64" s="280" t="str">
        <f>IF(details!BL64="","",details!BL64)</f>
        <v/>
      </c>
      <c r="DN64" s="52" t="str">
        <f t="shared" si="157"/>
        <v/>
      </c>
      <c r="DO64" s="280" t="str">
        <f t="shared" si="158"/>
        <v/>
      </c>
      <c r="DP64" s="280" t="str">
        <f>IF(details!BM64="","",details!BM64)</f>
        <v/>
      </c>
      <c r="DQ64" s="280" t="str">
        <f>IF(details!BN64="","",details!BN64)</f>
        <v/>
      </c>
      <c r="DR64" s="280" t="str">
        <f>IF(details!BO64="","",details!BO64)</f>
        <v/>
      </c>
      <c r="DS64" s="281" t="str">
        <f t="shared" si="159"/>
        <v/>
      </c>
      <c r="DT64" s="280" t="str">
        <f>IF(details!BP64="","",details!BP64)</f>
        <v/>
      </c>
      <c r="DU64" s="280" t="str">
        <f>IF(details!BQ64="","",details!BQ64)</f>
        <v/>
      </c>
      <c r="DV64" s="281" t="str">
        <f t="shared" si="160"/>
        <v/>
      </c>
      <c r="DW64" s="281" t="str">
        <f t="shared" si="161"/>
        <v/>
      </c>
      <c r="DX64" s="281" t="str">
        <f t="shared" si="162"/>
        <v/>
      </c>
      <c r="DY64" s="282" t="str">
        <f t="shared" si="163"/>
        <v/>
      </c>
      <c r="DZ64" s="152">
        <f t="shared" si="164"/>
        <v>0</v>
      </c>
      <c r="EA64" s="280" t="str">
        <f t="shared" si="165"/>
        <v/>
      </c>
      <c r="EB64" s="280" t="str">
        <f>IF(details!BR64="","",details!BR64)</f>
        <v/>
      </c>
      <c r="EC64" s="280" t="str">
        <f>IF(details!BS64="","",details!BS64)</f>
        <v/>
      </c>
      <c r="ED64" s="280" t="str">
        <f>IF(details!BT64="","",details!BT64)</f>
        <v/>
      </c>
      <c r="EE64" s="281" t="str">
        <f t="shared" si="166"/>
        <v/>
      </c>
      <c r="EF64" s="280" t="str">
        <f>IF(details!BU64="","",details!BU64)</f>
        <v/>
      </c>
      <c r="EG64" s="280" t="str">
        <f>IF(details!BV64="","",details!BV64)</f>
        <v/>
      </c>
      <c r="EH64" s="56" t="str">
        <f t="shared" si="167"/>
        <v/>
      </c>
      <c r="EI64" s="281" t="str">
        <f t="shared" si="168"/>
        <v/>
      </c>
      <c r="EJ64" s="281" t="str">
        <f t="shared" si="169"/>
        <v/>
      </c>
      <c r="EK64" s="302" t="str">
        <f t="shared" si="170"/>
        <v/>
      </c>
      <c r="EL64" s="152">
        <f t="shared" si="171"/>
        <v>0</v>
      </c>
      <c r="EM64" s="280" t="str">
        <f t="shared" si="172"/>
        <v/>
      </c>
      <c r="EN64" s="280" t="str">
        <f>IF(details!BW64="","",details!BW64)</f>
        <v/>
      </c>
      <c r="EO64" s="280" t="str">
        <f>IF(details!BX64="","",details!BX64)</f>
        <v/>
      </c>
      <c r="EP64" s="280" t="str">
        <f>IF(details!BY64="","",details!BY64)</f>
        <v/>
      </c>
      <c r="EQ64" s="282" t="str">
        <f t="shared" si="173"/>
        <v/>
      </c>
      <c r="ER64" s="280" t="str">
        <f t="shared" si="174"/>
        <v/>
      </c>
      <c r="ES64" s="280" t="str">
        <f>IF(details!BZ64="","",details!BZ64)</f>
        <v/>
      </c>
      <c r="ET64" s="280" t="str">
        <f>IF(details!CA64="","",details!CA64)</f>
        <v/>
      </c>
      <c r="EU64" s="280" t="str">
        <f>IF(details!CB64="","",details!CB64)</f>
        <v/>
      </c>
      <c r="EV64" s="280" t="str">
        <f>IF(details!CC64="","",details!CC64)</f>
        <v/>
      </c>
      <c r="EW64" s="282" t="str">
        <f t="shared" si="175"/>
        <v/>
      </c>
      <c r="EX64" s="280" t="str">
        <f t="shared" si="176"/>
        <v/>
      </c>
      <c r="EY64" s="152" t="str">
        <f t="shared" si="177"/>
        <v/>
      </c>
      <c r="EZ64" s="152" t="str">
        <f t="shared" si="178"/>
        <v/>
      </c>
      <c r="FA64" s="152" t="str">
        <f t="shared" si="179"/>
        <v/>
      </c>
      <c r="FB64" s="152" t="str">
        <f t="shared" si="180"/>
        <v/>
      </c>
      <c r="FC64" s="152" t="str">
        <f t="shared" si="181"/>
        <v/>
      </c>
      <c r="FD64" s="152" t="str">
        <f t="shared" si="182"/>
        <v/>
      </c>
      <c r="FE64" s="152" t="str">
        <f t="shared" si="211"/>
        <v/>
      </c>
      <c r="FF64" s="152">
        <f t="shared" si="183"/>
        <v>0</v>
      </c>
      <c r="FG64" s="152">
        <f t="shared" si="184"/>
        <v>0</v>
      </c>
      <c r="FH64" s="152">
        <f t="shared" si="185"/>
        <v>0</v>
      </c>
      <c r="FI64" s="152">
        <f t="shared" si="186"/>
        <v>0</v>
      </c>
      <c r="FJ64" s="152">
        <f t="shared" si="187"/>
        <v>0</v>
      </c>
      <c r="FK64" s="198"/>
      <c r="FL64" s="303" t="str">
        <f t="shared" si="188"/>
        <v/>
      </c>
      <c r="FM64" s="303" t="str">
        <f t="shared" si="189"/>
        <v/>
      </c>
      <c r="FN64" s="303" t="str">
        <f t="shared" si="190"/>
        <v/>
      </c>
      <c r="FO64" s="303" t="str">
        <f t="shared" si="212"/>
        <v/>
      </c>
      <c r="FP64" s="303" t="str">
        <f t="shared" si="213"/>
        <v/>
      </c>
      <c r="FQ64" s="303" t="str">
        <f t="shared" si="214"/>
        <v/>
      </c>
      <c r="FR64" s="303" t="str">
        <f t="shared" si="215"/>
        <v/>
      </c>
      <c r="FS64" s="303" t="str">
        <f t="shared" si="216"/>
        <v/>
      </c>
      <c r="FT64" s="303" t="str">
        <f t="shared" si="191"/>
        <v/>
      </c>
      <c r="FU64" s="303" t="str">
        <f t="shared" si="192"/>
        <v/>
      </c>
      <c r="FV64" s="303" t="str">
        <f t="shared" si="193"/>
        <v/>
      </c>
      <c r="FW64" s="303" t="str">
        <f t="shared" si="194"/>
        <v/>
      </c>
      <c r="FX64" s="303" t="str">
        <f t="shared" si="217"/>
        <v/>
      </c>
      <c r="FY64" s="303" t="str">
        <f t="shared" si="195"/>
        <v/>
      </c>
      <c r="FZ64" s="303" t="str">
        <f t="shared" si="196"/>
        <v/>
      </c>
      <c r="GA64" s="303" t="str">
        <f t="shared" si="197"/>
        <v/>
      </c>
      <c r="GB64" s="303" t="str">
        <f t="shared" si="218"/>
        <v/>
      </c>
      <c r="GC64" s="286">
        <f t="shared" si="210"/>
        <v>0</v>
      </c>
      <c r="GD64" s="244">
        <f t="shared" si="198"/>
        <v>0</v>
      </c>
      <c r="GE64" s="152" t="str">
        <f t="shared" si="199"/>
        <v/>
      </c>
      <c r="GF64" s="421" t="str">
        <f t="shared" si="200"/>
        <v/>
      </c>
      <c r="GG64" s="333" t="str">
        <f t="shared" ref="GG64:GG90" si="228">IF(AND(GD64&gt;=60,GJ64="PASS"),"FIRST",IF(AND(GD64&gt;=60,GJ64="PASS BY GRACE"),"FIRST",IF(AND(GD64&gt;=45,GJ64="PASS"),"SECOND",IF(AND(GD64&gt;=45,GJ64="PASS BY GRACE"),"SECOND",IF(OR(GJ64="PASS",GJ64="PASS BY GRACE"),"THIRD","")))))</f>
        <v/>
      </c>
      <c r="GH64" s="333" t="str">
        <f t="shared" si="220"/>
        <v xml:space="preserve">      </v>
      </c>
      <c r="GI64" s="191"/>
      <c r="GJ64" s="191" t="str">
        <f t="shared" ref="GJ64:GJ90" si="229">IF(AND(GB64="",GI64=""),"",IF(OR(GB64="PASS",GI64="PASS"),"PASS",IF(GB64="PASS BY GRACE","PASS BY GRACE",IF(AND(GB64="SUPPL.",GI64=""),"","FAIL"))))</f>
        <v/>
      </c>
      <c r="GK64" s="191" t="str">
        <f t="shared" ref="GK64:GK90" si="230">IF(GI64="PASS","?","")</f>
        <v/>
      </c>
      <c r="GL64" s="191" t="str">
        <f t="shared" ref="GL64:GL90" si="231">IF(OR(GG64="FIRST",GG64="SECOND",GG64="THIRD"),GG64,IF(OR(GK64="FIRST",GK64="SECOND",GK64="THIRD"),GK64,""))</f>
        <v/>
      </c>
      <c r="GM64" s="55" t="str">
        <f>IF(details!DG64="","",details!DG64)</f>
        <v/>
      </c>
      <c r="GN64" s="57" t="str">
        <f>IF(details!DH64="","",details!DH64)</f>
        <v/>
      </c>
      <c r="GO64" s="55" t="str">
        <f>IF(details!DK64="","",details!DK64)</f>
        <v/>
      </c>
      <c r="GP64" s="57" t="str">
        <f>IF(details!DL64="","",details!DL64)</f>
        <v/>
      </c>
      <c r="GQ64" s="55" t="str">
        <f>IF(details!DO64="","",details!DO64)</f>
        <v/>
      </c>
      <c r="GR64" s="57" t="str">
        <f>IF(details!DP64="","",details!DP64)</f>
        <v/>
      </c>
      <c r="GS64" s="55" t="str">
        <f>IF(details!DS64="","",details!DS64)</f>
        <v/>
      </c>
      <c r="GT64" s="57" t="str">
        <f>IF(details!DT64="","",details!DT64)</f>
        <v/>
      </c>
      <c r="GU64" s="337" t="str">
        <f t="shared" si="206"/>
        <v/>
      </c>
      <c r="GV64" s="427" t="str">
        <f t="shared" si="207"/>
        <v/>
      </c>
      <c r="GW64" s="199"/>
      <c r="HP64" s="65"/>
      <c r="HQ64" s="65"/>
      <c r="HR64" s="65"/>
      <c r="HS64" s="65"/>
    </row>
    <row r="65" spans="1:227" ht="15" customHeight="1">
      <c r="A65" s="194">
        <f>details!A65</f>
        <v>59</v>
      </c>
      <c r="B65" s="280" t="str">
        <f>IF(details!B65="","",details!B65)</f>
        <v/>
      </c>
      <c r="C65" s="280" t="str">
        <f>IF(details!C65="","",details!C65)</f>
        <v/>
      </c>
      <c r="D65" s="282">
        <f>IF(details!D65="","",details!D65)</f>
        <v>1059</v>
      </c>
      <c r="E65" s="282"/>
      <c r="F65" s="280" t="str">
        <f>IF(details!F65="","",details!F65)</f>
        <v/>
      </c>
      <c r="G65" s="570" t="str">
        <f>IF(details!G65="","",details!G65)</f>
        <v/>
      </c>
      <c r="H65" s="287" t="str">
        <f>IF(details!H65="","",details!H65)</f>
        <v>A 059</v>
      </c>
      <c r="I65" s="287" t="str">
        <f>IF(details!I65="","",details!I65)</f>
        <v>B 059</v>
      </c>
      <c r="J65" s="287" t="str">
        <f>IF(details!J65="","",details!J65)</f>
        <v>C 059</v>
      </c>
      <c r="K65" s="280" t="str">
        <f>IF(details!K65="","",details!K65)</f>
        <v/>
      </c>
      <c r="L65" s="280" t="str">
        <f>IF(details!L65="","",details!L65)</f>
        <v/>
      </c>
      <c r="M65" s="280" t="str">
        <f>IF(details!M65="","",details!M65)</f>
        <v/>
      </c>
      <c r="N65" s="281" t="str">
        <f t="shared" si="113"/>
        <v/>
      </c>
      <c r="O65" s="280" t="str">
        <f>IF(details!N65="","",details!N65)</f>
        <v/>
      </c>
      <c r="P65" s="281" t="str">
        <f t="shared" si="114"/>
        <v/>
      </c>
      <c r="Q65" s="152">
        <f t="shared" si="115"/>
        <v>0</v>
      </c>
      <c r="R65" s="138" t="e">
        <f t="shared" si="116"/>
        <v>#VALUE!</v>
      </c>
      <c r="S65" s="280" t="str">
        <f>IF(details!O65="","",details!O65)</f>
        <v/>
      </c>
      <c r="T65" s="280" t="str">
        <f>IF(details!P65="","",details!P65)</f>
        <v/>
      </c>
      <c r="U65" s="280" t="str">
        <f>IF(details!Q65="","",details!Q65)</f>
        <v/>
      </c>
      <c r="V65" s="139" t="str">
        <f t="shared" si="117"/>
        <v/>
      </c>
      <c r="W65" s="280" t="str">
        <f>IF(details!R65="","",details!R65)</f>
        <v/>
      </c>
      <c r="X65" s="140" t="str">
        <f t="shared" si="118"/>
        <v/>
      </c>
      <c r="Y65" s="365" t="str">
        <f t="shared" si="42"/>
        <v/>
      </c>
      <c r="Z65" s="191" t="str">
        <f t="shared" si="119"/>
        <v/>
      </c>
      <c r="AA65" s="280" t="str">
        <f>IF(details!S65="","",details!S65)</f>
        <v/>
      </c>
      <c r="AB65" s="280" t="str">
        <f>IF(details!T65="","",details!T65)</f>
        <v/>
      </c>
      <c r="AC65" s="280" t="str">
        <f>IF(details!U65="","",details!U65)</f>
        <v/>
      </c>
      <c r="AD65" s="281" t="str">
        <f t="shared" si="120"/>
        <v/>
      </c>
      <c r="AE65" s="280" t="str">
        <f>IF(details!V65="","",details!V65)</f>
        <v/>
      </c>
      <c r="AF65" s="281" t="str">
        <f t="shared" si="121"/>
        <v/>
      </c>
      <c r="AG65" s="152">
        <f t="shared" si="122"/>
        <v>0</v>
      </c>
      <c r="AH65" s="138" t="e">
        <f t="shared" si="123"/>
        <v>#VALUE!</v>
      </c>
      <c r="AI65" s="280" t="str">
        <f>IF(details!W65="","",details!W65)</f>
        <v/>
      </c>
      <c r="AJ65" s="280" t="str">
        <f>IF(details!X65="","",details!X65)</f>
        <v/>
      </c>
      <c r="AK65" s="280" t="str">
        <f>IF(details!Y65="","",details!Y65)</f>
        <v/>
      </c>
      <c r="AL65" s="139" t="str">
        <f t="shared" si="124"/>
        <v/>
      </c>
      <c r="AM65" s="280" t="str">
        <f>IF(details!Z65="","",details!Z65)</f>
        <v/>
      </c>
      <c r="AN65" s="140" t="str">
        <f t="shared" si="125"/>
        <v/>
      </c>
      <c r="AO65" s="365" t="str">
        <f t="shared" si="47"/>
        <v/>
      </c>
      <c r="AP65" s="191" t="str">
        <f t="shared" si="208"/>
        <v/>
      </c>
      <c r="AQ65" s="282" t="str">
        <f>IF(details!AA65="","",details!AA65)</f>
        <v/>
      </c>
      <c r="AR65" s="288" t="str">
        <f>CONCATENATE(IF(details!AA65="s"," SANSKRIT",IF(details!AA65="u"," URDU",IF(details!AA65="g"," GUJRATI",IF(details!AA65="p"," PUNJABI",IF(details!AA65="sd"," SINDHI",))))),"")</f>
        <v/>
      </c>
      <c r="AS65" s="280" t="str">
        <f>IF(details!AB65="","",details!AB65)</f>
        <v/>
      </c>
      <c r="AT65" s="280" t="str">
        <f>IF(details!AC65="","",details!AC65)</f>
        <v/>
      </c>
      <c r="AU65" s="280" t="str">
        <f>IF(details!AD65="","",details!AD65)</f>
        <v/>
      </c>
      <c r="AV65" s="281" t="str">
        <f t="shared" si="127"/>
        <v/>
      </c>
      <c r="AW65" s="280" t="str">
        <f>IF(details!AE65="","",details!AE65)</f>
        <v/>
      </c>
      <c r="AX65" s="281" t="str">
        <f t="shared" si="128"/>
        <v/>
      </c>
      <c r="AY65" s="152">
        <f t="shared" si="129"/>
        <v>0</v>
      </c>
      <c r="AZ65" s="138" t="e">
        <f t="shared" si="130"/>
        <v>#VALUE!</v>
      </c>
      <c r="BA65" s="280" t="str">
        <f>IF(details!AF65="","",details!AF65)</f>
        <v/>
      </c>
      <c r="BB65" s="280" t="str">
        <f>IF(details!AG65="","",details!AG65)</f>
        <v/>
      </c>
      <c r="BC65" s="280" t="str">
        <f>IF(details!AH65="","",details!AH65)</f>
        <v/>
      </c>
      <c r="BD65" s="139" t="str">
        <f t="shared" si="131"/>
        <v/>
      </c>
      <c r="BE65" s="280" t="str">
        <f>IF(details!AI65="","",details!AI65)</f>
        <v/>
      </c>
      <c r="BF65" s="140" t="str">
        <f t="shared" si="132"/>
        <v/>
      </c>
      <c r="BG65" s="365" t="str">
        <f t="shared" si="51"/>
        <v/>
      </c>
      <c r="BH65" s="191" t="str">
        <f t="shared" si="133"/>
        <v/>
      </c>
      <c r="BI65" s="280" t="str">
        <f>IF(details!AJ65="","",details!AJ65)</f>
        <v/>
      </c>
      <c r="BJ65" s="280" t="str">
        <f>IF(details!AK65="","",details!AK65)</f>
        <v/>
      </c>
      <c r="BK65" s="280" t="str">
        <f>IF(details!AL65="","",details!AL65)</f>
        <v/>
      </c>
      <c r="BL65" s="281" t="str">
        <f t="shared" si="134"/>
        <v/>
      </c>
      <c r="BM65" s="280" t="str">
        <f>IF(details!AM65="","",details!AM65)</f>
        <v/>
      </c>
      <c r="BN65" s="281" t="str">
        <f t="shared" si="135"/>
        <v/>
      </c>
      <c r="BO65" s="152">
        <f t="shared" si="136"/>
        <v>0</v>
      </c>
      <c r="BP65" s="138" t="e">
        <f t="shared" si="137"/>
        <v>#VALUE!</v>
      </c>
      <c r="BQ65" s="280" t="str">
        <f>IF(details!AN65="","",details!AN65)</f>
        <v/>
      </c>
      <c r="BR65" s="280" t="str">
        <f>IF(details!AO65="","",details!AO65)</f>
        <v/>
      </c>
      <c r="BS65" s="280" t="str">
        <f>IF(details!AP65="","",details!AP65)</f>
        <v/>
      </c>
      <c r="BT65" s="139" t="str">
        <f t="shared" si="138"/>
        <v/>
      </c>
      <c r="BU65" s="280" t="str">
        <f>IF(details!AQ65="","",details!AQ65)</f>
        <v/>
      </c>
      <c r="BV65" s="140" t="str">
        <f t="shared" si="139"/>
        <v/>
      </c>
      <c r="BW65" s="365" t="str">
        <f t="shared" si="55"/>
        <v/>
      </c>
      <c r="BX65" s="191" t="str">
        <f t="shared" si="209"/>
        <v/>
      </c>
      <c r="BY65" s="280" t="str">
        <f>IF(details!AR65="","",details!AR65)</f>
        <v/>
      </c>
      <c r="BZ65" s="280" t="str">
        <f>IF(details!AS65="","",details!AS65)</f>
        <v/>
      </c>
      <c r="CA65" s="280" t="str">
        <f>IF(details!AT65="","",details!AT65)</f>
        <v/>
      </c>
      <c r="CB65" s="281" t="str">
        <f t="shared" si="141"/>
        <v/>
      </c>
      <c r="CC65" s="280" t="str">
        <f>IF(details!AU65="","",details!AU65)</f>
        <v/>
      </c>
      <c r="CD65" s="281" t="str">
        <f t="shared" si="142"/>
        <v/>
      </c>
      <c r="CE65" s="152">
        <f t="shared" si="143"/>
        <v>0</v>
      </c>
      <c r="CF65" s="138" t="e">
        <f t="shared" si="144"/>
        <v>#VALUE!</v>
      </c>
      <c r="CG65" s="280" t="str">
        <f>IF(details!AV65="","",details!AV65)</f>
        <v/>
      </c>
      <c r="CH65" s="280" t="str">
        <f>IF(details!AW65="","",details!AW65)</f>
        <v/>
      </c>
      <c r="CI65" s="280" t="str">
        <f>IF(details!AX65="","",details!AX65)</f>
        <v/>
      </c>
      <c r="CJ65" s="139" t="str">
        <f t="shared" si="145"/>
        <v/>
      </c>
      <c r="CK65" s="280" t="str">
        <f>IF(details!AY65="","",details!AY65)</f>
        <v/>
      </c>
      <c r="CL65" s="140" t="str">
        <f t="shared" si="146"/>
        <v/>
      </c>
      <c r="CM65" s="365" t="str">
        <f t="shared" si="59"/>
        <v/>
      </c>
      <c r="CN65" s="191" t="str">
        <f t="shared" si="60"/>
        <v/>
      </c>
      <c r="CO65" s="280" t="str">
        <f>IF(details!AZ65="","",details!AZ65)</f>
        <v/>
      </c>
      <c r="CP65" s="280" t="str">
        <f>IF(details!BA65="","",details!BA65)</f>
        <v/>
      </c>
      <c r="CQ65" s="280" t="str">
        <f>IF(details!BB65="","",details!BB65)</f>
        <v/>
      </c>
      <c r="CR65" s="281" t="str">
        <f t="shared" si="147"/>
        <v/>
      </c>
      <c r="CS65" s="280" t="str">
        <f>IF(details!BC65="","",details!BC65)</f>
        <v/>
      </c>
      <c r="CT65" s="281" t="str">
        <f t="shared" si="148"/>
        <v/>
      </c>
      <c r="CU65" s="152">
        <f t="shared" si="149"/>
        <v>0</v>
      </c>
      <c r="CV65" s="138" t="e">
        <f t="shared" si="150"/>
        <v>#VALUE!</v>
      </c>
      <c r="CW65" s="280" t="str">
        <f>IF(details!BD65="","",details!BD65)</f>
        <v/>
      </c>
      <c r="CX65" s="280" t="str">
        <f>IF(details!BE65="","",details!BE65)</f>
        <v/>
      </c>
      <c r="CY65" s="280" t="str">
        <f>IF(details!BF65="","",details!BF65)</f>
        <v/>
      </c>
      <c r="CZ65" s="139" t="str">
        <f t="shared" si="151"/>
        <v/>
      </c>
      <c r="DA65" s="280" t="str">
        <f>IF(details!BG65="","",details!BG65)</f>
        <v/>
      </c>
      <c r="DB65" s="140" t="str">
        <f t="shared" si="152"/>
        <v/>
      </c>
      <c r="DC65" s="365" t="str">
        <f t="shared" si="64"/>
        <v/>
      </c>
      <c r="DD65" s="191" t="str">
        <f t="shared" si="23"/>
        <v/>
      </c>
      <c r="DE65" s="280" t="str">
        <f>IF(details!BH65="","",details!BH65)</f>
        <v/>
      </c>
      <c r="DF65" s="280" t="str">
        <f>IF(details!BI65="","",details!BI65)</f>
        <v/>
      </c>
      <c r="DG65" s="280" t="str">
        <f>IF(details!BJ65="","",details!BJ65)</f>
        <v/>
      </c>
      <c r="DH65" s="281" t="str">
        <f t="shared" si="153"/>
        <v/>
      </c>
      <c r="DI65" s="280" t="str">
        <f>IF(details!BK65="","",details!BK65)</f>
        <v/>
      </c>
      <c r="DJ65" s="281" t="str">
        <f t="shared" si="154"/>
        <v/>
      </c>
      <c r="DK65" s="152">
        <f t="shared" si="155"/>
        <v>0</v>
      </c>
      <c r="DL65" s="281" t="str">
        <f t="shared" si="156"/>
        <v/>
      </c>
      <c r="DM65" s="280" t="str">
        <f>IF(details!BL65="","",details!BL65)</f>
        <v/>
      </c>
      <c r="DN65" s="52" t="str">
        <f t="shared" si="157"/>
        <v/>
      </c>
      <c r="DO65" s="280" t="str">
        <f t="shared" si="158"/>
        <v/>
      </c>
      <c r="DP65" s="280" t="str">
        <f>IF(details!BM65="","",details!BM65)</f>
        <v/>
      </c>
      <c r="DQ65" s="280" t="str">
        <f>IF(details!BN65="","",details!BN65)</f>
        <v/>
      </c>
      <c r="DR65" s="280" t="str">
        <f>IF(details!BO65="","",details!BO65)</f>
        <v/>
      </c>
      <c r="DS65" s="281" t="str">
        <f t="shared" si="159"/>
        <v/>
      </c>
      <c r="DT65" s="280" t="str">
        <f>IF(details!BP65="","",details!BP65)</f>
        <v/>
      </c>
      <c r="DU65" s="280" t="str">
        <f>IF(details!BQ65="","",details!BQ65)</f>
        <v/>
      </c>
      <c r="DV65" s="281" t="str">
        <f t="shared" si="160"/>
        <v/>
      </c>
      <c r="DW65" s="281" t="str">
        <f t="shared" si="161"/>
        <v/>
      </c>
      <c r="DX65" s="281" t="str">
        <f t="shared" si="162"/>
        <v/>
      </c>
      <c r="DY65" s="282" t="str">
        <f t="shared" si="163"/>
        <v/>
      </c>
      <c r="DZ65" s="152">
        <f t="shared" si="164"/>
        <v>0</v>
      </c>
      <c r="EA65" s="280" t="str">
        <f t="shared" si="165"/>
        <v/>
      </c>
      <c r="EB65" s="280" t="str">
        <f>IF(details!BR65="","",details!BR65)</f>
        <v/>
      </c>
      <c r="EC65" s="280" t="str">
        <f>IF(details!BS65="","",details!BS65)</f>
        <v/>
      </c>
      <c r="ED65" s="280" t="str">
        <f>IF(details!BT65="","",details!BT65)</f>
        <v/>
      </c>
      <c r="EE65" s="281" t="str">
        <f t="shared" si="166"/>
        <v/>
      </c>
      <c r="EF65" s="280" t="str">
        <f>IF(details!BU65="","",details!BU65)</f>
        <v/>
      </c>
      <c r="EG65" s="280" t="str">
        <f>IF(details!BV65="","",details!BV65)</f>
        <v/>
      </c>
      <c r="EH65" s="56" t="str">
        <f t="shared" si="167"/>
        <v/>
      </c>
      <c r="EI65" s="281" t="str">
        <f t="shared" si="168"/>
        <v/>
      </c>
      <c r="EJ65" s="281" t="str">
        <f t="shared" si="169"/>
        <v/>
      </c>
      <c r="EK65" s="302" t="str">
        <f t="shared" si="170"/>
        <v/>
      </c>
      <c r="EL65" s="152">
        <f t="shared" si="171"/>
        <v>0</v>
      </c>
      <c r="EM65" s="280" t="str">
        <f t="shared" si="172"/>
        <v/>
      </c>
      <c r="EN65" s="280" t="str">
        <f>IF(details!BW65="","",details!BW65)</f>
        <v/>
      </c>
      <c r="EO65" s="280" t="str">
        <f>IF(details!BX65="","",details!BX65)</f>
        <v/>
      </c>
      <c r="EP65" s="280" t="str">
        <f>IF(details!BY65="","",details!BY65)</f>
        <v/>
      </c>
      <c r="EQ65" s="282" t="str">
        <f t="shared" si="173"/>
        <v/>
      </c>
      <c r="ER65" s="280" t="str">
        <f t="shared" si="174"/>
        <v/>
      </c>
      <c r="ES65" s="280" t="str">
        <f>IF(details!BZ65="","",details!BZ65)</f>
        <v/>
      </c>
      <c r="ET65" s="280" t="str">
        <f>IF(details!CA65="","",details!CA65)</f>
        <v/>
      </c>
      <c r="EU65" s="280" t="str">
        <f>IF(details!CB65="","",details!CB65)</f>
        <v/>
      </c>
      <c r="EV65" s="280" t="str">
        <f>IF(details!CC65="","",details!CC65)</f>
        <v/>
      </c>
      <c r="EW65" s="282" t="str">
        <f t="shared" si="175"/>
        <v/>
      </c>
      <c r="EX65" s="280" t="str">
        <f t="shared" si="176"/>
        <v/>
      </c>
      <c r="EY65" s="152" t="str">
        <f t="shared" si="177"/>
        <v/>
      </c>
      <c r="EZ65" s="152" t="str">
        <f t="shared" si="178"/>
        <v/>
      </c>
      <c r="FA65" s="152" t="str">
        <f t="shared" si="179"/>
        <v/>
      </c>
      <c r="FB65" s="152" t="str">
        <f t="shared" si="180"/>
        <v/>
      </c>
      <c r="FC65" s="152" t="str">
        <f t="shared" si="181"/>
        <v/>
      </c>
      <c r="FD65" s="152" t="str">
        <f t="shared" si="182"/>
        <v/>
      </c>
      <c r="FE65" s="152" t="str">
        <f t="shared" si="211"/>
        <v/>
      </c>
      <c r="FF65" s="152">
        <f t="shared" si="183"/>
        <v>0</v>
      </c>
      <c r="FG65" s="152">
        <f t="shared" si="184"/>
        <v>0</v>
      </c>
      <c r="FH65" s="152">
        <f t="shared" si="185"/>
        <v>0</v>
      </c>
      <c r="FI65" s="152">
        <f t="shared" si="186"/>
        <v>0</v>
      </c>
      <c r="FJ65" s="152">
        <f t="shared" si="187"/>
        <v>0</v>
      </c>
      <c r="FK65" s="198"/>
      <c r="FL65" s="303" t="str">
        <f t="shared" si="188"/>
        <v/>
      </c>
      <c r="FM65" s="303" t="str">
        <f t="shared" si="189"/>
        <v/>
      </c>
      <c r="FN65" s="303" t="str">
        <f t="shared" si="190"/>
        <v/>
      </c>
      <c r="FO65" s="303" t="str">
        <f t="shared" si="212"/>
        <v/>
      </c>
      <c r="FP65" s="303" t="str">
        <f t="shared" si="213"/>
        <v/>
      </c>
      <c r="FQ65" s="303" t="str">
        <f t="shared" si="214"/>
        <v/>
      </c>
      <c r="FR65" s="303" t="str">
        <f t="shared" si="215"/>
        <v/>
      </c>
      <c r="FS65" s="303" t="str">
        <f t="shared" si="216"/>
        <v/>
      </c>
      <c r="FT65" s="303" t="str">
        <f t="shared" si="191"/>
        <v/>
      </c>
      <c r="FU65" s="303" t="str">
        <f t="shared" si="192"/>
        <v/>
      </c>
      <c r="FV65" s="303" t="str">
        <f t="shared" si="193"/>
        <v/>
      </c>
      <c r="FW65" s="303" t="str">
        <f t="shared" si="194"/>
        <v/>
      </c>
      <c r="FX65" s="303" t="str">
        <f t="shared" si="217"/>
        <v/>
      </c>
      <c r="FY65" s="303" t="str">
        <f t="shared" si="195"/>
        <v/>
      </c>
      <c r="FZ65" s="303" t="str">
        <f t="shared" si="196"/>
        <v/>
      </c>
      <c r="GA65" s="303" t="str">
        <f t="shared" si="197"/>
        <v/>
      </c>
      <c r="GB65" s="303" t="str">
        <f t="shared" si="218"/>
        <v/>
      </c>
      <c r="GC65" s="286">
        <f t="shared" si="210"/>
        <v>0</v>
      </c>
      <c r="GD65" s="244">
        <f t="shared" si="198"/>
        <v>0</v>
      </c>
      <c r="GE65" s="152" t="str">
        <f t="shared" si="199"/>
        <v/>
      </c>
      <c r="GF65" s="421" t="str">
        <f t="shared" si="200"/>
        <v/>
      </c>
      <c r="GG65" s="333" t="str">
        <f t="shared" si="228"/>
        <v/>
      </c>
      <c r="GH65" s="333" t="str">
        <f t="shared" si="220"/>
        <v xml:space="preserve">      </v>
      </c>
      <c r="GI65" s="191"/>
      <c r="GJ65" s="191" t="str">
        <f t="shared" si="229"/>
        <v/>
      </c>
      <c r="GK65" s="191" t="str">
        <f t="shared" si="230"/>
        <v/>
      </c>
      <c r="GL65" s="191" t="str">
        <f t="shared" si="231"/>
        <v/>
      </c>
      <c r="GM65" s="55" t="str">
        <f>IF(details!DG65="","",details!DG65)</f>
        <v/>
      </c>
      <c r="GN65" s="57" t="str">
        <f>IF(details!DH65="","",details!DH65)</f>
        <v/>
      </c>
      <c r="GO65" s="55" t="str">
        <f>IF(details!DK65="","",details!DK65)</f>
        <v/>
      </c>
      <c r="GP65" s="57" t="str">
        <f>IF(details!DL65="","",details!DL65)</f>
        <v/>
      </c>
      <c r="GQ65" s="55" t="str">
        <f>IF(details!DO65="","",details!DO65)</f>
        <v/>
      </c>
      <c r="GR65" s="57" t="str">
        <f>IF(details!DP65="","",details!DP65)</f>
        <v/>
      </c>
      <c r="GS65" s="55" t="str">
        <f>IF(details!DS65="","",details!DS65)</f>
        <v/>
      </c>
      <c r="GT65" s="57" t="str">
        <f>IF(details!DT65="","",details!DT65)</f>
        <v/>
      </c>
      <c r="GU65" s="337" t="str">
        <f t="shared" si="206"/>
        <v/>
      </c>
      <c r="GV65" s="427" t="str">
        <f t="shared" si="207"/>
        <v/>
      </c>
      <c r="GW65" s="199"/>
      <c r="HP65" s="65"/>
      <c r="HQ65" s="65"/>
      <c r="HR65" s="65"/>
      <c r="HS65" s="65"/>
    </row>
    <row r="66" spans="1:227" ht="15" customHeight="1">
      <c r="A66" s="194">
        <f>details!A66</f>
        <v>60</v>
      </c>
      <c r="B66" s="280" t="str">
        <f>IF(details!B66="","",details!B66)</f>
        <v/>
      </c>
      <c r="C66" s="280" t="str">
        <f>IF(details!C66="","",details!C66)</f>
        <v/>
      </c>
      <c r="D66" s="282">
        <f>IF(details!D66="","",details!D66)</f>
        <v>1060</v>
      </c>
      <c r="E66" s="282"/>
      <c r="F66" s="280" t="str">
        <f>IF(details!F66="","",details!F66)</f>
        <v/>
      </c>
      <c r="G66" s="570" t="str">
        <f>IF(details!G66="","",details!G66)</f>
        <v/>
      </c>
      <c r="H66" s="287" t="str">
        <f>IF(details!H66="","",details!H66)</f>
        <v>A 060</v>
      </c>
      <c r="I66" s="287" t="str">
        <f>IF(details!I66="","",details!I66)</f>
        <v>B 060</v>
      </c>
      <c r="J66" s="287" t="str">
        <f>IF(details!J66="","",details!J66)</f>
        <v>C 060</v>
      </c>
      <c r="K66" s="280" t="str">
        <f>IF(details!K66="","",details!K66)</f>
        <v/>
      </c>
      <c r="L66" s="280" t="str">
        <f>IF(details!L66="","",details!L66)</f>
        <v/>
      </c>
      <c r="M66" s="280" t="str">
        <f>IF(details!M66="","",details!M66)</f>
        <v/>
      </c>
      <c r="N66" s="281" t="str">
        <f t="shared" si="113"/>
        <v/>
      </c>
      <c r="O66" s="280" t="str">
        <f>IF(details!N66="","",details!N66)</f>
        <v/>
      </c>
      <c r="P66" s="281" t="str">
        <f t="shared" si="114"/>
        <v/>
      </c>
      <c r="Q66" s="152">
        <f t="shared" si="115"/>
        <v>0</v>
      </c>
      <c r="R66" s="138" t="e">
        <f t="shared" si="116"/>
        <v>#VALUE!</v>
      </c>
      <c r="S66" s="280" t="str">
        <f>IF(details!O66="","",details!O66)</f>
        <v/>
      </c>
      <c r="T66" s="280" t="str">
        <f>IF(details!P66="","",details!P66)</f>
        <v/>
      </c>
      <c r="U66" s="280" t="str">
        <f>IF(details!Q66="","",details!Q66)</f>
        <v/>
      </c>
      <c r="V66" s="139" t="str">
        <f t="shared" si="117"/>
        <v/>
      </c>
      <c r="W66" s="280" t="str">
        <f>IF(details!R66="","",details!R66)</f>
        <v/>
      </c>
      <c r="X66" s="140" t="str">
        <f t="shared" si="118"/>
        <v/>
      </c>
      <c r="Y66" s="365" t="str">
        <f t="shared" si="42"/>
        <v/>
      </c>
      <c r="Z66" s="191" t="str">
        <f t="shared" si="119"/>
        <v/>
      </c>
      <c r="AA66" s="280" t="str">
        <f>IF(details!S66="","",details!S66)</f>
        <v/>
      </c>
      <c r="AB66" s="280" t="str">
        <f>IF(details!T66="","",details!T66)</f>
        <v/>
      </c>
      <c r="AC66" s="280" t="str">
        <f>IF(details!U66="","",details!U66)</f>
        <v/>
      </c>
      <c r="AD66" s="281" t="str">
        <f t="shared" si="120"/>
        <v/>
      </c>
      <c r="AE66" s="280" t="str">
        <f>IF(details!V66="","",details!V66)</f>
        <v/>
      </c>
      <c r="AF66" s="281" t="str">
        <f t="shared" si="121"/>
        <v/>
      </c>
      <c r="AG66" s="152">
        <f t="shared" si="122"/>
        <v>0</v>
      </c>
      <c r="AH66" s="138" t="e">
        <f t="shared" si="123"/>
        <v>#VALUE!</v>
      </c>
      <c r="AI66" s="280" t="str">
        <f>IF(details!W66="","",details!W66)</f>
        <v/>
      </c>
      <c r="AJ66" s="280" t="str">
        <f>IF(details!X66="","",details!X66)</f>
        <v/>
      </c>
      <c r="AK66" s="280" t="str">
        <f>IF(details!Y66="","",details!Y66)</f>
        <v/>
      </c>
      <c r="AL66" s="139" t="str">
        <f t="shared" si="124"/>
        <v/>
      </c>
      <c r="AM66" s="280" t="str">
        <f>IF(details!Z66="","",details!Z66)</f>
        <v/>
      </c>
      <c r="AN66" s="140" t="str">
        <f t="shared" si="125"/>
        <v/>
      </c>
      <c r="AO66" s="365" t="str">
        <f t="shared" si="47"/>
        <v/>
      </c>
      <c r="AP66" s="191" t="str">
        <f t="shared" si="208"/>
        <v/>
      </c>
      <c r="AQ66" s="282" t="str">
        <f>IF(details!AA66="","",details!AA66)</f>
        <v/>
      </c>
      <c r="AR66" s="288" t="str">
        <f>CONCATENATE(IF(details!AA66="s"," SANSKRIT",IF(details!AA66="u"," URDU",IF(details!AA66="g"," GUJRATI",IF(details!AA66="p"," PUNJABI",IF(details!AA66="sd"," SINDHI",))))),"")</f>
        <v/>
      </c>
      <c r="AS66" s="280" t="str">
        <f>IF(details!AB66="","",details!AB66)</f>
        <v/>
      </c>
      <c r="AT66" s="280" t="str">
        <f>IF(details!AC66="","",details!AC66)</f>
        <v/>
      </c>
      <c r="AU66" s="280" t="str">
        <f>IF(details!AD66="","",details!AD66)</f>
        <v/>
      </c>
      <c r="AV66" s="281" t="str">
        <f t="shared" si="127"/>
        <v/>
      </c>
      <c r="AW66" s="280" t="str">
        <f>IF(details!AE66="","",details!AE66)</f>
        <v/>
      </c>
      <c r="AX66" s="281" t="str">
        <f t="shared" si="128"/>
        <v/>
      </c>
      <c r="AY66" s="152">
        <f t="shared" si="129"/>
        <v>0</v>
      </c>
      <c r="AZ66" s="138" t="e">
        <f t="shared" si="130"/>
        <v>#VALUE!</v>
      </c>
      <c r="BA66" s="280" t="str">
        <f>IF(details!AF66="","",details!AF66)</f>
        <v/>
      </c>
      <c r="BB66" s="280" t="str">
        <f>IF(details!AG66="","",details!AG66)</f>
        <v/>
      </c>
      <c r="BC66" s="280" t="str">
        <f>IF(details!AH66="","",details!AH66)</f>
        <v/>
      </c>
      <c r="BD66" s="139" t="str">
        <f t="shared" si="131"/>
        <v/>
      </c>
      <c r="BE66" s="280" t="str">
        <f>IF(details!AI66="","",details!AI66)</f>
        <v/>
      </c>
      <c r="BF66" s="140" t="str">
        <f t="shared" si="132"/>
        <v/>
      </c>
      <c r="BG66" s="365" t="str">
        <f t="shared" si="51"/>
        <v/>
      </c>
      <c r="BH66" s="191" t="str">
        <f t="shared" si="133"/>
        <v/>
      </c>
      <c r="BI66" s="280" t="str">
        <f>IF(details!AJ66="","",details!AJ66)</f>
        <v/>
      </c>
      <c r="BJ66" s="280" t="str">
        <f>IF(details!AK66="","",details!AK66)</f>
        <v/>
      </c>
      <c r="BK66" s="280" t="str">
        <f>IF(details!AL66="","",details!AL66)</f>
        <v/>
      </c>
      <c r="BL66" s="281" t="str">
        <f t="shared" si="134"/>
        <v/>
      </c>
      <c r="BM66" s="280" t="str">
        <f>IF(details!AM66="","",details!AM66)</f>
        <v/>
      </c>
      <c r="BN66" s="281" t="str">
        <f t="shared" si="135"/>
        <v/>
      </c>
      <c r="BO66" s="152">
        <f t="shared" si="136"/>
        <v>0</v>
      </c>
      <c r="BP66" s="138" t="e">
        <f t="shared" si="137"/>
        <v>#VALUE!</v>
      </c>
      <c r="BQ66" s="280" t="str">
        <f>IF(details!AN66="","",details!AN66)</f>
        <v/>
      </c>
      <c r="BR66" s="280" t="str">
        <f>IF(details!AO66="","",details!AO66)</f>
        <v/>
      </c>
      <c r="BS66" s="280" t="str">
        <f>IF(details!AP66="","",details!AP66)</f>
        <v/>
      </c>
      <c r="BT66" s="139" t="str">
        <f t="shared" si="138"/>
        <v/>
      </c>
      <c r="BU66" s="280" t="str">
        <f>IF(details!AQ66="","",details!AQ66)</f>
        <v/>
      </c>
      <c r="BV66" s="140" t="str">
        <f t="shared" si="139"/>
        <v/>
      </c>
      <c r="BW66" s="365" t="str">
        <f t="shared" si="55"/>
        <v/>
      </c>
      <c r="BX66" s="191" t="str">
        <f t="shared" si="209"/>
        <v/>
      </c>
      <c r="BY66" s="280" t="str">
        <f>IF(details!AR66="","",details!AR66)</f>
        <v/>
      </c>
      <c r="BZ66" s="280" t="str">
        <f>IF(details!AS66="","",details!AS66)</f>
        <v/>
      </c>
      <c r="CA66" s="280" t="str">
        <f>IF(details!AT66="","",details!AT66)</f>
        <v/>
      </c>
      <c r="CB66" s="281" t="str">
        <f t="shared" si="141"/>
        <v/>
      </c>
      <c r="CC66" s="280" t="str">
        <f>IF(details!AU66="","",details!AU66)</f>
        <v/>
      </c>
      <c r="CD66" s="281" t="str">
        <f t="shared" si="142"/>
        <v/>
      </c>
      <c r="CE66" s="152">
        <f t="shared" si="143"/>
        <v>0</v>
      </c>
      <c r="CF66" s="138" t="e">
        <f t="shared" si="144"/>
        <v>#VALUE!</v>
      </c>
      <c r="CG66" s="280" t="str">
        <f>IF(details!AV66="","",details!AV66)</f>
        <v/>
      </c>
      <c r="CH66" s="280" t="str">
        <f>IF(details!AW66="","",details!AW66)</f>
        <v/>
      </c>
      <c r="CI66" s="280" t="str">
        <f>IF(details!AX66="","",details!AX66)</f>
        <v/>
      </c>
      <c r="CJ66" s="139" t="str">
        <f t="shared" si="145"/>
        <v/>
      </c>
      <c r="CK66" s="280" t="str">
        <f>IF(details!AY66="","",details!AY66)</f>
        <v/>
      </c>
      <c r="CL66" s="140" t="str">
        <f t="shared" si="146"/>
        <v/>
      </c>
      <c r="CM66" s="365" t="str">
        <f t="shared" si="59"/>
        <v/>
      </c>
      <c r="CN66" s="191" t="str">
        <f t="shared" si="60"/>
        <v/>
      </c>
      <c r="CO66" s="280" t="str">
        <f>IF(details!AZ66="","",details!AZ66)</f>
        <v/>
      </c>
      <c r="CP66" s="280" t="str">
        <f>IF(details!BA66="","",details!BA66)</f>
        <v/>
      </c>
      <c r="CQ66" s="280" t="str">
        <f>IF(details!BB66="","",details!BB66)</f>
        <v/>
      </c>
      <c r="CR66" s="281" t="str">
        <f t="shared" si="147"/>
        <v/>
      </c>
      <c r="CS66" s="280" t="str">
        <f>IF(details!BC66="","",details!BC66)</f>
        <v/>
      </c>
      <c r="CT66" s="281" t="str">
        <f t="shared" si="148"/>
        <v/>
      </c>
      <c r="CU66" s="152">
        <f t="shared" si="149"/>
        <v>0</v>
      </c>
      <c r="CV66" s="138" t="e">
        <f t="shared" si="150"/>
        <v>#VALUE!</v>
      </c>
      <c r="CW66" s="280" t="str">
        <f>IF(details!BD66="","",details!BD66)</f>
        <v/>
      </c>
      <c r="CX66" s="280" t="str">
        <f>IF(details!BE66="","",details!BE66)</f>
        <v/>
      </c>
      <c r="CY66" s="280" t="str">
        <f>IF(details!BF66="","",details!BF66)</f>
        <v/>
      </c>
      <c r="CZ66" s="139" t="str">
        <f t="shared" si="151"/>
        <v/>
      </c>
      <c r="DA66" s="280" t="str">
        <f>IF(details!BG66="","",details!BG66)</f>
        <v/>
      </c>
      <c r="DB66" s="140" t="str">
        <f t="shared" si="152"/>
        <v/>
      </c>
      <c r="DC66" s="365" t="str">
        <f t="shared" si="64"/>
        <v/>
      </c>
      <c r="DD66" s="191" t="str">
        <f t="shared" si="23"/>
        <v/>
      </c>
      <c r="DE66" s="280" t="str">
        <f>IF(details!BH66="","",details!BH66)</f>
        <v/>
      </c>
      <c r="DF66" s="280" t="str">
        <f>IF(details!BI66="","",details!BI66)</f>
        <v/>
      </c>
      <c r="DG66" s="280" t="str">
        <f>IF(details!BJ66="","",details!BJ66)</f>
        <v/>
      </c>
      <c r="DH66" s="281" t="str">
        <f t="shared" si="153"/>
        <v/>
      </c>
      <c r="DI66" s="280" t="str">
        <f>IF(details!BK66="","",details!BK66)</f>
        <v/>
      </c>
      <c r="DJ66" s="281" t="str">
        <f t="shared" si="154"/>
        <v/>
      </c>
      <c r="DK66" s="152">
        <f t="shared" si="155"/>
        <v>0</v>
      </c>
      <c r="DL66" s="281" t="str">
        <f t="shared" si="156"/>
        <v/>
      </c>
      <c r="DM66" s="280" t="str">
        <f>IF(details!BL66="","",details!BL66)</f>
        <v/>
      </c>
      <c r="DN66" s="52" t="str">
        <f t="shared" si="157"/>
        <v/>
      </c>
      <c r="DO66" s="280" t="str">
        <f t="shared" si="158"/>
        <v/>
      </c>
      <c r="DP66" s="280" t="str">
        <f>IF(details!BM66="","",details!BM66)</f>
        <v/>
      </c>
      <c r="DQ66" s="280" t="str">
        <f>IF(details!BN66="","",details!BN66)</f>
        <v/>
      </c>
      <c r="DR66" s="280" t="str">
        <f>IF(details!BO66="","",details!BO66)</f>
        <v/>
      </c>
      <c r="DS66" s="281" t="str">
        <f t="shared" si="159"/>
        <v/>
      </c>
      <c r="DT66" s="280" t="str">
        <f>IF(details!BP66="","",details!BP66)</f>
        <v/>
      </c>
      <c r="DU66" s="280" t="str">
        <f>IF(details!BQ66="","",details!BQ66)</f>
        <v/>
      </c>
      <c r="DV66" s="281" t="str">
        <f t="shared" si="160"/>
        <v/>
      </c>
      <c r="DW66" s="281" t="str">
        <f t="shared" si="161"/>
        <v/>
      </c>
      <c r="DX66" s="281" t="str">
        <f t="shared" si="162"/>
        <v/>
      </c>
      <c r="DY66" s="282" t="str">
        <f t="shared" si="163"/>
        <v/>
      </c>
      <c r="DZ66" s="152">
        <f t="shared" si="164"/>
        <v>0</v>
      </c>
      <c r="EA66" s="280" t="str">
        <f t="shared" si="165"/>
        <v/>
      </c>
      <c r="EB66" s="280" t="str">
        <f>IF(details!BR66="","",details!BR66)</f>
        <v/>
      </c>
      <c r="EC66" s="280" t="str">
        <f>IF(details!BS66="","",details!BS66)</f>
        <v/>
      </c>
      <c r="ED66" s="280" t="str">
        <f>IF(details!BT66="","",details!BT66)</f>
        <v/>
      </c>
      <c r="EE66" s="281" t="str">
        <f t="shared" si="166"/>
        <v/>
      </c>
      <c r="EF66" s="280" t="str">
        <f>IF(details!BU66="","",details!BU66)</f>
        <v/>
      </c>
      <c r="EG66" s="280" t="str">
        <f>IF(details!BV66="","",details!BV66)</f>
        <v/>
      </c>
      <c r="EH66" s="56" t="str">
        <f t="shared" si="167"/>
        <v/>
      </c>
      <c r="EI66" s="281" t="str">
        <f t="shared" si="168"/>
        <v/>
      </c>
      <c r="EJ66" s="281" t="str">
        <f t="shared" si="169"/>
        <v/>
      </c>
      <c r="EK66" s="302" t="str">
        <f t="shared" si="170"/>
        <v/>
      </c>
      <c r="EL66" s="152">
        <f t="shared" si="171"/>
        <v>0</v>
      </c>
      <c r="EM66" s="280" t="str">
        <f t="shared" si="172"/>
        <v/>
      </c>
      <c r="EN66" s="280" t="str">
        <f>IF(details!BW66="","",details!BW66)</f>
        <v/>
      </c>
      <c r="EO66" s="280" t="str">
        <f>IF(details!BX66="","",details!BX66)</f>
        <v/>
      </c>
      <c r="EP66" s="280" t="str">
        <f>IF(details!BY66="","",details!BY66)</f>
        <v/>
      </c>
      <c r="EQ66" s="282" t="str">
        <f t="shared" si="173"/>
        <v/>
      </c>
      <c r="ER66" s="280" t="str">
        <f t="shared" si="174"/>
        <v/>
      </c>
      <c r="ES66" s="280" t="str">
        <f>IF(details!BZ66="","",details!BZ66)</f>
        <v/>
      </c>
      <c r="ET66" s="280" t="str">
        <f>IF(details!CA66="","",details!CA66)</f>
        <v/>
      </c>
      <c r="EU66" s="280" t="str">
        <f>IF(details!CB66="","",details!CB66)</f>
        <v/>
      </c>
      <c r="EV66" s="280" t="str">
        <f>IF(details!CC66="","",details!CC66)</f>
        <v/>
      </c>
      <c r="EW66" s="282" t="str">
        <f t="shared" si="175"/>
        <v/>
      </c>
      <c r="EX66" s="280" t="str">
        <f t="shared" si="176"/>
        <v/>
      </c>
      <c r="EY66" s="152" t="str">
        <f t="shared" si="177"/>
        <v/>
      </c>
      <c r="EZ66" s="152" t="str">
        <f t="shared" si="178"/>
        <v/>
      </c>
      <c r="FA66" s="152" t="str">
        <f t="shared" si="179"/>
        <v/>
      </c>
      <c r="FB66" s="152" t="str">
        <f t="shared" si="180"/>
        <v/>
      </c>
      <c r="FC66" s="152" t="str">
        <f t="shared" si="181"/>
        <v/>
      </c>
      <c r="FD66" s="152" t="str">
        <f t="shared" si="182"/>
        <v/>
      </c>
      <c r="FE66" s="152" t="str">
        <f t="shared" si="211"/>
        <v/>
      </c>
      <c r="FF66" s="152">
        <f t="shared" si="183"/>
        <v>0</v>
      </c>
      <c r="FG66" s="152">
        <f t="shared" si="184"/>
        <v>0</v>
      </c>
      <c r="FH66" s="152">
        <f t="shared" si="185"/>
        <v>0</v>
      </c>
      <c r="FI66" s="152">
        <f t="shared" si="186"/>
        <v>0</v>
      </c>
      <c r="FJ66" s="152">
        <f t="shared" si="187"/>
        <v>0</v>
      </c>
      <c r="FK66" s="198"/>
      <c r="FL66" s="303" t="str">
        <f t="shared" si="188"/>
        <v/>
      </c>
      <c r="FM66" s="303" t="str">
        <f t="shared" si="189"/>
        <v/>
      </c>
      <c r="FN66" s="303" t="str">
        <f t="shared" si="190"/>
        <v/>
      </c>
      <c r="FO66" s="303" t="str">
        <f t="shared" si="212"/>
        <v/>
      </c>
      <c r="FP66" s="303" t="str">
        <f t="shared" si="213"/>
        <v/>
      </c>
      <c r="FQ66" s="303" t="str">
        <f t="shared" si="214"/>
        <v/>
      </c>
      <c r="FR66" s="303" t="str">
        <f t="shared" si="215"/>
        <v/>
      </c>
      <c r="FS66" s="303" t="str">
        <f t="shared" si="216"/>
        <v/>
      </c>
      <c r="FT66" s="303" t="str">
        <f t="shared" si="191"/>
        <v/>
      </c>
      <c r="FU66" s="303" t="str">
        <f t="shared" si="192"/>
        <v/>
      </c>
      <c r="FV66" s="303" t="str">
        <f t="shared" si="193"/>
        <v/>
      </c>
      <c r="FW66" s="303" t="str">
        <f t="shared" si="194"/>
        <v/>
      </c>
      <c r="FX66" s="303" t="str">
        <f t="shared" si="217"/>
        <v/>
      </c>
      <c r="FY66" s="303" t="str">
        <f t="shared" si="195"/>
        <v/>
      </c>
      <c r="FZ66" s="303" t="str">
        <f t="shared" si="196"/>
        <v/>
      </c>
      <c r="GA66" s="303" t="str">
        <f t="shared" si="197"/>
        <v/>
      </c>
      <c r="GB66" s="303" t="str">
        <f t="shared" si="218"/>
        <v/>
      </c>
      <c r="GC66" s="286">
        <f t="shared" si="210"/>
        <v>0</v>
      </c>
      <c r="GD66" s="244">
        <f t="shared" si="198"/>
        <v>0</v>
      </c>
      <c r="GE66" s="152" t="str">
        <f t="shared" si="199"/>
        <v/>
      </c>
      <c r="GF66" s="421" t="str">
        <f t="shared" si="200"/>
        <v/>
      </c>
      <c r="GG66" s="333" t="str">
        <f t="shared" si="228"/>
        <v/>
      </c>
      <c r="GH66" s="333" t="str">
        <f t="shared" si="220"/>
        <v xml:space="preserve">      </v>
      </c>
      <c r="GI66" s="191"/>
      <c r="GJ66" s="191" t="str">
        <f t="shared" si="229"/>
        <v/>
      </c>
      <c r="GK66" s="191" t="str">
        <f t="shared" si="230"/>
        <v/>
      </c>
      <c r="GL66" s="191" t="str">
        <f t="shared" si="231"/>
        <v/>
      </c>
      <c r="GM66" s="55" t="str">
        <f>IF(details!DG66="","",details!DG66)</f>
        <v/>
      </c>
      <c r="GN66" s="57" t="str">
        <f>IF(details!DH66="","",details!DH66)</f>
        <v/>
      </c>
      <c r="GO66" s="55" t="str">
        <f>IF(details!DK66="","",details!DK66)</f>
        <v/>
      </c>
      <c r="GP66" s="57" t="str">
        <f>IF(details!DL66="","",details!DL66)</f>
        <v/>
      </c>
      <c r="GQ66" s="55" t="str">
        <f>IF(details!DO66="","",details!DO66)</f>
        <v/>
      </c>
      <c r="GR66" s="57" t="str">
        <f>IF(details!DP66="","",details!DP66)</f>
        <v/>
      </c>
      <c r="GS66" s="55" t="str">
        <f>IF(details!DS66="","",details!DS66)</f>
        <v/>
      </c>
      <c r="GT66" s="57" t="str">
        <f>IF(details!DT66="","",details!DT66)</f>
        <v/>
      </c>
      <c r="GU66" s="337" t="str">
        <f t="shared" si="206"/>
        <v/>
      </c>
      <c r="GV66" s="427" t="str">
        <f t="shared" si="207"/>
        <v/>
      </c>
      <c r="GW66" s="199"/>
      <c r="HP66" s="65"/>
      <c r="HQ66" s="65"/>
      <c r="HR66" s="65"/>
      <c r="HS66" s="65"/>
    </row>
    <row r="67" spans="1:227" ht="15" customHeight="1">
      <c r="A67" s="194">
        <f>details!A67</f>
        <v>61</v>
      </c>
      <c r="B67" s="280" t="str">
        <f>IF(details!B67="","",details!B67)</f>
        <v/>
      </c>
      <c r="C67" s="280" t="str">
        <f>IF(details!C67="","",details!C67)</f>
        <v/>
      </c>
      <c r="D67" s="282">
        <f>IF(details!D67="","",details!D67)</f>
        <v>1061</v>
      </c>
      <c r="E67" s="282"/>
      <c r="F67" s="280" t="str">
        <f>IF(details!F67="","",details!F67)</f>
        <v/>
      </c>
      <c r="G67" s="570" t="str">
        <f>IF(details!G67="","",details!G67)</f>
        <v/>
      </c>
      <c r="H67" s="287" t="str">
        <f>IF(details!H67="","",details!H67)</f>
        <v>A 061</v>
      </c>
      <c r="I67" s="287" t="str">
        <f>IF(details!I67="","",details!I67)</f>
        <v>B 061</v>
      </c>
      <c r="J67" s="287" t="str">
        <f>IF(details!J67="","",details!J67)</f>
        <v>C 061</v>
      </c>
      <c r="K67" s="280" t="str">
        <f>IF(details!K67="","",details!K67)</f>
        <v/>
      </c>
      <c r="L67" s="280" t="str">
        <f>IF(details!L67="","",details!L67)</f>
        <v/>
      </c>
      <c r="M67" s="280" t="str">
        <f>IF(details!M67="","",details!M67)</f>
        <v/>
      </c>
      <c r="N67" s="281" t="str">
        <f t="shared" si="113"/>
        <v/>
      </c>
      <c r="O67" s="280" t="str">
        <f>IF(details!N67="","",details!N67)</f>
        <v/>
      </c>
      <c r="P67" s="281" t="str">
        <f t="shared" si="114"/>
        <v/>
      </c>
      <c r="Q67" s="152">
        <f t="shared" si="115"/>
        <v>0</v>
      </c>
      <c r="R67" s="138" t="e">
        <f t="shared" si="116"/>
        <v>#VALUE!</v>
      </c>
      <c r="S67" s="280" t="str">
        <f>IF(details!O67="","",details!O67)</f>
        <v/>
      </c>
      <c r="T67" s="280" t="str">
        <f>IF(details!P67="","",details!P67)</f>
        <v/>
      </c>
      <c r="U67" s="280" t="str">
        <f>IF(details!Q67="","",details!Q67)</f>
        <v/>
      </c>
      <c r="V67" s="139" t="str">
        <f t="shared" si="117"/>
        <v/>
      </c>
      <c r="W67" s="280" t="str">
        <f>IF(details!R67="","",details!R67)</f>
        <v/>
      </c>
      <c r="X67" s="140" t="str">
        <f t="shared" si="118"/>
        <v/>
      </c>
      <c r="Y67" s="365" t="str">
        <f t="shared" si="42"/>
        <v/>
      </c>
      <c r="Z67" s="191" t="str">
        <f t="shared" si="119"/>
        <v/>
      </c>
      <c r="AA67" s="280" t="str">
        <f>IF(details!S67="","",details!S67)</f>
        <v/>
      </c>
      <c r="AB67" s="280" t="str">
        <f>IF(details!T67="","",details!T67)</f>
        <v/>
      </c>
      <c r="AC67" s="280" t="str">
        <f>IF(details!U67="","",details!U67)</f>
        <v/>
      </c>
      <c r="AD67" s="281" t="str">
        <f t="shared" si="120"/>
        <v/>
      </c>
      <c r="AE67" s="280" t="str">
        <f>IF(details!V67="","",details!V67)</f>
        <v/>
      </c>
      <c r="AF67" s="281" t="str">
        <f t="shared" si="121"/>
        <v/>
      </c>
      <c r="AG67" s="152">
        <f t="shared" si="122"/>
        <v>0</v>
      </c>
      <c r="AH67" s="138" t="e">
        <f t="shared" si="123"/>
        <v>#VALUE!</v>
      </c>
      <c r="AI67" s="280" t="str">
        <f>IF(details!W67="","",details!W67)</f>
        <v/>
      </c>
      <c r="AJ67" s="280" t="str">
        <f>IF(details!X67="","",details!X67)</f>
        <v/>
      </c>
      <c r="AK67" s="280" t="str">
        <f>IF(details!Y67="","",details!Y67)</f>
        <v/>
      </c>
      <c r="AL67" s="139" t="str">
        <f t="shared" si="124"/>
        <v/>
      </c>
      <c r="AM67" s="280" t="str">
        <f>IF(details!Z67="","",details!Z67)</f>
        <v/>
      </c>
      <c r="AN67" s="140" t="str">
        <f t="shared" si="125"/>
        <v/>
      </c>
      <c r="AO67" s="365" t="str">
        <f t="shared" si="47"/>
        <v/>
      </c>
      <c r="AP67" s="191" t="str">
        <f t="shared" si="208"/>
        <v/>
      </c>
      <c r="AQ67" s="282" t="str">
        <f>IF(details!AA67="","",details!AA67)</f>
        <v/>
      </c>
      <c r="AR67" s="288" t="str">
        <f>CONCATENATE(IF(details!AA67="s"," SANSKRIT",IF(details!AA67="u"," URDU",IF(details!AA67="g"," GUJRATI",IF(details!AA67="p"," PUNJABI",IF(details!AA67="sd"," SINDHI",))))),"")</f>
        <v/>
      </c>
      <c r="AS67" s="280" t="str">
        <f>IF(details!AB67="","",details!AB67)</f>
        <v/>
      </c>
      <c r="AT67" s="280" t="str">
        <f>IF(details!AC67="","",details!AC67)</f>
        <v/>
      </c>
      <c r="AU67" s="280" t="str">
        <f>IF(details!AD67="","",details!AD67)</f>
        <v/>
      </c>
      <c r="AV67" s="281" t="str">
        <f t="shared" si="127"/>
        <v/>
      </c>
      <c r="AW67" s="280" t="str">
        <f>IF(details!AE67="","",details!AE67)</f>
        <v/>
      </c>
      <c r="AX67" s="281" t="str">
        <f t="shared" si="128"/>
        <v/>
      </c>
      <c r="AY67" s="152">
        <f t="shared" si="129"/>
        <v>0</v>
      </c>
      <c r="AZ67" s="138" t="e">
        <f t="shared" si="130"/>
        <v>#VALUE!</v>
      </c>
      <c r="BA67" s="280" t="str">
        <f>IF(details!AF67="","",details!AF67)</f>
        <v/>
      </c>
      <c r="BB67" s="280" t="str">
        <f>IF(details!AG67="","",details!AG67)</f>
        <v/>
      </c>
      <c r="BC67" s="280" t="str">
        <f>IF(details!AH67="","",details!AH67)</f>
        <v/>
      </c>
      <c r="BD67" s="139" t="str">
        <f t="shared" si="131"/>
        <v/>
      </c>
      <c r="BE67" s="280" t="str">
        <f>IF(details!AI67="","",details!AI67)</f>
        <v/>
      </c>
      <c r="BF67" s="140" t="str">
        <f t="shared" si="132"/>
        <v/>
      </c>
      <c r="BG67" s="365" t="str">
        <f t="shared" si="51"/>
        <v/>
      </c>
      <c r="BH67" s="191" t="str">
        <f t="shared" si="133"/>
        <v/>
      </c>
      <c r="BI67" s="280" t="str">
        <f>IF(details!AJ67="","",details!AJ67)</f>
        <v/>
      </c>
      <c r="BJ67" s="280" t="str">
        <f>IF(details!AK67="","",details!AK67)</f>
        <v/>
      </c>
      <c r="BK67" s="280" t="str">
        <f>IF(details!AL67="","",details!AL67)</f>
        <v/>
      </c>
      <c r="BL67" s="281" t="str">
        <f t="shared" si="134"/>
        <v/>
      </c>
      <c r="BM67" s="280" t="str">
        <f>IF(details!AM67="","",details!AM67)</f>
        <v/>
      </c>
      <c r="BN67" s="281" t="str">
        <f t="shared" si="135"/>
        <v/>
      </c>
      <c r="BO67" s="152">
        <f t="shared" si="136"/>
        <v>0</v>
      </c>
      <c r="BP67" s="138" t="e">
        <f t="shared" si="137"/>
        <v>#VALUE!</v>
      </c>
      <c r="BQ67" s="280" t="str">
        <f>IF(details!AN67="","",details!AN67)</f>
        <v/>
      </c>
      <c r="BR67" s="280" t="str">
        <f>IF(details!AO67="","",details!AO67)</f>
        <v/>
      </c>
      <c r="BS67" s="280" t="str">
        <f>IF(details!AP67="","",details!AP67)</f>
        <v/>
      </c>
      <c r="BT67" s="139" t="str">
        <f t="shared" si="138"/>
        <v/>
      </c>
      <c r="BU67" s="280" t="str">
        <f>IF(details!AQ67="","",details!AQ67)</f>
        <v/>
      </c>
      <c r="BV67" s="140" t="str">
        <f t="shared" si="139"/>
        <v/>
      </c>
      <c r="BW67" s="365" t="str">
        <f t="shared" si="55"/>
        <v/>
      </c>
      <c r="BX67" s="191" t="str">
        <f t="shared" si="209"/>
        <v/>
      </c>
      <c r="BY67" s="280" t="str">
        <f>IF(details!AR67="","",details!AR67)</f>
        <v/>
      </c>
      <c r="BZ67" s="280" t="str">
        <f>IF(details!AS67="","",details!AS67)</f>
        <v/>
      </c>
      <c r="CA67" s="280" t="str">
        <f>IF(details!AT67="","",details!AT67)</f>
        <v/>
      </c>
      <c r="CB67" s="281" t="str">
        <f t="shared" si="141"/>
        <v/>
      </c>
      <c r="CC67" s="280" t="str">
        <f>IF(details!AU67="","",details!AU67)</f>
        <v/>
      </c>
      <c r="CD67" s="281" t="str">
        <f t="shared" si="142"/>
        <v/>
      </c>
      <c r="CE67" s="152">
        <f t="shared" si="143"/>
        <v>0</v>
      </c>
      <c r="CF67" s="138" t="e">
        <f t="shared" si="144"/>
        <v>#VALUE!</v>
      </c>
      <c r="CG67" s="280" t="str">
        <f>IF(details!AV67="","",details!AV67)</f>
        <v/>
      </c>
      <c r="CH67" s="280" t="str">
        <f>IF(details!AW67="","",details!AW67)</f>
        <v/>
      </c>
      <c r="CI67" s="280" t="str">
        <f>IF(details!AX67="","",details!AX67)</f>
        <v/>
      </c>
      <c r="CJ67" s="139" t="str">
        <f t="shared" si="145"/>
        <v/>
      </c>
      <c r="CK67" s="280" t="str">
        <f>IF(details!AY67="","",details!AY67)</f>
        <v/>
      </c>
      <c r="CL67" s="140" t="str">
        <f t="shared" si="146"/>
        <v/>
      </c>
      <c r="CM67" s="365" t="str">
        <f t="shared" si="59"/>
        <v/>
      </c>
      <c r="CN67" s="191" t="str">
        <f t="shared" si="60"/>
        <v/>
      </c>
      <c r="CO67" s="280" t="str">
        <f>IF(details!AZ67="","",details!AZ67)</f>
        <v/>
      </c>
      <c r="CP67" s="280" t="str">
        <f>IF(details!BA67="","",details!BA67)</f>
        <v/>
      </c>
      <c r="CQ67" s="280" t="str">
        <f>IF(details!BB67="","",details!BB67)</f>
        <v/>
      </c>
      <c r="CR67" s="281" t="str">
        <f t="shared" si="147"/>
        <v/>
      </c>
      <c r="CS67" s="280" t="str">
        <f>IF(details!BC67="","",details!BC67)</f>
        <v/>
      </c>
      <c r="CT67" s="281" t="str">
        <f t="shared" si="148"/>
        <v/>
      </c>
      <c r="CU67" s="152">
        <f t="shared" si="149"/>
        <v>0</v>
      </c>
      <c r="CV67" s="138" t="e">
        <f t="shared" si="150"/>
        <v>#VALUE!</v>
      </c>
      <c r="CW67" s="280" t="str">
        <f>IF(details!BD67="","",details!BD67)</f>
        <v/>
      </c>
      <c r="CX67" s="280" t="str">
        <f>IF(details!BE67="","",details!BE67)</f>
        <v/>
      </c>
      <c r="CY67" s="280" t="str">
        <f>IF(details!BF67="","",details!BF67)</f>
        <v/>
      </c>
      <c r="CZ67" s="139" t="str">
        <f t="shared" si="151"/>
        <v/>
      </c>
      <c r="DA67" s="280" t="str">
        <f>IF(details!BG67="","",details!BG67)</f>
        <v/>
      </c>
      <c r="DB67" s="140" t="str">
        <f t="shared" si="152"/>
        <v/>
      </c>
      <c r="DC67" s="365" t="str">
        <f t="shared" si="64"/>
        <v/>
      </c>
      <c r="DD67" s="191" t="str">
        <f t="shared" si="23"/>
        <v/>
      </c>
      <c r="DE67" s="280" t="str">
        <f>IF(details!BH67="","",details!BH67)</f>
        <v/>
      </c>
      <c r="DF67" s="280" t="str">
        <f>IF(details!BI67="","",details!BI67)</f>
        <v/>
      </c>
      <c r="DG67" s="280" t="str">
        <f>IF(details!BJ67="","",details!BJ67)</f>
        <v/>
      </c>
      <c r="DH67" s="281" t="str">
        <f t="shared" si="153"/>
        <v/>
      </c>
      <c r="DI67" s="280" t="str">
        <f>IF(details!BK67="","",details!BK67)</f>
        <v/>
      </c>
      <c r="DJ67" s="281" t="str">
        <f t="shared" si="154"/>
        <v/>
      </c>
      <c r="DK67" s="152">
        <f t="shared" si="155"/>
        <v>0</v>
      </c>
      <c r="DL67" s="281" t="str">
        <f t="shared" si="156"/>
        <v/>
      </c>
      <c r="DM67" s="280" t="str">
        <f>IF(details!BL67="","",details!BL67)</f>
        <v/>
      </c>
      <c r="DN67" s="52" t="str">
        <f t="shared" si="157"/>
        <v/>
      </c>
      <c r="DO67" s="280" t="str">
        <f t="shared" si="158"/>
        <v/>
      </c>
      <c r="DP67" s="280" t="str">
        <f>IF(details!BM67="","",details!BM67)</f>
        <v/>
      </c>
      <c r="DQ67" s="280" t="str">
        <f>IF(details!BN67="","",details!BN67)</f>
        <v/>
      </c>
      <c r="DR67" s="280" t="str">
        <f>IF(details!BO67="","",details!BO67)</f>
        <v/>
      </c>
      <c r="DS67" s="281" t="str">
        <f t="shared" si="159"/>
        <v/>
      </c>
      <c r="DT67" s="280" t="str">
        <f>IF(details!BP67="","",details!BP67)</f>
        <v/>
      </c>
      <c r="DU67" s="280" t="str">
        <f>IF(details!BQ67="","",details!BQ67)</f>
        <v/>
      </c>
      <c r="DV67" s="281" t="str">
        <f t="shared" si="160"/>
        <v/>
      </c>
      <c r="DW67" s="281" t="str">
        <f t="shared" si="161"/>
        <v/>
      </c>
      <c r="DX67" s="281" t="str">
        <f t="shared" si="162"/>
        <v/>
      </c>
      <c r="DY67" s="282" t="str">
        <f t="shared" si="163"/>
        <v/>
      </c>
      <c r="DZ67" s="152">
        <f t="shared" si="164"/>
        <v>0</v>
      </c>
      <c r="EA67" s="280" t="str">
        <f t="shared" si="165"/>
        <v/>
      </c>
      <c r="EB67" s="280" t="str">
        <f>IF(details!BR67="","",details!BR67)</f>
        <v/>
      </c>
      <c r="EC67" s="280" t="str">
        <f>IF(details!BS67="","",details!BS67)</f>
        <v/>
      </c>
      <c r="ED67" s="280" t="str">
        <f>IF(details!BT67="","",details!BT67)</f>
        <v/>
      </c>
      <c r="EE67" s="281" t="str">
        <f t="shared" si="166"/>
        <v/>
      </c>
      <c r="EF67" s="280" t="str">
        <f>IF(details!BU67="","",details!BU67)</f>
        <v/>
      </c>
      <c r="EG67" s="280" t="str">
        <f>IF(details!BV67="","",details!BV67)</f>
        <v/>
      </c>
      <c r="EH67" s="56" t="str">
        <f t="shared" si="167"/>
        <v/>
      </c>
      <c r="EI67" s="281" t="str">
        <f t="shared" si="168"/>
        <v/>
      </c>
      <c r="EJ67" s="281" t="str">
        <f t="shared" si="169"/>
        <v/>
      </c>
      <c r="EK67" s="302" t="str">
        <f t="shared" si="170"/>
        <v/>
      </c>
      <c r="EL67" s="152">
        <f t="shared" si="171"/>
        <v>0</v>
      </c>
      <c r="EM67" s="280" t="str">
        <f t="shared" si="172"/>
        <v/>
      </c>
      <c r="EN67" s="280" t="str">
        <f>IF(details!BW67="","",details!BW67)</f>
        <v/>
      </c>
      <c r="EO67" s="280" t="str">
        <f>IF(details!BX67="","",details!BX67)</f>
        <v/>
      </c>
      <c r="EP67" s="280" t="str">
        <f>IF(details!BY67="","",details!BY67)</f>
        <v/>
      </c>
      <c r="EQ67" s="282" t="str">
        <f t="shared" si="173"/>
        <v/>
      </c>
      <c r="ER67" s="280" t="str">
        <f t="shared" si="174"/>
        <v/>
      </c>
      <c r="ES67" s="280" t="str">
        <f>IF(details!BZ67="","",details!BZ67)</f>
        <v/>
      </c>
      <c r="ET67" s="280" t="str">
        <f>IF(details!CA67="","",details!CA67)</f>
        <v/>
      </c>
      <c r="EU67" s="280" t="str">
        <f>IF(details!CB67="","",details!CB67)</f>
        <v/>
      </c>
      <c r="EV67" s="280" t="str">
        <f>IF(details!CC67="","",details!CC67)</f>
        <v/>
      </c>
      <c r="EW67" s="282" t="str">
        <f t="shared" si="175"/>
        <v/>
      </c>
      <c r="EX67" s="280" t="str">
        <f t="shared" si="176"/>
        <v/>
      </c>
      <c r="EY67" s="152" t="str">
        <f t="shared" si="177"/>
        <v/>
      </c>
      <c r="EZ67" s="152" t="str">
        <f t="shared" si="178"/>
        <v/>
      </c>
      <c r="FA67" s="152" t="str">
        <f t="shared" si="179"/>
        <v/>
      </c>
      <c r="FB67" s="152" t="str">
        <f t="shared" si="180"/>
        <v/>
      </c>
      <c r="FC67" s="152" t="str">
        <f t="shared" si="181"/>
        <v/>
      </c>
      <c r="FD67" s="152" t="str">
        <f t="shared" si="182"/>
        <v/>
      </c>
      <c r="FE67" s="152" t="str">
        <f t="shared" si="211"/>
        <v/>
      </c>
      <c r="FF67" s="152">
        <f t="shared" si="183"/>
        <v>0</v>
      </c>
      <c r="FG67" s="152">
        <f t="shared" si="184"/>
        <v>0</v>
      </c>
      <c r="FH67" s="152">
        <f t="shared" si="185"/>
        <v>0</v>
      </c>
      <c r="FI67" s="152">
        <f t="shared" si="186"/>
        <v>0</v>
      </c>
      <c r="FJ67" s="152">
        <f t="shared" si="187"/>
        <v>0</v>
      </c>
      <c r="FK67" s="198"/>
      <c r="FL67" s="303" t="str">
        <f t="shared" si="188"/>
        <v/>
      </c>
      <c r="FM67" s="303" t="str">
        <f t="shared" si="189"/>
        <v/>
      </c>
      <c r="FN67" s="303" t="str">
        <f t="shared" si="190"/>
        <v/>
      </c>
      <c r="FO67" s="303" t="str">
        <f t="shared" si="212"/>
        <v/>
      </c>
      <c r="FP67" s="303" t="str">
        <f t="shared" si="213"/>
        <v/>
      </c>
      <c r="FQ67" s="303" t="str">
        <f t="shared" si="214"/>
        <v/>
      </c>
      <c r="FR67" s="303" t="str">
        <f t="shared" si="215"/>
        <v/>
      </c>
      <c r="FS67" s="303" t="str">
        <f t="shared" si="216"/>
        <v/>
      </c>
      <c r="FT67" s="303" t="str">
        <f t="shared" si="191"/>
        <v/>
      </c>
      <c r="FU67" s="303" t="str">
        <f t="shared" si="192"/>
        <v/>
      </c>
      <c r="FV67" s="303" t="str">
        <f t="shared" si="193"/>
        <v/>
      </c>
      <c r="FW67" s="303" t="str">
        <f t="shared" si="194"/>
        <v/>
      </c>
      <c r="FX67" s="303" t="str">
        <f t="shared" si="217"/>
        <v/>
      </c>
      <c r="FY67" s="303" t="str">
        <f t="shared" si="195"/>
        <v/>
      </c>
      <c r="FZ67" s="303" t="str">
        <f t="shared" si="196"/>
        <v/>
      </c>
      <c r="GA67" s="303" t="str">
        <f t="shared" si="197"/>
        <v/>
      </c>
      <c r="GB67" s="303" t="str">
        <f t="shared" si="218"/>
        <v/>
      </c>
      <c r="GC67" s="286">
        <f t="shared" si="210"/>
        <v>0</v>
      </c>
      <c r="GD67" s="244">
        <f t="shared" si="198"/>
        <v>0</v>
      </c>
      <c r="GE67" s="152" t="str">
        <f t="shared" si="199"/>
        <v/>
      </c>
      <c r="GF67" s="421" t="str">
        <f t="shared" si="200"/>
        <v/>
      </c>
      <c r="GG67" s="333" t="str">
        <f t="shared" si="228"/>
        <v/>
      </c>
      <c r="GH67" s="333" t="str">
        <f t="shared" si="220"/>
        <v xml:space="preserve">      </v>
      </c>
      <c r="GI67" s="191"/>
      <c r="GJ67" s="191" t="str">
        <f t="shared" si="229"/>
        <v/>
      </c>
      <c r="GK67" s="191" t="str">
        <f t="shared" si="230"/>
        <v/>
      </c>
      <c r="GL67" s="191" t="str">
        <f t="shared" si="231"/>
        <v/>
      </c>
      <c r="GM67" s="55" t="str">
        <f>IF(details!DG67="","",details!DG67)</f>
        <v/>
      </c>
      <c r="GN67" s="57" t="str">
        <f>IF(details!DH67="","",details!DH67)</f>
        <v/>
      </c>
      <c r="GO67" s="55" t="str">
        <f>IF(details!DK67="","",details!DK67)</f>
        <v/>
      </c>
      <c r="GP67" s="57" t="str">
        <f>IF(details!DL67="","",details!DL67)</f>
        <v/>
      </c>
      <c r="GQ67" s="55" t="str">
        <f>IF(details!DO67="","",details!DO67)</f>
        <v/>
      </c>
      <c r="GR67" s="57" t="str">
        <f>IF(details!DP67="","",details!DP67)</f>
        <v/>
      </c>
      <c r="GS67" s="55" t="str">
        <f>IF(details!DS67="","",details!DS67)</f>
        <v/>
      </c>
      <c r="GT67" s="57" t="str">
        <f>IF(details!DT67="","",details!DT67)</f>
        <v/>
      </c>
      <c r="GU67" s="337" t="str">
        <f t="shared" si="206"/>
        <v/>
      </c>
      <c r="GV67" s="427" t="str">
        <f t="shared" si="207"/>
        <v/>
      </c>
      <c r="GW67" s="199"/>
      <c r="HP67" s="65"/>
      <c r="HQ67" s="65"/>
      <c r="HR67" s="65"/>
      <c r="HS67" s="65"/>
    </row>
    <row r="68" spans="1:227" ht="15" customHeight="1">
      <c r="A68" s="194">
        <f>details!A68</f>
        <v>62</v>
      </c>
      <c r="B68" s="280" t="str">
        <f>IF(details!B68="","",details!B68)</f>
        <v/>
      </c>
      <c r="C68" s="280" t="str">
        <f>IF(details!C68="","",details!C68)</f>
        <v/>
      </c>
      <c r="D68" s="282">
        <f>IF(details!D68="","",details!D68)</f>
        <v>1062</v>
      </c>
      <c r="E68" s="282"/>
      <c r="F68" s="280" t="str">
        <f>IF(details!F68="","",details!F68)</f>
        <v/>
      </c>
      <c r="G68" s="570" t="str">
        <f>IF(details!G68="","",details!G68)</f>
        <v/>
      </c>
      <c r="H68" s="287" t="str">
        <f>IF(details!H68="","",details!H68)</f>
        <v>A 062</v>
      </c>
      <c r="I68" s="287" t="str">
        <f>IF(details!I68="","",details!I68)</f>
        <v>B 062</v>
      </c>
      <c r="J68" s="287" t="str">
        <f>IF(details!J68="","",details!J68)</f>
        <v>C 062</v>
      </c>
      <c r="K68" s="280" t="str">
        <f>IF(details!K68="","",details!K68)</f>
        <v/>
      </c>
      <c r="L68" s="280" t="str">
        <f>IF(details!L68="","",details!L68)</f>
        <v/>
      </c>
      <c r="M68" s="280" t="str">
        <f>IF(details!M68="","",details!M68)</f>
        <v/>
      </c>
      <c r="N68" s="281" t="str">
        <f t="shared" si="113"/>
        <v/>
      </c>
      <c r="O68" s="280" t="str">
        <f>IF(details!N68="","",details!N68)</f>
        <v/>
      </c>
      <c r="P68" s="281" t="str">
        <f t="shared" si="114"/>
        <v/>
      </c>
      <c r="Q68" s="152">
        <f t="shared" si="115"/>
        <v>0</v>
      </c>
      <c r="R68" s="138" t="e">
        <f t="shared" si="116"/>
        <v>#VALUE!</v>
      </c>
      <c r="S68" s="280" t="str">
        <f>IF(details!O68="","",details!O68)</f>
        <v/>
      </c>
      <c r="T68" s="280" t="str">
        <f>IF(details!P68="","",details!P68)</f>
        <v/>
      </c>
      <c r="U68" s="280" t="str">
        <f>IF(details!Q68="","",details!Q68)</f>
        <v/>
      </c>
      <c r="V68" s="139" t="str">
        <f t="shared" si="117"/>
        <v/>
      </c>
      <c r="W68" s="280" t="str">
        <f>IF(details!R68="","",details!R68)</f>
        <v/>
      </c>
      <c r="X68" s="140" t="str">
        <f t="shared" si="118"/>
        <v/>
      </c>
      <c r="Y68" s="365" t="str">
        <f t="shared" si="42"/>
        <v/>
      </c>
      <c r="Z68" s="191" t="str">
        <f t="shared" si="119"/>
        <v/>
      </c>
      <c r="AA68" s="280" t="str">
        <f>IF(details!S68="","",details!S68)</f>
        <v/>
      </c>
      <c r="AB68" s="280" t="str">
        <f>IF(details!T68="","",details!T68)</f>
        <v/>
      </c>
      <c r="AC68" s="280" t="str">
        <f>IF(details!U68="","",details!U68)</f>
        <v/>
      </c>
      <c r="AD68" s="281" t="str">
        <f t="shared" si="120"/>
        <v/>
      </c>
      <c r="AE68" s="280" t="str">
        <f>IF(details!V68="","",details!V68)</f>
        <v/>
      </c>
      <c r="AF68" s="281" t="str">
        <f t="shared" si="121"/>
        <v/>
      </c>
      <c r="AG68" s="152">
        <f t="shared" si="122"/>
        <v>0</v>
      </c>
      <c r="AH68" s="138" t="e">
        <f t="shared" si="123"/>
        <v>#VALUE!</v>
      </c>
      <c r="AI68" s="280" t="str">
        <f>IF(details!W68="","",details!W68)</f>
        <v/>
      </c>
      <c r="AJ68" s="280" t="str">
        <f>IF(details!X68="","",details!X68)</f>
        <v/>
      </c>
      <c r="AK68" s="280" t="str">
        <f>IF(details!Y68="","",details!Y68)</f>
        <v/>
      </c>
      <c r="AL68" s="139" t="str">
        <f t="shared" si="124"/>
        <v/>
      </c>
      <c r="AM68" s="280" t="str">
        <f>IF(details!Z68="","",details!Z68)</f>
        <v/>
      </c>
      <c r="AN68" s="140" t="str">
        <f t="shared" si="125"/>
        <v/>
      </c>
      <c r="AO68" s="365" t="str">
        <f t="shared" si="47"/>
        <v/>
      </c>
      <c r="AP68" s="191" t="str">
        <f t="shared" si="208"/>
        <v/>
      </c>
      <c r="AQ68" s="282" t="str">
        <f>IF(details!AA68="","",details!AA68)</f>
        <v/>
      </c>
      <c r="AR68" s="288" t="str">
        <f>CONCATENATE(IF(details!AA68="s"," SANSKRIT",IF(details!AA68="u"," URDU",IF(details!AA68="g"," GUJRATI",IF(details!AA68="p"," PUNJABI",IF(details!AA68="sd"," SINDHI",))))),"")</f>
        <v/>
      </c>
      <c r="AS68" s="280" t="str">
        <f>IF(details!AB68="","",details!AB68)</f>
        <v/>
      </c>
      <c r="AT68" s="280" t="str">
        <f>IF(details!AC68="","",details!AC68)</f>
        <v/>
      </c>
      <c r="AU68" s="280" t="str">
        <f>IF(details!AD68="","",details!AD68)</f>
        <v/>
      </c>
      <c r="AV68" s="281" t="str">
        <f t="shared" si="127"/>
        <v/>
      </c>
      <c r="AW68" s="280" t="str">
        <f>IF(details!AE68="","",details!AE68)</f>
        <v/>
      </c>
      <c r="AX68" s="281" t="str">
        <f t="shared" si="128"/>
        <v/>
      </c>
      <c r="AY68" s="152">
        <f t="shared" si="129"/>
        <v>0</v>
      </c>
      <c r="AZ68" s="138" t="e">
        <f t="shared" si="130"/>
        <v>#VALUE!</v>
      </c>
      <c r="BA68" s="280" t="str">
        <f>IF(details!AF68="","",details!AF68)</f>
        <v/>
      </c>
      <c r="BB68" s="280" t="str">
        <f>IF(details!AG68="","",details!AG68)</f>
        <v/>
      </c>
      <c r="BC68" s="280" t="str">
        <f>IF(details!AH68="","",details!AH68)</f>
        <v/>
      </c>
      <c r="BD68" s="139" t="str">
        <f t="shared" si="131"/>
        <v/>
      </c>
      <c r="BE68" s="280" t="str">
        <f>IF(details!AI68="","",details!AI68)</f>
        <v/>
      </c>
      <c r="BF68" s="140" t="str">
        <f t="shared" si="132"/>
        <v/>
      </c>
      <c r="BG68" s="365" t="str">
        <f t="shared" si="51"/>
        <v/>
      </c>
      <c r="BH68" s="191" t="str">
        <f t="shared" si="133"/>
        <v/>
      </c>
      <c r="BI68" s="280" t="str">
        <f>IF(details!AJ68="","",details!AJ68)</f>
        <v/>
      </c>
      <c r="BJ68" s="280" t="str">
        <f>IF(details!AK68="","",details!AK68)</f>
        <v/>
      </c>
      <c r="BK68" s="280" t="str">
        <f>IF(details!AL68="","",details!AL68)</f>
        <v/>
      </c>
      <c r="BL68" s="281" t="str">
        <f t="shared" si="134"/>
        <v/>
      </c>
      <c r="BM68" s="280" t="str">
        <f>IF(details!AM68="","",details!AM68)</f>
        <v/>
      </c>
      <c r="BN68" s="281" t="str">
        <f t="shared" si="135"/>
        <v/>
      </c>
      <c r="BO68" s="152">
        <f t="shared" si="136"/>
        <v>0</v>
      </c>
      <c r="BP68" s="138" t="e">
        <f t="shared" si="137"/>
        <v>#VALUE!</v>
      </c>
      <c r="BQ68" s="280" t="str">
        <f>IF(details!AN68="","",details!AN68)</f>
        <v/>
      </c>
      <c r="BR68" s="280" t="str">
        <f>IF(details!AO68="","",details!AO68)</f>
        <v/>
      </c>
      <c r="BS68" s="280" t="str">
        <f>IF(details!AP68="","",details!AP68)</f>
        <v/>
      </c>
      <c r="BT68" s="139" t="str">
        <f t="shared" si="138"/>
        <v/>
      </c>
      <c r="BU68" s="280" t="str">
        <f>IF(details!AQ68="","",details!AQ68)</f>
        <v/>
      </c>
      <c r="BV68" s="140" t="str">
        <f t="shared" si="139"/>
        <v/>
      </c>
      <c r="BW68" s="365" t="str">
        <f t="shared" si="55"/>
        <v/>
      </c>
      <c r="BX68" s="191" t="str">
        <f t="shared" si="209"/>
        <v/>
      </c>
      <c r="BY68" s="280" t="str">
        <f>IF(details!AR68="","",details!AR68)</f>
        <v/>
      </c>
      <c r="BZ68" s="280" t="str">
        <f>IF(details!AS68="","",details!AS68)</f>
        <v/>
      </c>
      <c r="CA68" s="280" t="str">
        <f>IF(details!AT68="","",details!AT68)</f>
        <v/>
      </c>
      <c r="CB68" s="281" t="str">
        <f t="shared" si="141"/>
        <v/>
      </c>
      <c r="CC68" s="280" t="str">
        <f>IF(details!AU68="","",details!AU68)</f>
        <v/>
      </c>
      <c r="CD68" s="281" t="str">
        <f t="shared" si="142"/>
        <v/>
      </c>
      <c r="CE68" s="152">
        <f t="shared" si="143"/>
        <v>0</v>
      </c>
      <c r="CF68" s="138" t="e">
        <f t="shared" si="144"/>
        <v>#VALUE!</v>
      </c>
      <c r="CG68" s="280" t="str">
        <f>IF(details!AV68="","",details!AV68)</f>
        <v/>
      </c>
      <c r="CH68" s="280" t="str">
        <f>IF(details!AW68="","",details!AW68)</f>
        <v/>
      </c>
      <c r="CI68" s="280" t="str">
        <f>IF(details!AX68="","",details!AX68)</f>
        <v/>
      </c>
      <c r="CJ68" s="139" t="str">
        <f t="shared" si="145"/>
        <v/>
      </c>
      <c r="CK68" s="280" t="str">
        <f>IF(details!AY68="","",details!AY68)</f>
        <v/>
      </c>
      <c r="CL68" s="140" t="str">
        <f t="shared" si="146"/>
        <v/>
      </c>
      <c r="CM68" s="365" t="str">
        <f t="shared" si="59"/>
        <v/>
      </c>
      <c r="CN68" s="191" t="str">
        <f t="shared" si="60"/>
        <v/>
      </c>
      <c r="CO68" s="280" t="str">
        <f>IF(details!AZ68="","",details!AZ68)</f>
        <v/>
      </c>
      <c r="CP68" s="280" t="str">
        <f>IF(details!BA68="","",details!BA68)</f>
        <v/>
      </c>
      <c r="CQ68" s="280" t="str">
        <f>IF(details!BB68="","",details!BB68)</f>
        <v/>
      </c>
      <c r="CR68" s="281" t="str">
        <f t="shared" si="147"/>
        <v/>
      </c>
      <c r="CS68" s="280" t="str">
        <f>IF(details!BC68="","",details!BC68)</f>
        <v/>
      </c>
      <c r="CT68" s="281" t="str">
        <f t="shared" si="148"/>
        <v/>
      </c>
      <c r="CU68" s="152">
        <f t="shared" si="149"/>
        <v>0</v>
      </c>
      <c r="CV68" s="138" t="e">
        <f t="shared" si="150"/>
        <v>#VALUE!</v>
      </c>
      <c r="CW68" s="280" t="str">
        <f>IF(details!BD68="","",details!BD68)</f>
        <v/>
      </c>
      <c r="CX68" s="280" t="str">
        <f>IF(details!BE68="","",details!BE68)</f>
        <v/>
      </c>
      <c r="CY68" s="280" t="str">
        <f>IF(details!BF68="","",details!BF68)</f>
        <v/>
      </c>
      <c r="CZ68" s="139" t="str">
        <f t="shared" si="151"/>
        <v/>
      </c>
      <c r="DA68" s="280" t="str">
        <f>IF(details!BG68="","",details!BG68)</f>
        <v/>
      </c>
      <c r="DB68" s="140" t="str">
        <f t="shared" si="152"/>
        <v/>
      </c>
      <c r="DC68" s="365" t="str">
        <f t="shared" si="64"/>
        <v/>
      </c>
      <c r="DD68" s="191" t="str">
        <f t="shared" si="23"/>
        <v/>
      </c>
      <c r="DE68" s="280" t="str">
        <f>IF(details!BH68="","",details!BH68)</f>
        <v/>
      </c>
      <c r="DF68" s="280" t="str">
        <f>IF(details!BI68="","",details!BI68)</f>
        <v/>
      </c>
      <c r="DG68" s="280" t="str">
        <f>IF(details!BJ68="","",details!BJ68)</f>
        <v/>
      </c>
      <c r="DH68" s="281" t="str">
        <f t="shared" si="153"/>
        <v/>
      </c>
      <c r="DI68" s="280" t="str">
        <f>IF(details!BK68="","",details!BK68)</f>
        <v/>
      </c>
      <c r="DJ68" s="281" t="str">
        <f t="shared" si="154"/>
        <v/>
      </c>
      <c r="DK68" s="152">
        <f t="shared" si="155"/>
        <v>0</v>
      </c>
      <c r="DL68" s="281" t="str">
        <f t="shared" si="156"/>
        <v/>
      </c>
      <c r="DM68" s="280" t="str">
        <f>IF(details!BL68="","",details!BL68)</f>
        <v/>
      </c>
      <c r="DN68" s="52" t="str">
        <f t="shared" si="157"/>
        <v/>
      </c>
      <c r="DO68" s="280" t="str">
        <f t="shared" si="158"/>
        <v/>
      </c>
      <c r="DP68" s="280" t="str">
        <f>IF(details!BM68="","",details!BM68)</f>
        <v/>
      </c>
      <c r="DQ68" s="280" t="str">
        <f>IF(details!BN68="","",details!BN68)</f>
        <v/>
      </c>
      <c r="DR68" s="280" t="str">
        <f>IF(details!BO68="","",details!BO68)</f>
        <v/>
      </c>
      <c r="DS68" s="281" t="str">
        <f t="shared" si="159"/>
        <v/>
      </c>
      <c r="DT68" s="280" t="str">
        <f>IF(details!BP68="","",details!BP68)</f>
        <v/>
      </c>
      <c r="DU68" s="280" t="str">
        <f>IF(details!BQ68="","",details!BQ68)</f>
        <v/>
      </c>
      <c r="DV68" s="281" t="str">
        <f t="shared" si="160"/>
        <v/>
      </c>
      <c r="DW68" s="281" t="str">
        <f t="shared" si="161"/>
        <v/>
      </c>
      <c r="DX68" s="281" t="str">
        <f t="shared" si="162"/>
        <v/>
      </c>
      <c r="DY68" s="282" t="str">
        <f t="shared" si="163"/>
        <v/>
      </c>
      <c r="DZ68" s="152">
        <f t="shared" si="164"/>
        <v>0</v>
      </c>
      <c r="EA68" s="280" t="str">
        <f t="shared" si="165"/>
        <v/>
      </c>
      <c r="EB68" s="280" t="str">
        <f>IF(details!BR68="","",details!BR68)</f>
        <v/>
      </c>
      <c r="EC68" s="280" t="str">
        <f>IF(details!BS68="","",details!BS68)</f>
        <v/>
      </c>
      <c r="ED68" s="280" t="str">
        <f>IF(details!BT68="","",details!BT68)</f>
        <v/>
      </c>
      <c r="EE68" s="281" t="str">
        <f t="shared" si="166"/>
        <v/>
      </c>
      <c r="EF68" s="280" t="str">
        <f>IF(details!BU68="","",details!BU68)</f>
        <v/>
      </c>
      <c r="EG68" s="280" t="str">
        <f>IF(details!BV68="","",details!BV68)</f>
        <v/>
      </c>
      <c r="EH68" s="56" t="str">
        <f t="shared" si="167"/>
        <v/>
      </c>
      <c r="EI68" s="281" t="str">
        <f t="shared" si="168"/>
        <v/>
      </c>
      <c r="EJ68" s="281" t="str">
        <f t="shared" si="169"/>
        <v/>
      </c>
      <c r="EK68" s="302" t="str">
        <f t="shared" si="170"/>
        <v/>
      </c>
      <c r="EL68" s="152">
        <f t="shared" si="171"/>
        <v>0</v>
      </c>
      <c r="EM68" s="280" t="str">
        <f t="shared" si="172"/>
        <v/>
      </c>
      <c r="EN68" s="280" t="str">
        <f>IF(details!BW68="","",details!BW68)</f>
        <v/>
      </c>
      <c r="EO68" s="280" t="str">
        <f>IF(details!BX68="","",details!BX68)</f>
        <v/>
      </c>
      <c r="EP68" s="280" t="str">
        <f>IF(details!BY68="","",details!BY68)</f>
        <v/>
      </c>
      <c r="EQ68" s="282" t="str">
        <f t="shared" si="173"/>
        <v/>
      </c>
      <c r="ER68" s="280" t="str">
        <f t="shared" si="174"/>
        <v/>
      </c>
      <c r="ES68" s="280" t="str">
        <f>IF(details!BZ68="","",details!BZ68)</f>
        <v/>
      </c>
      <c r="ET68" s="280" t="str">
        <f>IF(details!CA68="","",details!CA68)</f>
        <v/>
      </c>
      <c r="EU68" s="280" t="str">
        <f>IF(details!CB68="","",details!CB68)</f>
        <v/>
      </c>
      <c r="EV68" s="280" t="str">
        <f>IF(details!CC68="","",details!CC68)</f>
        <v/>
      </c>
      <c r="EW68" s="282" t="str">
        <f t="shared" si="175"/>
        <v/>
      </c>
      <c r="EX68" s="280" t="str">
        <f t="shared" si="176"/>
        <v/>
      </c>
      <c r="EY68" s="152" t="str">
        <f t="shared" si="177"/>
        <v/>
      </c>
      <c r="EZ68" s="152" t="str">
        <f t="shared" si="178"/>
        <v/>
      </c>
      <c r="FA68" s="152" t="str">
        <f t="shared" si="179"/>
        <v/>
      </c>
      <c r="FB68" s="152" t="str">
        <f t="shared" si="180"/>
        <v/>
      </c>
      <c r="FC68" s="152" t="str">
        <f t="shared" si="181"/>
        <v/>
      </c>
      <c r="FD68" s="152" t="str">
        <f t="shared" si="182"/>
        <v/>
      </c>
      <c r="FE68" s="152" t="str">
        <f t="shared" si="211"/>
        <v/>
      </c>
      <c r="FF68" s="152">
        <f t="shared" si="183"/>
        <v>0</v>
      </c>
      <c r="FG68" s="152">
        <f t="shared" si="184"/>
        <v>0</v>
      </c>
      <c r="FH68" s="152">
        <f t="shared" si="185"/>
        <v>0</v>
      </c>
      <c r="FI68" s="152">
        <f t="shared" si="186"/>
        <v>0</v>
      </c>
      <c r="FJ68" s="152">
        <f t="shared" si="187"/>
        <v>0</v>
      </c>
      <c r="FK68" s="198"/>
      <c r="FL68" s="303" t="str">
        <f t="shared" si="188"/>
        <v/>
      </c>
      <c r="FM68" s="303" t="str">
        <f t="shared" si="189"/>
        <v/>
      </c>
      <c r="FN68" s="303" t="str">
        <f t="shared" si="190"/>
        <v/>
      </c>
      <c r="FO68" s="303" t="str">
        <f t="shared" si="212"/>
        <v/>
      </c>
      <c r="FP68" s="303" t="str">
        <f t="shared" si="213"/>
        <v/>
      </c>
      <c r="FQ68" s="303" t="str">
        <f t="shared" si="214"/>
        <v/>
      </c>
      <c r="FR68" s="303" t="str">
        <f t="shared" si="215"/>
        <v/>
      </c>
      <c r="FS68" s="303" t="str">
        <f t="shared" si="216"/>
        <v/>
      </c>
      <c r="FT68" s="303" t="str">
        <f t="shared" si="191"/>
        <v/>
      </c>
      <c r="FU68" s="303" t="str">
        <f t="shared" si="192"/>
        <v/>
      </c>
      <c r="FV68" s="303" t="str">
        <f t="shared" si="193"/>
        <v/>
      </c>
      <c r="FW68" s="303" t="str">
        <f t="shared" si="194"/>
        <v/>
      </c>
      <c r="FX68" s="303" t="str">
        <f t="shared" si="217"/>
        <v/>
      </c>
      <c r="FY68" s="303" t="str">
        <f t="shared" si="195"/>
        <v/>
      </c>
      <c r="FZ68" s="303" t="str">
        <f t="shared" si="196"/>
        <v/>
      </c>
      <c r="GA68" s="303" t="str">
        <f t="shared" si="197"/>
        <v/>
      </c>
      <c r="GB68" s="303" t="str">
        <f t="shared" si="218"/>
        <v/>
      </c>
      <c r="GC68" s="286">
        <f t="shared" si="210"/>
        <v>0</v>
      </c>
      <c r="GD68" s="244">
        <f t="shared" si="198"/>
        <v>0</v>
      </c>
      <c r="GE68" s="152" t="str">
        <f t="shared" si="199"/>
        <v/>
      </c>
      <c r="GF68" s="421" t="str">
        <f t="shared" si="200"/>
        <v/>
      </c>
      <c r="GG68" s="333" t="str">
        <f t="shared" si="228"/>
        <v/>
      </c>
      <c r="GH68" s="333" t="str">
        <f t="shared" si="220"/>
        <v xml:space="preserve">      </v>
      </c>
      <c r="GI68" s="191"/>
      <c r="GJ68" s="191" t="str">
        <f t="shared" si="229"/>
        <v/>
      </c>
      <c r="GK68" s="191" t="str">
        <f t="shared" si="230"/>
        <v/>
      </c>
      <c r="GL68" s="191" t="str">
        <f t="shared" si="231"/>
        <v/>
      </c>
      <c r="GM68" s="55" t="str">
        <f>IF(details!DG68="","",details!DG68)</f>
        <v/>
      </c>
      <c r="GN68" s="57" t="str">
        <f>IF(details!DH68="","",details!DH68)</f>
        <v/>
      </c>
      <c r="GO68" s="55" t="str">
        <f>IF(details!DK68="","",details!DK68)</f>
        <v/>
      </c>
      <c r="GP68" s="57" t="str">
        <f>IF(details!DL68="","",details!DL68)</f>
        <v/>
      </c>
      <c r="GQ68" s="55" t="str">
        <f>IF(details!DO68="","",details!DO68)</f>
        <v/>
      </c>
      <c r="GR68" s="57" t="str">
        <f>IF(details!DP68="","",details!DP68)</f>
        <v/>
      </c>
      <c r="GS68" s="55" t="str">
        <f>IF(details!DS68="","",details!DS68)</f>
        <v/>
      </c>
      <c r="GT68" s="57" t="str">
        <f>IF(details!DT68="","",details!DT68)</f>
        <v/>
      </c>
      <c r="GU68" s="337" t="str">
        <f t="shared" si="206"/>
        <v/>
      </c>
      <c r="GV68" s="427" t="str">
        <f t="shared" si="207"/>
        <v/>
      </c>
      <c r="GW68" s="199"/>
      <c r="HP68" s="65"/>
      <c r="HQ68" s="65"/>
      <c r="HR68" s="65"/>
      <c r="HS68" s="65"/>
    </row>
    <row r="69" spans="1:227" ht="15" customHeight="1">
      <c r="A69" s="194">
        <f>details!A69</f>
        <v>63</v>
      </c>
      <c r="B69" s="280" t="str">
        <f>IF(details!B69="","",details!B69)</f>
        <v/>
      </c>
      <c r="C69" s="280" t="str">
        <f>IF(details!C69="","",details!C69)</f>
        <v/>
      </c>
      <c r="D69" s="282">
        <f>IF(details!D69="","",details!D69)</f>
        <v>1063</v>
      </c>
      <c r="E69" s="282"/>
      <c r="F69" s="280" t="str">
        <f>IF(details!F69="","",details!F69)</f>
        <v/>
      </c>
      <c r="G69" s="570" t="str">
        <f>IF(details!G69="","",details!G69)</f>
        <v/>
      </c>
      <c r="H69" s="287" t="str">
        <f>IF(details!H69="","",details!H69)</f>
        <v>A 063</v>
      </c>
      <c r="I69" s="287" t="str">
        <f>IF(details!I69="","",details!I69)</f>
        <v>B 063</v>
      </c>
      <c r="J69" s="287" t="str">
        <f>IF(details!J69="","",details!J69)</f>
        <v>C 063</v>
      </c>
      <c r="K69" s="280" t="str">
        <f>IF(details!K69="","",details!K69)</f>
        <v/>
      </c>
      <c r="L69" s="280" t="str">
        <f>IF(details!L69="","",details!L69)</f>
        <v/>
      </c>
      <c r="M69" s="280" t="str">
        <f>IF(details!M69="","",details!M69)</f>
        <v/>
      </c>
      <c r="N69" s="281" t="str">
        <f t="shared" si="113"/>
        <v/>
      </c>
      <c r="O69" s="280" t="str">
        <f>IF(details!N69="","",details!N69)</f>
        <v/>
      </c>
      <c r="P69" s="281" t="str">
        <f t="shared" si="114"/>
        <v/>
      </c>
      <c r="Q69" s="152">
        <f t="shared" si="115"/>
        <v>0</v>
      </c>
      <c r="R69" s="138" t="e">
        <f t="shared" si="116"/>
        <v>#VALUE!</v>
      </c>
      <c r="S69" s="280" t="str">
        <f>IF(details!O69="","",details!O69)</f>
        <v/>
      </c>
      <c r="T69" s="280" t="str">
        <f>IF(details!P69="","",details!P69)</f>
        <v/>
      </c>
      <c r="U69" s="280" t="str">
        <f>IF(details!Q69="","",details!Q69)</f>
        <v/>
      </c>
      <c r="V69" s="139" t="str">
        <f t="shared" si="117"/>
        <v/>
      </c>
      <c r="W69" s="280" t="str">
        <f>IF(details!R69="","",details!R69)</f>
        <v/>
      </c>
      <c r="X69" s="140" t="str">
        <f t="shared" si="118"/>
        <v/>
      </c>
      <c r="Y69" s="365" t="str">
        <f t="shared" si="42"/>
        <v/>
      </c>
      <c r="Z69" s="191" t="str">
        <f t="shared" si="119"/>
        <v/>
      </c>
      <c r="AA69" s="280" t="str">
        <f>IF(details!S69="","",details!S69)</f>
        <v/>
      </c>
      <c r="AB69" s="280" t="str">
        <f>IF(details!T69="","",details!T69)</f>
        <v/>
      </c>
      <c r="AC69" s="280" t="str">
        <f>IF(details!U69="","",details!U69)</f>
        <v/>
      </c>
      <c r="AD69" s="281" t="str">
        <f t="shared" si="120"/>
        <v/>
      </c>
      <c r="AE69" s="280" t="str">
        <f>IF(details!V69="","",details!V69)</f>
        <v/>
      </c>
      <c r="AF69" s="281" t="str">
        <f t="shared" si="121"/>
        <v/>
      </c>
      <c r="AG69" s="152">
        <f t="shared" si="122"/>
        <v>0</v>
      </c>
      <c r="AH69" s="138" t="e">
        <f t="shared" si="123"/>
        <v>#VALUE!</v>
      </c>
      <c r="AI69" s="280" t="str">
        <f>IF(details!W69="","",details!W69)</f>
        <v/>
      </c>
      <c r="AJ69" s="280" t="str">
        <f>IF(details!X69="","",details!X69)</f>
        <v/>
      </c>
      <c r="AK69" s="280" t="str">
        <f>IF(details!Y69="","",details!Y69)</f>
        <v/>
      </c>
      <c r="AL69" s="139" t="str">
        <f t="shared" si="124"/>
        <v/>
      </c>
      <c r="AM69" s="280" t="str">
        <f>IF(details!Z69="","",details!Z69)</f>
        <v/>
      </c>
      <c r="AN69" s="140" t="str">
        <f t="shared" si="125"/>
        <v/>
      </c>
      <c r="AO69" s="365" t="str">
        <f t="shared" si="47"/>
        <v/>
      </c>
      <c r="AP69" s="191" t="str">
        <f t="shared" si="208"/>
        <v/>
      </c>
      <c r="AQ69" s="282" t="str">
        <f>IF(details!AA69="","",details!AA69)</f>
        <v/>
      </c>
      <c r="AR69" s="288" t="str">
        <f>CONCATENATE(IF(details!AA69="s"," SANSKRIT",IF(details!AA69="u"," URDU",IF(details!AA69="g"," GUJRATI",IF(details!AA69="p"," PUNJABI",IF(details!AA69="sd"," SINDHI",))))),"")</f>
        <v/>
      </c>
      <c r="AS69" s="280" t="str">
        <f>IF(details!AB69="","",details!AB69)</f>
        <v/>
      </c>
      <c r="AT69" s="280" t="str">
        <f>IF(details!AC69="","",details!AC69)</f>
        <v/>
      </c>
      <c r="AU69" s="280" t="str">
        <f>IF(details!AD69="","",details!AD69)</f>
        <v/>
      </c>
      <c r="AV69" s="281" t="str">
        <f t="shared" si="127"/>
        <v/>
      </c>
      <c r="AW69" s="280" t="str">
        <f>IF(details!AE69="","",details!AE69)</f>
        <v/>
      </c>
      <c r="AX69" s="281" t="str">
        <f t="shared" si="128"/>
        <v/>
      </c>
      <c r="AY69" s="152">
        <f t="shared" si="129"/>
        <v>0</v>
      </c>
      <c r="AZ69" s="138" t="e">
        <f t="shared" si="130"/>
        <v>#VALUE!</v>
      </c>
      <c r="BA69" s="280" t="str">
        <f>IF(details!AF69="","",details!AF69)</f>
        <v/>
      </c>
      <c r="BB69" s="280" t="str">
        <f>IF(details!AG69="","",details!AG69)</f>
        <v/>
      </c>
      <c r="BC69" s="280" t="str">
        <f>IF(details!AH69="","",details!AH69)</f>
        <v/>
      </c>
      <c r="BD69" s="139" t="str">
        <f t="shared" si="131"/>
        <v/>
      </c>
      <c r="BE69" s="280" t="str">
        <f>IF(details!AI69="","",details!AI69)</f>
        <v/>
      </c>
      <c r="BF69" s="140" t="str">
        <f t="shared" si="132"/>
        <v/>
      </c>
      <c r="BG69" s="365" t="str">
        <f t="shared" si="51"/>
        <v/>
      </c>
      <c r="BH69" s="191" t="str">
        <f t="shared" si="133"/>
        <v/>
      </c>
      <c r="BI69" s="280" t="str">
        <f>IF(details!AJ69="","",details!AJ69)</f>
        <v/>
      </c>
      <c r="BJ69" s="280" t="str">
        <f>IF(details!AK69="","",details!AK69)</f>
        <v/>
      </c>
      <c r="BK69" s="280" t="str">
        <f>IF(details!AL69="","",details!AL69)</f>
        <v/>
      </c>
      <c r="BL69" s="281" t="str">
        <f t="shared" si="134"/>
        <v/>
      </c>
      <c r="BM69" s="280" t="str">
        <f>IF(details!AM69="","",details!AM69)</f>
        <v/>
      </c>
      <c r="BN69" s="281" t="str">
        <f t="shared" si="135"/>
        <v/>
      </c>
      <c r="BO69" s="152">
        <f t="shared" si="136"/>
        <v>0</v>
      </c>
      <c r="BP69" s="138" t="e">
        <f t="shared" si="137"/>
        <v>#VALUE!</v>
      </c>
      <c r="BQ69" s="280" t="str">
        <f>IF(details!AN69="","",details!AN69)</f>
        <v/>
      </c>
      <c r="BR69" s="280" t="str">
        <f>IF(details!AO69="","",details!AO69)</f>
        <v/>
      </c>
      <c r="BS69" s="280" t="str">
        <f>IF(details!AP69="","",details!AP69)</f>
        <v/>
      </c>
      <c r="BT69" s="139" t="str">
        <f t="shared" si="138"/>
        <v/>
      </c>
      <c r="BU69" s="280" t="str">
        <f>IF(details!AQ69="","",details!AQ69)</f>
        <v/>
      </c>
      <c r="BV69" s="140" t="str">
        <f t="shared" si="139"/>
        <v/>
      </c>
      <c r="BW69" s="365" t="str">
        <f t="shared" si="55"/>
        <v/>
      </c>
      <c r="BX69" s="191" t="str">
        <f t="shared" si="209"/>
        <v/>
      </c>
      <c r="BY69" s="280" t="str">
        <f>IF(details!AR69="","",details!AR69)</f>
        <v/>
      </c>
      <c r="BZ69" s="280" t="str">
        <f>IF(details!AS69="","",details!AS69)</f>
        <v/>
      </c>
      <c r="CA69" s="280" t="str">
        <f>IF(details!AT69="","",details!AT69)</f>
        <v/>
      </c>
      <c r="CB69" s="281" t="str">
        <f t="shared" si="141"/>
        <v/>
      </c>
      <c r="CC69" s="280" t="str">
        <f>IF(details!AU69="","",details!AU69)</f>
        <v/>
      </c>
      <c r="CD69" s="281" t="str">
        <f t="shared" si="142"/>
        <v/>
      </c>
      <c r="CE69" s="152">
        <f t="shared" si="143"/>
        <v>0</v>
      </c>
      <c r="CF69" s="138" t="e">
        <f t="shared" si="144"/>
        <v>#VALUE!</v>
      </c>
      <c r="CG69" s="280" t="str">
        <f>IF(details!AV69="","",details!AV69)</f>
        <v/>
      </c>
      <c r="CH69" s="280" t="str">
        <f>IF(details!AW69="","",details!AW69)</f>
        <v/>
      </c>
      <c r="CI69" s="280" t="str">
        <f>IF(details!AX69="","",details!AX69)</f>
        <v/>
      </c>
      <c r="CJ69" s="139" t="str">
        <f t="shared" si="145"/>
        <v/>
      </c>
      <c r="CK69" s="280" t="str">
        <f>IF(details!AY69="","",details!AY69)</f>
        <v/>
      </c>
      <c r="CL69" s="140" t="str">
        <f t="shared" si="146"/>
        <v/>
      </c>
      <c r="CM69" s="365" t="str">
        <f t="shared" si="59"/>
        <v/>
      </c>
      <c r="CN69" s="191" t="str">
        <f t="shared" si="60"/>
        <v/>
      </c>
      <c r="CO69" s="280" t="str">
        <f>IF(details!AZ69="","",details!AZ69)</f>
        <v/>
      </c>
      <c r="CP69" s="280" t="str">
        <f>IF(details!BA69="","",details!BA69)</f>
        <v/>
      </c>
      <c r="CQ69" s="280" t="str">
        <f>IF(details!BB69="","",details!BB69)</f>
        <v/>
      </c>
      <c r="CR69" s="281" t="str">
        <f t="shared" si="147"/>
        <v/>
      </c>
      <c r="CS69" s="280" t="str">
        <f>IF(details!BC69="","",details!BC69)</f>
        <v/>
      </c>
      <c r="CT69" s="281" t="str">
        <f t="shared" si="148"/>
        <v/>
      </c>
      <c r="CU69" s="152">
        <f t="shared" si="149"/>
        <v>0</v>
      </c>
      <c r="CV69" s="138" t="e">
        <f t="shared" si="150"/>
        <v>#VALUE!</v>
      </c>
      <c r="CW69" s="280" t="str">
        <f>IF(details!BD69="","",details!BD69)</f>
        <v/>
      </c>
      <c r="CX69" s="280" t="str">
        <f>IF(details!BE69="","",details!BE69)</f>
        <v/>
      </c>
      <c r="CY69" s="280" t="str">
        <f>IF(details!BF69="","",details!BF69)</f>
        <v/>
      </c>
      <c r="CZ69" s="139" t="str">
        <f t="shared" si="151"/>
        <v/>
      </c>
      <c r="DA69" s="280" t="str">
        <f>IF(details!BG69="","",details!BG69)</f>
        <v/>
      </c>
      <c r="DB69" s="140" t="str">
        <f t="shared" si="152"/>
        <v/>
      </c>
      <c r="DC69" s="365" t="str">
        <f t="shared" si="64"/>
        <v/>
      </c>
      <c r="DD69" s="191" t="str">
        <f t="shared" si="23"/>
        <v/>
      </c>
      <c r="DE69" s="280" t="str">
        <f>IF(details!BH69="","",details!BH69)</f>
        <v/>
      </c>
      <c r="DF69" s="280" t="str">
        <f>IF(details!BI69="","",details!BI69)</f>
        <v/>
      </c>
      <c r="DG69" s="280" t="str">
        <f>IF(details!BJ69="","",details!BJ69)</f>
        <v/>
      </c>
      <c r="DH69" s="281" t="str">
        <f t="shared" si="153"/>
        <v/>
      </c>
      <c r="DI69" s="280" t="str">
        <f>IF(details!BK69="","",details!BK69)</f>
        <v/>
      </c>
      <c r="DJ69" s="281" t="str">
        <f t="shared" si="154"/>
        <v/>
      </c>
      <c r="DK69" s="152">
        <f t="shared" si="155"/>
        <v>0</v>
      </c>
      <c r="DL69" s="281" t="str">
        <f t="shared" si="156"/>
        <v/>
      </c>
      <c r="DM69" s="280" t="str">
        <f>IF(details!BL69="","",details!BL69)</f>
        <v/>
      </c>
      <c r="DN69" s="52" t="str">
        <f t="shared" si="157"/>
        <v/>
      </c>
      <c r="DO69" s="280" t="str">
        <f t="shared" si="158"/>
        <v/>
      </c>
      <c r="DP69" s="280" t="str">
        <f>IF(details!BM69="","",details!BM69)</f>
        <v/>
      </c>
      <c r="DQ69" s="280" t="str">
        <f>IF(details!BN69="","",details!BN69)</f>
        <v/>
      </c>
      <c r="DR69" s="280" t="str">
        <f>IF(details!BO69="","",details!BO69)</f>
        <v/>
      </c>
      <c r="DS69" s="281" t="str">
        <f t="shared" si="159"/>
        <v/>
      </c>
      <c r="DT69" s="280" t="str">
        <f>IF(details!BP69="","",details!BP69)</f>
        <v/>
      </c>
      <c r="DU69" s="280" t="str">
        <f>IF(details!BQ69="","",details!BQ69)</f>
        <v/>
      </c>
      <c r="DV69" s="281" t="str">
        <f t="shared" si="160"/>
        <v/>
      </c>
      <c r="DW69" s="281" t="str">
        <f t="shared" si="161"/>
        <v/>
      </c>
      <c r="DX69" s="281" t="str">
        <f t="shared" si="162"/>
        <v/>
      </c>
      <c r="DY69" s="282" t="str">
        <f t="shared" si="163"/>
        <v/>
      </c>
      <c r="DZ69" s="152">
        <f t="shared" si="164"/>
        <v>0</v>
      </c>
      <c r="EA69" s="280" t="str">
        <f t="shared" si="165"/>
        <v/>
      </c>
      <c r="EB69" s="280" t="str">
        <f>IF(details!BR69="","",details!BR69)</f>
        <v/>
      </c>
      <c r="EC69" s="280" t="str">
        <f>IF(details!BS69="","",details!BS69)</f>
        <v/>
      </c>
      <c r="ED69" s="280" t="str">
        <f>IF(details!BT69="","",details!BT69)</f>
        <v/>
      </c>
      <c r="EE69" s="281" t="str">
        <f t="shared" si="166"/>
        <v/>
      </c>
      <c r="EF69" s="280" t="str">
        <f>IF(details!BU69="","",details!BU69)</f>
        <v/>
      </c>
      <c r="EG69" s="280" t="str">
        <f>IF(details!BV69="","",details!BV69)</f>
        <v/>
      </c>
      <c r="EH69" s="56" t="str">
        <f t="shared" si="167"/>
        <v/>
      </c>
      <c r="EI69" s="281" t="str">
        <f t="shared" si="168"/>
        <v/>
      </c>
      <c r="EJ69" s="281" t="str">
        <f t="shared" si="169"/>
        <v/>
      </c>
      <c r="EK69" s="302" t="str">
        <f t="shared" si="170"/>
        <v/>
      </c>
      <c r="EL69" s="152">
        <f t="shared" si="171"/>
        <v>0</v>
      </c>
      <c r="EM69" s="280" t="str">
        <f t="shared" si="172"/>
        <v/>
      </c>
      <c r="EN69" s="280" t="str">
        <f>IF(details!BW69="","",details!BW69)</f>
        <v/>
      </c>
      <c r="EO69" s="280" t="str">
        <f>IF(details!BX69="","",details!BX69)</f>
        <v/>
      </c>
      <c r="EP69" s="280" t="str">
        <f>IF(details!BY69="","",details!BY69)</f>
        <v/>
      </c>
      <c r="EQ69" s="282" t="str">
        <f t="shared" si="173"/>
        <v/>
      </c>
      <c r="ER69" s="280" t="str">
        <f t="shared" si="174"/>
        <v/>
      </c>
      <c r="ES69" s="280" t="str">
        <f>IF(details!BZ69="","",details!BZ69)</f>
        <v/>
      </c>
      <c r="ET69" s="280" t="str">
        <f>IF(details!CA69="","",details!CA69)</f>
        <v/>
      </c>
      <c r="EU69" s="280" t="str">
        <f>IF(details!CB69="","",details!CB69)</f>
        <v/>
      </c>
      <c r="EV69" s="280" t="str">
        <f>IF(details!CC69="","",details!CC69)</f>
        <v/>
      </c>
      <c r="EW69" s="282" t="str">
        <f t="shared" si="175"/>
        <v/>
      </c>
      <c r="EX69" s="280" t="str">
        <f t="shared" si="176"/>
        <v/>
      </c>
      <c r="EY69" s="152" t="str">
        <f t="shared" si="177"/>
        <v/>
      </c>
      <c r="EZ69" s="152" t="str">
        <f t="shared" si="178"/>
        <v/>
      </c>
      <c r="FA69" s="152" t="str">
        <f t="shared" si="179"/>
        <v/>
      </c>
      <c r="FB69" s="152" t="str">
        <f t="shared" si="180"/>
        <v/>
      </c>
      <c r="FC69" s="152" t="str">
        <f t="shared" si="181"/>
        <v/>
      </c>
      <c r="FD69" s="152" t="str">
        <f t="shared" si="182"/>
        <v/>
      </c>
      <c r="FE69" s="152" t="str">
        <f t="shared" si="211"/>
        <v/>
      </c>
      <c r="FF69" s="152">
        <f t="shared" si="183"/>
        <v>0</v>
      </c>
      <c r="FG69" s="152">
        <f t="shared" si="184"/>
        <v>0</v>
      </c>
      <c r="FH69" s="152">
        <f t="shared" si="185"/>
        <v>0</v>
      </c>
      <c r="FI69" s="152">
        <f t="shared" si="186"/>
        <v>0</v>
      </c>
      <c r="FJ69" s="152">
        <f t="shared" si="187"/>
        <v>0</v>
      </c>
      <c r="FK69" s="198"/>
      <c r="FL69" s="303" t="str">
        <f t="shared" si="188"/>
        <v/>
      </c>
      <c r="FM69" s="303" t="str">
        <f t="shared" si="189"/>
        <v/>
      </c>
      <c r="FN69" s="303" t="str">
        <f t="shared" si="190"/>
        <v/>
      </c>
      <c r="FO69" s="303" t="str">
        <f t="shared" si="212"/>
        <v/>
      </c>
      <c r="FP69" s="303" t="str">
        <f t="shared" si="213"/>
        <v/>
      </c>
      <c r="FQ69" s="303" t="str">
        <f t="shared" si="214"/>
        <v/>
      </c>
      <c r="FR69" s="303" t="str">
        <f t="shared" si="215"/>
        <v/>
      </c>
      <c r="FS69" s="303" t="str">
        <f t="shared" si="216"/>
        <v/>
      </c>
      <c r="FT69" s="303" t="str">
        <f t="shared" si="191"/>
        <v/>
      </c>
      <c r="FU69" s="303" t="str">
        <f t="shared" si="192"/>
        <v/>
      </c>
      <c r="FV69" s="303" t="str">
        <f t="shared" si="193"/>
        <v/>
      </c>
      <c r="FW69" s="303" t="str">
        <f t="shared" si="194"/>
        <v/>
      </c>
      <c r="FX69" s="303" t="str">
        <f t="shared" si="217"/>
        <v/>
      </c>
      <c r="FY69" s="303" t="str">
        <f t="shared" si="195"/>
        <v/>
      </c>
      <c r="FZ69" s="303" t="str">
        <f t="shared" si="196"/>
        <v/>
      </c>
      <c r="GA69" s="303" t="str">
        <f t="shared" si="197"/>
        <v/>
      </c>
      <c r="GB69" s="303" t="str">
        <f t="shared" si="218"/>
        <v/>
      </c>
      <c r="GC69" s="286">
        <f t="shared" si="210"/>
        <v>0</v>
      </c>
      <c r="GD69" s="244">
        <f t="shared" si="198"/>
        <v>0</v>
      </c>
      <c r="GE69" s="152" t="str">
        <f t="shared" si="199"/>
        <v/>
      </c>
      <c r="GF69" s="421" t="str">
        <f t="shared" si="200"/>
        <v/>
      </c>
      <c r="GG69" s="333" t="str">
        <f t="shared" si="228"/>
        <v/>
      </c>
      <c r="GH69" s="333" t="str">
        <f t="shared" si="220"/>
        <v xml:space="preserve">      </v>
      </c>
      <c r="GI69" s="191"/>
      <c r="GJ69" s="191" t="str">
        <f t="shared" si="229"/>
        <v/>
      </c>
      <c r="GK69" s="191" t="str">
        <f t="shared" si="230"/>
        <v/>
      </c>
      <c r="GL69" s="191" t="str">
        <f t="shared" si="231"/>
        <v/>
      </c>
      <c r="GM69" s="55" t="str">
        <f>IF(details!DG69="","",details!DG69)</f>
        <v/>
      </c>
      <c r="GN69" s="57" t="str">
        <f>IF(details!DH69="","",details!DH69)</f>
        <v/>
      </c>
      <c r="GO69" s="55" t="str">
        <f>IF(details!DK69="","",details!DK69)</f>
        <v/>
      </c>
      <c r="GP69" s="57" t="str">
        <f>IF(details!DL69="","",details!DL69)</f>
        <v/>
      </c>
      <c r="GQ69" s="55" t="str">
        <f>IF(details!DO69="","",details!DO69)</f>
        <v/>
      </c>
      <c r="GR69" s="57" t="str">
        <f>IF(details!DP69="","",details!DP69)</f>
        <v/>
      </c>
      <c r="GS69" s="55" t="str">
        <f>IF(details!DS69="","",details!DS69)</f>
        <v/>
      </c>
      <c r="GT69" s="57" t="str">
        <f>IF(details!DT69="","",details!DT69)</f>
        <v/>
      </c>
      <c r="GU69" s="337" t="str">
        <f t="shared" si="206"/>
        <v/>
      </c>
      <c r="GV69" s="427" t="str">
        <f t="shared" si="207"/>
        <v/>
      </c>
      <c r="GW69" s="199"/>
      <c r="HP69" s="65"/>
      <c r="HQ69" s="65"/>
      <c r="HR69" s="65"/>
      <c r="HS69" s="65"/>
    </row>
    <row r="70" spans="1:227" ht="15" customHeight="1">
      <c r="A70" s="194">
        <f>details!A70</f>
        <v>64</v>
      </c>
      <c r="B70" s="280" t="str">
        <f>IF(details!B70="","",details!B70)</f>
        <v/>
      </c>
      <c r="C70" s="280" t="str">
        <f>IF(details!C70="","",details!C70)</f>
        <v/>
      </c>
      <c r="D70" s="282">
        <f>IF(details!D70="","",details!D70)</f>
        <v>1064</v>
      </c>
      <c r="E70" s="282"/>
      <c r="F70" s="280" t="str">
        <f>IF(details!F70="","",details!F70)</f>
        <v/>
      </c>
      <c r="G70" s="570" t="str">
        <f>IF(details!G70="","",details!G70)</f>
        <v/>
      </c>
      <c r="H70" s="287" t="str">
        <f>IF(details!H70="","",details!H70)</f>
        <v>A 064</v>
      </c>
      <c r="I70" s="287" t="str">
        <f>IF(details!I70="","",details!I70)</f>
        <v>B 064</v>
      </c>
      <c r="J70" s="287" t="str">
        <f>IF(details!J70="","",details!J70)</f>
        <v>C 064</v>
      </c>
      <c r="K70" s="280" t="str">
        <f>IF(details!K70="","",details!K70)</f>
        <v/>
      </c>
      <c r="L70" s="280" t="str">
        <f>IF(details!L70="","",details!L70)</f>
        <v/>
      </c>
      <c r="M70" s="280" t="str">
        <f>IF(details!M70="","",details!M70)</f>
        <v/>
      </c>
      <c r="N70" s="281" t="str">
        <f t="shared" si="113"/>
        <v/>
      </c>
      <c r="O70" s="280" t="str">
        <f>IF(details!N70="","",details!N70)</f>
        <v/>
      </c>
      <c r="P70" s="281" t="str">
        <f t="shared" si="114"/>
        <v/>
      </c>
      <c r="Q70" s="152">
        <f t="shared" si="115"/>
        <v>0</v>
      </c>
      <c r="R70" s="138" t="e">
        <f t="shared" si="116"/>
        <v>#VALUE!</v>
      </c>
      <c r="S70" s="280" t="str">
        <f>IF(details!O70="","",details!O70)</f>
        <v/>
      </c>
      <c r="T70" s="280" t="str">
        <f>IF(details!P70="","",details!P70)</f>
        <v/>
      </c>
      <c r="U70" s="280" t="str">
        <f>IF(details!Q70="","",details!Q70)</f>
        <v/>
      </c>
      <c r="V70" s="139" t="str">
        <f t="shared" si="117"/>
        <v/>
      </c>
      <c r="W70" s="280" t="str">
        <f>IF(details!R70="","",details!R70)</f>
        <v/>
      </c>
      <c r="X70" s="140" t="str">
        <f t="shared" si="118"/>
        <v/>
      </c>
      <c r="Y70" s="365" t="str">
        <f t="shared" si="42"/>
        <v/>
      </c>
      <c r="Z70" s="191" t="str">
        <f t="shared" si="119"/>
        <v/>
      </c>
      <c r="AA70" s="280" t="str">
        <f>IF(details!S70="","",details!S70)</f>
        <v/>
      </c>
      <c r="AB70" s="280" t="str">
        <f>IF(details!T70="","",details!T70)</f>
        <v/>
      </c>
      <c r="AC70" s="280" t="str">
        <f>IF(details!U70="","",details!U70)</f>
        <v/>
      </c>
      <c r="AD70" s="281" t="str">
        <f t="shared" si="120"/>
        <v/>
      </c>
      <c r="AE70" s="280" t="str">
        <f>IF(details!V70="","",details!V70)</f>
        <v/>
      </c>
      <c r="AF70" s="281" t="str">
        <f t="shared" si="121"/>
        <v/>
      </c>
      <c r="AG70" s="152">
        <f t="shared" si="122"/>
        <v>0</v>
      </c>
      <c r="AH70" s="138" t="e">
        <f t="shared" si="123"/>
        <v>#VALUE!</v>
      </c>
      <c r="AI70" s="280" t="str">
        <f>IF(details!W70="","",details!W70)</f>
        <v/>
      </c>
      <c r="AJ70" s="280" t="str">
        <f>IF(details!X70="","",details!X70)</f>
        <v/>
      </c>
      <c r="AK70" s="280" t="str">
        <f>IF(details!Y70="","",details!Y70)</f>
        <v/>
      </c>
      <c r="AL70" s="139" t="str">
        <f t="shared" si="124"/>
        <v/>
      </c>
      <c r="AM70" s="280" t="str">
        <f>IF(details!Z70="","",details!Z70)</f>
        <v/>
      </c>
      <c r="AN70" s="140" t="str">
        <f t="shared" si="125"/>
        <v/>
      </c>
      <c r="AO70" s="365" t="str">
        <f t="shared" si="47"/>
        <v/>
      </c>
      <c r="AP70" s="191" t="str">
        <f t="shared" si="208"/>
        <v/>
      </c>
      <c r="AQ70" s="282" t="str">
        <f>IF(details!AA70="","",details!AA70)</f>
        <v/>
      </c>
      <c r="AR70" s="288" t="str">
        <f>CONCATENATE(IF(details!AA70="s"," SANSKRIT",IF(details!AA70="u"," URDU",IF(details!AA70="g"," GUJRATI",IF(details!AA70="p"," PUNJABI",IF(details!AA70="sd"," SINDHI",))))),"")</f>
        <v/>
      </c>
      <c r="AS70" s="280" t="str">
        <f>IF(details!AB70="","",details!AB70)</f>
        <v/>
      </c>
      <c r="AT70" s="280" t="str">
        <f>IF(details!AC70="","",details!AC70)</f>
        <v/>
      </c>
      <c r="AU70" s="280" t="str">
        <f>IF(details!AD70="","",details!AD70)</f>
        <v/>
      </c>
      <c r="AV70" s="281" t="str">
        <f t="shared" si="127"/>
        <v/>
      </c>
      <c r="AW70" s="280" t="str">
        <f>IF(details!AE70="","",details!AE70)</f>
        <v/>
      </c>
      <c r="AX70" s="281" t="str">
        <f t="shared" si="128"/>
        <v/>
      </c>
      <c r="AY70" s="152">
        <f t="shared" si="129"/>
        <v>0</v>
      </c>
      <c r="AZ70" s="138" t="e">
        <f t="shared" si="130"/>
        <v>#VALUE!</v>
      </c>
      <c r="BA70" s="280" t="str">
        <f>IF(details!AF70="","",details!AF70)</f>
        <v/>
      </c>
      <c r="BB70" s="280" t="str">
        <f>IF(details!AG70="","",details!AG70)</f>
        <v/>
      </c>
      <c r="BC70" s="280" t="str">
        <f>IF(details!AH70="","",details!AH70)</f>
        <v/>
      </c>
      <c r="BD70" s="139" t="str">
        <f t="shared" si="131"/>
        <v/>
      </c>
      <c r="BE70" s="280" t="str">
        <f>IF(details!AI70="","",details!AI70)</f>
        <v/>
      </c>
      <c r="BF70" s="140" t="str">
        <f t="shared" si="132"/>
        <v/>
      </c>
      <c r="BG70" s="365" t="str">
        <f t="shared" si="51"/>
        <v/>
      </c>
      <c r="BH70" s="191" t="str">
        <f t="shared" si="133"/>
        <v/>
      </c>
      <c r="BI70" s="280" t="str">
        <f>IF(details!AJ70="","",details!AJ70)</f>
        <v/>
      </c>
      <c r="BJ70" s="280" t="str">
        <f>IF(details!AK70="","",details!AK70)</f>
        <v/>
      </c>
      <c r="BK70" s="280" t="str">
        <f>IF(details!AL70="","",details!AL70)</f>
        <v/>
      </c>
      <c r="BL70" s="281" t="str">
        <f t="shared" si="134"/>
        <v/>
      </c>
      <c r="BM70" s="280" t="str">
        <f>IF(details!AM70="","",details!AM70)</f>
        <v/>
      </c>
      <c r="BN70" s="281" t="str">
        <f t="shared" si="135"/>
        <v/>
      </c>
      <c r="BO70" s="152">
        <f t="shared" si="136"/>
        <v>0</v>
      </c>
      <c r="BP70" s="138" t="e">
        <f t="shared" si="137"/>
        <v>#VALUE!</v>
      </c>
      <c r="BQ70" s="280" t="str">
        <f>IF(details!AN70="","",details!AN70)</f>
        <v/>
      </c>
      <c r="BR70" s="280" t="str">
        <f>IF(details!AO70="","",details!AO70)</f>
        <v/>
      </c>
      <c r="BS70" s="280" t="str">
        <f>IF(details!AP70="","",details!AP70)</f>
        <v/>
      </c>
      <c r="BT70" s="139" t="str">
        <f t="shared" si="138"/>
        <v/>
      </c>
      <c r="BU70" s="280" t="str">
        <f>IF(details!AQ70="","",details!AQ70)</f>
        <v/>
      </c>
      <c r="BV70" s="140" t="str">
        <f t="shared" si="139"/>
        <v/>
      </c>
      <c r="BW70" s="365" t="str">
        <f t="shared" si="55"/>
        <v/>
      </c>
      <c r="BX70" s="191" t="str">
        <f t="shared" si="209"/>
        <v/>
      </c>
      <c r="BY70" s="280" t="str">
        <f>IF(details!AR70="","",details!AR70)</f>
        <v/>
      </c>
      <c r="BZ70" s="280" t="str">
        <f>IF(details!AS70="","",details!AS70)</f>
        <v/>
      </c>
      <c r="CA70" s="280" t="str">
        <f>IF(details!AT70="","",details!AT70)</f>
        <v/>
      </c>
      <c r="CB70" s="281" t="str">
        <f t="shared" si="141"/>
        <v/>
      </c>
      <c r="CC70" s="280" t="str">
        <f>IF(details!AU70="","",details!AU70)</f>
        <v/>
      </c>
      <c r="CD70" s="281" t="str">
        <f t="shared" si="142"/>
        <v/>
      </c>
      <c r="CE70" s="152">
        <f t="shared" si="143"/>
        <v>0</v>
      </c>
      <c r="CF70" s="138" t="e">
        <f t="shared" si="144"/>
        <v>#VALUE!</v>
      </c>
      <c r="CG70" s="280" t="str">
        <f>IF(details!AV70="","",details!AV70)</f>
        <v/>
      </c>
      <c r="CH70" s="280" t="str">
        <f>IF(details!AW70="","",details!AW70)</f>
        <v/>
      </c>
      <c r="CI70" s="280" t="str">
        <f>IF(details!AX70="","",details!AX70)</f>
        <v/>
      </c>
      <c r="CJ70" s="139" t="str">
        <f t="shared" si="145"/>
        <v/>
      </c>
      <c r="CK70" s="280" t="str">
        <f>IF(details!AY70="","",details!AY70)</f>
        <v/>
      </c>
      <c r="CL70" s="140" t="str">
        <f t="shared" si="146"/>
        <v/>
      </c>
      <c r="CM70" s="365" t="str">
        <f t="shared" si="59"/>
        <v/>
      </c>
      <c r="CN70" s="191" t="str">
        <f t="shared" si="60"/>
        <v/>
      </c>
      <c r="CO70" s="280" t="str">
        <f>IF(details!AZ70="","",details!AZ70)</f>
        <v/>
      </c>
      <c r="CP70" s="280" t="str">
        <f>IF(details!BA70="","",details!BA70)</f>
        <v/>
      </c>
      <c r="CQ70" s="280" t="str">
        <f>IF(details!BB70="","",details!BB70)</f>
        <v/>
      </c>
      <c r="CR70" s="281" t="str">
        <f t="shared" si="147"/>
        <v/>
      </c>
      <c r="CS70" s="280" t="str">
        <f>IF(details!BC70="","",details!BC70)</f>
        <v/>
      </c>
      <c r="CT70" s="281" t="str">
        <f t="shared" si="148"/>
        <v/>
      </c>
      <c r="CU70" s="152">
        <f t="shared" si="149"/>
        <v>0</v>
      </c>
      <c r="CV70" s="138" t="e">
        <f t="shared" si="150"/>
        <v>#VALUE!</v>
      </c>
      <c r="CW70" s="280" t="str">
        <f>IF(details!BD70="","",details!BD70)</f>
        <v/>
      </c>
      <c r="CX70" s="280" t="str">
        <f>IF(details!BE70="","",details!BE70)</f>
        <v/>
      </c>
      <c r="CY70" s="280" t="str">
        <f>IF(details!BF70="","",details!BF70)</f>
        <v/>
      </c>
      <c r="CZ70" s="139" t="str">
        <f t="shared" si="151"/>
        <v/>
      </c>
      <c r="DA70" s="280" t="str">
        <f>IF(details!BG70="","",details!BG70)</f>
        <v/>
      </c>
      <c r="DB70" s="140" t="str">
        <f t="shared" si="152"/>
        <v/>
      </c>
      <c r="DC70" s="365" t="str">
        <f t="shared" si="64"/>
        <v/>
      </c>
      <c r="DD70" s="191" t="str">
        <f t="shared" ref="DD70:DD106" si="232">IF(AND(DC70="P",DB70&gt;=75),"D",IF(AND(DC70="P",DB70&gt;=60),"I",IF(AND(DC70="P",DB70&gt;=45),"II",IF(AND(DC70="P",DB70&gt;=33),"III",IF(DC70="G","III",IF(DC70="?","",DC70))))))</f>
        <v/>
      </c>
      <c r="DE70" s="280" t="str">
        <f>IF(details!BH70="","",details!BH70)</f>
        <v/>
      </c>
      <c r="DF70" s="280" t="str">
        <f>IF(details!BI70="","",details!BI70)</f>
        <v/>
      </c>
      <c r="DG70" s="280" t="str">
        <f>IF(details!BJ70="","",details!BJ70)</f>
        <v/>
      </c>
      <c r="DH70" s="281" t="str">
        <f t="shared" si="153"/>
        <v/>
      </c>
      <c r="DI70" s="280" t="str">
        <f>IF(details!BK70="","",details!BK70)</f>
        <v/>
      </c>
      <c r="DJ70" s="281" t="str">
        <f t="shared" si="154"/>
        <v/>
      </c>
      <c r="DK70" s="152">
        <f t="shared" si="155"/>
        <v>0</v>
      </c>
      <c r="DL70" s="281" t="str">
        <f t="shared" si="156"/>
        <v/>
      </c>
      <c r="DM70" s="280" t="str">
        <f>IF(details!BL70="","",details!BL70)</f>
        <v/>
      </c>
      <c r="DN70" s="52" t="str">
        <f t="shared" si="157"/>
        <v/>
      </c>
      <c r="DO70" s="280" t="str">
        <f t="shared" si="158"/>
        <v/>
      </c>
      <c r="DP70" s="280" t="str">
        <f>IF(details!BM70="","",details!BM70)</f>
        <v/>
      </c>
      <c r="DQ70" s="280" t="str">
        <f>IF(details!BN70="","",details!BN70)</f>
        <v/>
      </c>
      <c r="DR70" s="280" t="str">
        <f>IF(details!BO70="","",details!BO70)</f>
        <v/>
      </c>
      <c r="DS70" s="281" t="str">
        <f t="shared" si="159"/>
        <v/>
      </c>
      <c r="DT70" s="280" t="str">
        <f>IF(details!BP70="","",details!BP70)</f>
        <v/>
      </c>
      <c r="DU70" s="280" t="str">
        <f>IF(details!BQ70="","",details!BQ70)</f>
        <v/>
      </c>
      <c r="DV70" s="281" t="str">
        <f t="shared" si="160"/>
        <v/>
      </c>
      <c r="DW70" s="281" t="str">
        <f t="shared" si="161"/>
        <v/>
      </c>
      <c r="DX70" s="281" t="str">
        <f t="shared" si="162"/>
        <v/>
      </c>
      <c r="DY70" s="282" t="str">
        <f t="shared" si="163"/>
        <v/>
      </c>
      <c r="DZ70" s="152">
        <f t="shared" si="164"/>
        <v>0</v>
      </c>
      <c r="EA70" s="280" t="str">
        <f t="shared" si="165"/>
        <v/>
      </c>
      <c r="EB70" s="280" t="str">
        <f>IF(details!BR70="","",details!BR70)</f>
        <v/>
      </c>
      <c r="EC70" s="280" t="str">
        <f>IF(details!BS70="","",details!BS70)</f>
        <v/>
      </c>
      <c r="ED70" s="280" t="str">
        <f>IF(details!BT70="","",details!BT70)</f>
        <v/>
      </c>
      <c r="EE70" s="281" t="str">
        <f t="shared" si="166"/>
        <v/>
      </c>
      <c r="EF70" s="280" t="str">
        <f>IF(details!BU70="","",details!BU70)</f>
        <v/>
      </c>
      <c r="EG70" s="280" t="str">
        <f>IF(details!BV70="","",details!BV70)</f>
        <v/>
      </c>
      <c r="EH70" s="56" t="str">
        <f t="shared" si="167"/>
        <v/>
      </c>
      <c r="EI70" s="281" t="str">
        <f t="shared" si="168"/>
        <v/>
      </c>
      <c r="EJ70" s="281" t="str">
        <f t="shared" si="169"/>
        <v/>
      </c>
      <c r="EK70" s="302" t="str">
        <f t="shared" si="170"/>
        <v/>
      </c>
      <c r="EL70" s="152">
        <f t="shared" si="171"/>
        <v>0</v>
      </c>
      <c r="EM70" s="280" t="str">
        <f t="shared" si="172"/>
        <v/>
      </c>
      <c r="EN70" s="280" t="str">
        <f>IF(details!BW70="","",details!BW70)</f>
        <v/>
      </c>
      <c r="EO70" s="280" t="str">
        <f>IF(details!BX70="","",details!BX70)</f>
        <v/>
      </c>
      <c r="EP70" s="280" t="str">
        <f>IF(details!BY70="","",details!BY70)</f>
        <v/>
      </c>
      <c r="EQ70" s="282" t="str">
        <f t="shared" si="173"/>
        <v/>
      </c>
      <c r="ER70" s="280" t="str">
        <f t="shared" si="174"/>
        <v/>
      </c>
      <c r="ES70" s="280" t="str">
        <f>IF(details!BZ70="","",details!BZ70)</f>
        <v/>
      </c>
      <c r="ET70" s="280" t="str">
        <f>IF(details!CA70="","",details!CA70)</f>
        <v/>
      </c>
      <c r="EU70" s="280" t="str">
        <f>IF(details!CB70="","",details!CB70)</f>
        <v/>
      </c>
      <c r="EV70" s="280" t="str">
        <f>IF(details!CC70="","",details!CC70)</f>
        <v/>
      </c>
      <c r="EW70" s="282" t="str">
        <f t="shared" si="175"/>
        <v/>
      </c>
      <c r="EX70" s="280" t="str">
        <f t="shared" si="176"/>
        <v/>
      </c>
      <c r="EY70" s="152" t="str">
        <f t="shared" si="177"/>
        <v/>
      </c>
      <c r="EZ70" s="152" t="str">
        <f t="shared" si="178"/>
        <v/>
      </c>
      <c r="FA70" s="152" t="str">
        <f t="shared" si="179"/>
        <v/>
      </c>
      <c r="FB70" s="152" t="str">
        <f t="shared" si="180"/>
        <v/>
      </c>
      <c r="FC70" s="152" t="str">
        <f t="shared" si="181"/>
        <v/>
      </c>
      <c r="FD70" s="152" t="str">
        <f t="shared" si="182"/>
        <v/>
      </c>
      <c r="FE70" s="152" t="str">
        <f t="shared" si="211"/>
        <v/>
      </c>
      <c r="FF70" s="152">
        <f t="shared" si="183"/>
        <v>0</v>
      </c>
      <c r="FG70" s="152">
        <f t="shared" si="184"/>
        <v>0</v>
      </c>
      <c r="FH70" s="152">
        <f t="shared" si="185"/>
        <v>0</v>
      </c>
      <c r="FI70" s="152">
        <f t="shared" si="186"/>
        <v>0</v>
      </c>
      <c r="FJ70" s="152">
        <f t="shared" si="187"/>
        <v>0</v>
      </c>
      <c r="FK70" s="198"/>
      <c r="FL70" s="303" t="str">
        <f t="shared" si="188"/>
        <v/>
      </c>
      <c r="FM70" s="303" t="str">
        <f t="shared" si="189"/>
        <v/>
      </c>
      <c r="FN70" s="303" t="str">
        <f t="shared" si="190"/>
        <v/>
      </c>
      <c r="FO70" s="303" t="str">
        <f t="shared" si="212"/>
        <v/>
      </c>
      <c r="FP70" s="303" t="str">
        <f t="shared" si="213"/>
        <v/>
      </c>
      <c r="FQ70" s="303" t="str">
        <f t="shared" si="214"/>
        <v/>
      </c>
      <c r="FR70" s="303" t="str">
        <f t="shared" si="215"/>
        <v/>
      </c>
      <c r="FS70" s="303" t="str">
        <f t="shared" si="216"/>
        <v/>
      </c>
      <c r="FT70" s="303" t="str">
        <f t="shared" si="191"/>
        <v/>
      </c>
      <c r="FU70" s="303" t="str">
        <f t="shared" si="192"/>
        <v/>
      </c>
      <c r="FV70" s="303" t="str">
        <f t="shared" si="193"/>
        <v/>
      </c>
      <c r="FW70" s="303" t="str">
        <f t="shared" si="194"/>
        <v/>
      </c>
      <c r="FX70" s="303" t="str">
        <f t="shared" si="217"/>
        <v/>
      </c>
      <c r="FY70" s="303" t="str">
        <f t="shared" si="195"/>
        <v/>
      </c>
      <c r="FZ70" s="303" t="str">
        <f t="shared" si="196"/>
        <v/>
      </c>
      <c r="GA70" s="303" t="str">
        <f t="shared" si="197"/>
        <v/>
      </c>
      <c r="GB70" s="303" t="str">
        <f t="shared" si="218"/>
        <v/>
      </c>
      <c r="GC70" s="286">
        <f t="shared" ref="GC70:GC106" si="233">SUM(X70,AN70,BF70,BV70,CL70,DB70)</f>
        <v>0</v>
      </c>
      <c r="GD70" s="244">
        <f t="shared" si="198"/>
        <v>0</v>
      </c>
      <c r="GE70" s="152" t="str">
        <f t="shared" si="199"/>
        <v/>
      </c>
      <c r="GF70" s="421" t="str">
        <f t="shared" si="200"/>
        <v/>
      </c>
      <c r="GG70" s="333" t="str">
        <f t="shared" si="228"/>
        <v/>
      </c>
      <c r="GH70" s="333" t="str">
        <f t="shared" si="220"/>
        <v xml:space="preserve">      </v>
      </c>
      <c r="GI70" s="191"/>
      <c r="GJ70" s="191" t="str">
        <f t="shared" si="229"/>
        <v/>
      </c>
      <c r="GK70" s="191" t="str">
        <f t="shared" si="230"/>
        <v/>
      </c>
      <c r="GL70" s="191" t="str">
        <f t="shared" si="231"/>
        <v/>
      </c>
      <c r="GM70" s="55" t="str">
        <f>IF(details!DG70="","",details!DG70)</f>
        <v/>
      </c>
      <c r="GN70" s="57" t="str">
        <f>IF(details!DH70="","",details!DH70)</f>
        <v/>
      </c>
      <c r="GO70" s="55" t="str">
        <f>IF(details!DK70="","",details!DK70)</f>
        <v/>
      </c>
      <c r="GP70" s="57" t="str">
        <f>IF(details!DL70="","",details!DL70)</f>
        <v/>
      </c>
      <c r="GQ70" s="55" t="str">
        <f>IF(details!DO70="","",details!DO70)</f>
        <v/>
      </c>
      <c r="GR70" s="57" t="str">
        <f>IF(details!DP70="","",details!DP70)</f>
        <v/>
      </c>
      <c r="GS70" s="55" t="str">
        <f>IF(details!DS70="","",details!DS70)</f>
        <v/>
      </c>
      <c r="GT70" s="57" t="str">
        <f>IF(details!DT70="","",details!DT70)</f>
        <v/>
      </c>
      <c r="GU70" s="337" t="str">
        <f t="shared" si="206"/>
        <v/>
      </c>
      <c r="GV70" s="427" t="str">
        <f t="shared" si="207"/>
        <v/>
      </c>
      <c r="GW70" s="199"/>
      <c r="HP70" s="65"/>
      <c r="HQ70" s="65"/>
      <c r="HR70" s="65"/>
      <c r="HS70" s="65"/>
    </row>
    <row r="71" spans="1:227" ht="15" customHeight="1">
      <c r="A71" s="194">
        <f>details!A71</f>
        <v>65</v>
      </c>
      <c r="B71" s="280" t="str">
        <f>IF(details!B71="","",details!B71)</f>
        <v/>
      </c>
      <c r="C71" s="280" t="str">
        <f>IF(details!C71="","",details!C71)</f>
        <v/>
      </c>
      <c r="D71" s="282">
        <f>IF(details!D71="","",details!D71)</f>
        <v>1065</v>
      </c>
      <c r="E71" s="282"/>
      <c r="F71" s="280" t="str">
        <f>IF(details!F71="","",details!F71)</f>
        <v/>
      </c>
      <c r="G71" s="570" t="str">
        <f>IF(details!G71="","",details!G71)</f>
        <v/>
      </c>
      <c r="H71" s="287" t="str">
        <f>IF(details!H71="","",details!H71)</f>
        <v>A 065</v>
      </c>
      <c r="I71" s="287" t="str">
        <f>IF(details!I71="","",details!I71)</f>
        <v>B 065</v>
      </c>
      <c r="J71" s="287" t="str">
        <f>IF(details!J71="","",details!J71)</f>
        <v>C 065</v>
      </c>
      <c r="K71" s="280" t="str">
        <f>IF(details!K71="","",details!K71)</f>
        <v/>
      </c>
      <c r="L71" s="280" t="str">
        <f>IF(details!L71="","",details!L71)</f>
        <v/>
      </c>
      <c r="M71" s="280" t="str">
        <f>IF(details!M71="","",details!M71)</f>
        <v/>
      </c>
      <c r="N71" s="281" t="str">
        <f t="shared" si="113"/>
        <v/>
      </c>
      <c r="O71" s="280" t="str">
        <f>IF(details!N71="","",details!N71)</f>
        <v/>
      </c>
      <c r="P71" s="281" t="str">
        <f t="shared" si="114"/>
        <v/>
      </c>
      <c r="Q71" s="152">
        <f t="shared" si="115"/>
        <v>0</v>
      </c>
      <c r="R71" s="138" t="e">
        <f t="shared" si="116"/>
        <v>#VALUE!</v>
      </c>
      <c r="S71" s="280" t="str">
        <f>IF(details!O71="","",details!O71)</f>
        <v/>
      </c>
      <c r="T71" s="280" t="str">
        <f>IF(details!P71="","",details!P71)</f>
        <v/>
      </c>
      <c r="U71" s="280" t="str">
        <f>IF(details!Q71="","",details!Q71)</f>
        <v/>
      </c>
      <c r="V71" s="139" t="str">
        <f t="shared" si="117"/>
        <v/>
      </c>
      <c r="W71" s="280" t="str">
        <f>IF(details!R71="","",details!R71)</f>
        <v/>
      </c>
      <c r="X71" s="140" t="str">
        <f t="shared" si="118"/>
        <v/>
      </c>
      <c r="Y71" s="365" t="str">
        <f t="shared" ref="Y71:Y106" si="234">IF(OR($D71="NSO",$D71="",W71=""),"",IF(X71&gt;=33,"P","?"))</f>
        <v/>
      </c>
      <c r="Z71" s="191" t="str">
        <f t="shared" si="119"/>
        <v/>
      </c>
      <c r="AA71" s="280" t="str">
        <f>IF(details!S71="","",details!S71)</f>
        <v/>
      </c>
      <c r="AB71" s="280" t="str">
        <f>IF(details!T71="","",details!T71)</f>
        <v/>
      </c>
      <c r="AC71" s="280" t="str">
        <f>IF(details!U71="","",details!U71)</f>
        <v/>
      </c>
      <c r="AD71" s="281" t="str">
        <f t="shared" si="120"/>
        <v/>
      </c>
      <c r="AE71" s="280" t="str">
        <f>IF(details!V71="","",details!V71)</f>
        <v/>
      </c>
      <c r="AF71" s="281" t="str">
        <f t="shared" si="121"/>
        <v/>
      </c>
      <c r="AG71" s="152">
        <f t="shared" si="122"/>
        <v>0</v>
      </c>
      <c r="AH71" s="138" t="e">
        <f t="shared" si="123"/>
        <v>#VALUE!</v>
      </c>
      <c r="AI71" s="280" t="str">
        <f>IF(details!W71="","",details!W71)</f>
        <v/>
      </c>
      <c r="AJ71" s="280" t="str">
        <f>IF(details!X71="","",details!X71)</f>
        <v/>
      </c>
      <c r="AK71" s="280" t="str">
        <f>IF(details!Y71="","",details!Y71)</f>
        <v/>
      </c>
      <c r="AL71" s="139" t="str">
        <f t="shared" si="124"/>
        <v/>
      </c>
      <c r="AM71" s="280" t="str">
        <f>IF(details!Z71="","",details!Z71)</f>
        <v/>
      </c>
      <c r="AN71" s="140" t="str">
        <f t="shared" si="125"/>
        <v/>
      </c>
      <c r="AO71" s="365" t="str">
        <f t="shared" ref="AO71:AO106" si="235">IF(OR($D71="NSO",$D71="",AM71=""),"",IF(AN71&gt;=33,"P","?"))</f>
        <v/>
      </c>
      <c r="AP71" s="191" t="str">
        <f t="shared" si="208"/>
        <v/>
      </c>
      <c r="AQ71" s="282" t="str">
        <f>IF(details!AA71="","",details!AA71)</f>
        <v/>
      </c>
      <c r="AR71" s="288" t="str">
        <f>CONCATENATE(IF(details!AA71="s"," SANSKRIT",IF(details!AA71="u"," URDU",IF(details!AA71="g"," GUJRATI",IF(details!AA71="p"," PUNJABI",IF(details!AA71="sd"," SINDHI",))))),"")</f>
        <v/>
      </c>
      <c r="AS71" s="280" t="str">
        <f>IF(details!AB71="","",details!AB71)</f>
        <v/>
      </c>
      <c r="AT71" s="280" t="str">
        <f>IF(details!AC71="","",details!AC71)</f>
        <v/>
      </c>
      <c r="AU71" s="280" t="str">
        <f>IF(details!AD71="","",details!AD71)</f>
        <v/>
      </c>
      <c r="AV71" s="281" t="str">
        <f t="shared" si="127"/>
        <v/>
      </c>
      <c r="AW71" s="280" t="str">
        <f>IF(details!AE71="","",details!AE71)</f>
        <v/>
      </c>
      <c r="AX71" s="281" t="str">
        <f t="shared" si="128"/>
        <v/>
      </c>
      <c r="AY71" s="152">
        <f t="shared" si="129"/>
        <v>0</v>
      </c>
      <c r="AZ71" s="138" t="e">
        <f t="shared" si="130"/>
        <v>#VALUE!</v>
      </c>
      <c r="BA71" s="280" t="str">
        <f>IF(details!AF71="","",details!AF71)</f>
        <v/>
      </c>
      <c r="BB71" s="280" t="str">
        <f>IF(details!AG71="","",details!AG71)</f>
        <v/>
      </c>
      <c r="BC71" s="280" t="str">
        <f>IF(details!AH71="","",details!AH71)</f>
        <v/>
      </c>
      <c r="BD71" s="139" t="str">
        <f t="shared" si="131"/>
        <v/>
      </c>
      <c r="BE71" s="280" t="str">
        <f>IF(details!AI71="","",details!AI71)</f>
        <v/>
      </c>
      <c r="BF71" s="140" t="str">
        <f t="shared" si="132"/>
        <v/>
      </c>
      <c r="BG71" s="365" t="str">
        <f t="shared" ref="BG71:BG106" si="236">IF(OR($D71="NSO",$D71="",BE71=""),"",IF(BF71&gt;=33,"P","?"))</f>
        <v/>
      </c>
      <c r="BH71" s="191" t="str">
        <f t="shared" si="133"/>
        <v/>
      </c>
      <c r="BI71" s="280" t="str">
        <f>IF(details!AJ71="","",details!AJ71)</f>
        <v/>
      </c>
      <c r="BJ71" s="280" t="str">
        <f>IF(details!AK71="","",details!AK71)</f>
        <v/>
      </c>
      <c r="BK71" s="280" t="str">
        <f>IF(details!AL71="","",details!AL71)</f>
        <v/>
      </c>
      <c r="BL71" s="281" t="str">
        <f t="shared" si="134"/>
        <v/>
      </c>
      <c r="BM71" s="280" t="str">
        <f>IF(details!AM71="","",details!AM71)</f>
        <v/>
      </c>
      <c r="BN71" s="281" t="str">
        <f t="shared" si="135"/>
        <v/>
      </c>
      <c r="BO71" s="152">
        <f t="shared" si="136"/>
        <v>0</v>
      </c>
      <c r="BP71" s="138" t="e">
        <f t="shared" si="137"/>
        <v>#VALUE!</v>
      </c>
      <c r="BQ71" s="280" t="str">
        <f>IF(details!AN71="","",details!AN71)</f>
        <v/>
      </c>
      <c r="BR71" s="280" t="str">
        <f>IF(details!AO71="","",details!AO71)</f>
        <v/>
      </c>
      <c r="BS71" s="280" t="str">
        <f>IF(details!AP71="","",details!AP71)</f>
        <v/>
      </c>
      <c r="BT71" s="139" t="str">
        <f t="shared" si="138"/>
        <v/>
      </c>
      <c r="BU71" s="280" t="str">
        <f>IF(details!AQ71="","",details!AQ71)</f>
        <v/>
      </c>
      <c r="BV71" s="140" t="str">
        <f t="shared" si="139"/>
        <v/>
      </c>
      <c r="BW71" s="365" t="str">
        <f t="shared" ref="BW71:BW106" si="237">IF(OR($D71="NSO",$D71="",BU71=""),"",IF(BV71&gt;=33,"P","?"))</f>
        <v/>
      </c>
      <c r="BX71" s="191" t="str">
        <f t="shared" si="209"/>
        <v/>
      </c>
      <c r="BY71" s="280" t="str">
        <f>IF(details!AR71="","",details!AR71)</f>
        <v/>
      </c>
      <c r="BZ71" s="280" t="str">
        <f>IF(details!AS71="","",details!AS71)</f>
        <v/>
      </c>
      <c r="CA71" s="280" t="str">
        <f>IF(details!AT71="","",details!AT71)</f>
        <v/>
      </c>
      <c r="CB71" s="281" t="str">
        <f t="shared" si="141"/>
        <v/>
      </c>
      <c r="CC71" s="280" t="str">
        <f>IF(details!AU71="","",details!AU71)</f>
        <v/>
      </c>
      <c r="CD71" s="281" t="str">
        <f t="shared" si="142"/>
        <v/>
      </c>
      <c r="CE71" s="152">
        <f t="shared" si="143"/>
        <v>0</v>
      </c>
      <c r="CF71" s="138" t="e">
        <f t="shared" si="144"/>
        <v>#VALUE!</v>
      </c>
      <c r="CG71" s="280" t="str">
        <f>IF(details!AV71="","",details!AV71)</f>
        <v/>
      </c>
      <c r="CH71" s="280" t="str">
        <f>IF(details!AW71="","",details!AW71)</f>
        <v/>
      </c>
      <c r="CI71" s="280" t="str">
        <f>IF(details!AX71="","",details!AX71)</f>
        <v/>
      </c>
      <c r="CJ71" s="139" t="str">
        <f t="shared" si="145"/>
        <v/>
      </c>
      <c r="CK71" s="280" t="str">
        <f>IF(details!AY71="","",details!AY71)</f>
        <v/>
      </c>
      <c r="CL71" s="140" t="str">
        <f t="shared" si="146"/>
        <v/>
      </c>
      <c r="CM71" s="365" t="str">
        <f t="shared" ref="CM71:CM106" si="238">IF(OR($D71="NSO",$D71="",CK71=""),"",IF(CL71&gt;=33,"P","?"))</f>
        <v/>
      </c>
      <c r="CN71" s="191" t="str">
        <f t="shared" ref="CN71:CN106" si="239">IF(AND(CM71="P",CL71&gt;=75),"D",IF(AND(CM71="P",CL71&gt;=60),"I",IF(AND(CM71="P",CL71&gt;=45),"II",IF(AND(CM71="P",CL71&gt;=33),"III",IF(CM71="G","III",IF(CM71="?","",CM71))))))</f>
        <v/>
      </c>
      <c r="CO71" s="280" t="str">
        <f>IF(details!AZ71="","",details!AZ71)</f>
        <v/>
      </c>
      <c r="CP71" s="280" t="str">
        <f>IF(details!BA71="","",details!BA71)</f>
        <v/>
      </c>
      <c r="CQ71" s="280" t="str">
        <f>IF(details!BB71="","",details!BB71)</f>
        <v/>
      </c>
      <c r="CR71" s="281" t="str">
        <f t="shared" si="147"/>
        <v/>
      </c>
      <c r="CS71" s="280" t="str">
        <f>IF(details!BC71="","",details!BC71)</f>
        <v/>
      </c>
      <c r="CT71" s="281" t="str">
        <f t="shared" si="148"/>
        <v/>
      </c>
      <c r="CU71" s="152">
        <f t="shared" si="149"/>
        <v>0</v>
      </c>
      <c r="CV71" s="138" t="e">
        <f t="shared" si="150"/>
        <v>#VALUE!</v>
      </c>
      <c r="CW71" s="280" t="str">
        <f>IF(details!BD71="","",details!BD71)</f>
        <v/>
      </c>
      <c r="CX71" s="280" t="str">
        <f>IF(details!BE71="","",details!BE71)</f>
        <v/>
      </c>
      <c r="CY71" s="280" t="str">
        <f>IF(details!BF71="","",details!BF71)</f>
        <v/>
      </c>
      <c r="CZ71" s="139" t="str">
        <f t="shared" si="151"/>
        <v/>
      </c>
      <c r="DA71" s="280" t="str">
        <f>IF(details!BG71="","",details!BG71)</f>
        <v/>
      </c>
      <c r="DB71" s="140" t="str">
        <f t="shared" si="152"/>
        <v/>
      </c>
      <c r="DC71" s="365" t="str">
        <f t="shared" ref="DC71:DC106" si="240">IF(OR($D71="NSO",$D71="",DA71=""),"",IF(DB71&gt;=33,"P","?"))</f>
        <v/>
      </c>
      <c r="DD71" s="191" t="str">
        <f t="shared" si="232"/>
        <v/>
      </c>
      <c r="DE71" s="280" t="str">
        <f>IF(details!BH71="","",details!BH71)</f>
        <v/>
      </c>
      <c r="DF71" s="280" t="str">
        <f>IF(details!BI71="","",details!BI71)</f>
        <v/>
      </c>
      <c r="DG71" s="280" t="str">
        <f>IF(details!BJ71="","",details!BJ71)</f>
        <v/>
      </c>
      <c r="DH71" s="281" t="str">
        <f t="shared" si="153"/>
        <v/>
      </c>
      <c r="DI71" s="280" t="str">
        <f>IF(details!BK71="","",details!BK71)</f>
        <v/>
      </c>
      <c r="DJ71" s="281" t="str">
        <f t="shared" si="154"/>
        <v/>
      </c>
      <c r="DK71" s="152">
        <f t="shared" si="155"/>
        <v>0</v>
      </c>
      <c r="DL71" s="281" t="str">
        <f t="shared" si="156"/>
        <v/>
      </c>
      <c r="DM71" s="280" t="str">
        <f>IF(details!BL71="","",details!BL71)</f>
        <v/>
      </c>
      <c r="DN71" s="52" t="str">
        <f t="shared" si="157"/>
        <v/>
      </c>
      <c r="DO71" s="280" t="str">
        <f t="shared" si="158"/>
        <v/>
      </c>
      <c r="DP71" s="280" t="str">
        <f>IF(details!BM71="","",details!BM71)</f>
        <v/>
      </c>
      <c r="DQ71" s="280" t="str">
        <f>IF(details!BN71="","",details!BN71)</f>
        <v/>
      </c>
      <c r="DR71" s="280" t="str">
        <f>IF(details!BO71="","",details!BO71)</f>
        <v/>
      </c>
      <c r="DS71" s="281" t="str">
        <f t="shared" si="159"/>
        <v/>
      </c>
      <c r="DT71" s="280" t="str">
        <f>IF(details!BP71="","",details!BP71)</f>
        <v/>
      </c>
      <c r="DU71" s="280" t="str">
        <f>IF(details!BQ71="","",details!BQ71)</f>
        <v/>
      </c>
      <c r="DV71" s="281" t="str">
        <f t="shared" si="160"/>
        <v/>
      </c>
      <c r="DW71" s="281" t="str">
        <f t="shared" si="161"/>
        <v/>
      </c>
      <c r="DX71" s="281" t="str">
        <f t="shared" si="162"/>
        <v/>
      </c>
      <c r="DY71" s="282" t="str">
        <f t="shared" si="163"/>
        <v/>
      </c>
      <c r="DZ71" s="152">
        <f t="shared" si="164"/>
        <v>0</v>
      </c>
      <c r="EA71" s="280" t="str">
        <f t="shared" si="165"/>
        <v/>
      </c>
      <c r="EB71" s="280" t="str">
        <f>IF(details!BR71="","",details!BR71)</f>
        <v/>
      </c>
      <c r="EC71" s="280" t="str">
        <f>IF(details!BS71="","",details!BS71)</f>
        <v/>
      </c>
      <c r="ED71" s="280" t="str">
        <f>IF(details!BT71="","",details!BT71)</f>
        <v/>
      </c>
      <c r="EE71" s="281" t="str">
        <f t="shared" si="166"/>
        <v/>
      </c>
      <c r="EF71" s="280" t="str">
        <f>IF(details!BU71="","",details!BU71)</f>
        <v/>
      </c>
      <c r="EG71" s="280" t="str">
        <f>IF(details!BV71="","",details!BV71)</f>
        <v/>
      </c>
      <c r="EH71" s="56" t="str">
        <f t="shared" si="167"/>
        <v/>
      </c>
      <c r="EI71" s="281" t="str">
        <f t="shared" si="168"/>
        <v/>
      </c>
      <c r="EJ71" s="281" t="str">
        <f t="shared" si="169"/>
        <v/>
      </c>
      <c r="EK71" s="302" t="str">
        <f t="shared" si="170"/>
        <v/>
      </c>
      <c r="EL71" s="152">
        <f t="shared" si="171"/>
        <v>0</v>
      </c>
      <c r="EM71" s="280" t="str">
        <f t="shared" si="172"/>
        <v/>
      </c>
      <c r="EN71" s="280" t="str">
        <f>IF(details!BW71="","",details!BW71)</f>
        <v/>
      </c>
      <c r="EO71" s="280" t="str">
        <f>IF(details!BX71="","",details!BX71)</f>
        <v/>
      </c>
      <c r="EP71" s="280" t="str">
        <f>IF(details!BY71="","",details!BY71)</f>
        <v/>
      </c>
      <c r="EQ71" s="282" t="str">
        <f t="shared" si="173"/>
        <v/>
      </c>
      <c r="ER71" s="280" t="str">
        <f t="shared" si="174"/>
        <v/>
      </c>
      <c r="ES71" s="280" t="str">
        <f>IF(details!BZ71="","",details!BZ71)</f>
        <v/>
      </c>
      <c r="ET71" s="280" t="str">
        <f>IF(details!CA71="","",details!CA71)</f>
        <v/>
      </c>
      <c r="EU71" s="280" t="str">
        <f>IF(details!CB71="","",details!CB71)</f>
        <v/>
      </c>
      <c r="EV71" s="280" t="str">
        <f>IF(details!CC71="","",details!CC71)</f>
        <v/>
      </c>
      <c r="EW71" s="282" t="str">
        <f t="shared" si="175"/>
        <v/>
      </c>
      <c r="EX71" s="280" t="str">
        <f t="shared" si="176"/>
        <v/>
      </c>
      <c r="EY71" s="152" t="str">
        <f t="shared" si="177"/>
        <v/>
      </c>
      <c r="EZ71" s="152" t="str">
        <f t="shared" si="178"/>
        <v/>
      </c>
      <c r="FA71" s="152" t="str">
        <f t="shared" si="179"/>
        <v/>
      </c>
      <c r="FB71" s="152" t="str">
        <f t="shared" si="180"/>
        <v/>
      </c>
      <c r="FC71" s="152" t="str">
        <f t="shared" si="181"/>
        <v/>
      </c>
      <c r="FD71" s="152" t="str">
        <f t="shared" si="182"/>
        <v/>
      </c>
      <c r="FE71" s="152" t="str">
        <f t="shared" ref="FE71:FE106" si="241">IF(OR(DO71="RE",EA71="RE",EM71="RE",ER71="RE",EX71="RE"),"RE","")</f>
        <v/>
      </c>
      <c r="FF71" s="152">
        <f t="shared" si="183"/>
        <v>0</v>
      </c>
      <c r="FG71" s="152">
        <f t="shared" si="184"/>
        <v>0</v>
      </c>
      <c r="FH71" s="152">
        <f t="shared" si="185"/>
        <v>0</v>
      </c>
      <c r="FI71" s="152">
        <f t="shared" si="186"/>
        <v>0</v>
      </c>
      <c r="FJ71" s="152">
        <f t="shared" si="187"/>
        <v>0</v>
      </c>
      <c r="FK71" s="198"/>
      <c r="FL71" s="303" t="str">
        <f t="shared" si="188"/>
        <v/>
      </c>
      <c r="FM71" s="303" t="str">
        <f t="shared" si="189"/>
        <v/>
      </c>
      <c r="FN71" s="303" t="str">
        <f t="shared" si="190"/>
        <v/>
      </c>
      <c r="FO71" s="303" t="str">
        <f t="shared" ref="FO71:FO102" si="242">IF(AQ71="s",FN71,"")</f>
        <v/>
      </c>
      <c r="FP71" s="303" t="str">
        <f t="shared" ref="FP71:FP106" si="243">IF(AQ71="u",FN71,"")</f>
        <v/>
      </c>
      <c r="FQ71" s="303" t="str">
        <f t="shared" ref="FQ71:FQ106" si="244">IF(AQ71="g",FN71,"")</f>
        <v/>
      </c>
      <c r="FR71" s="303" t="str">
        <f t="shared" ref="FR71:FR106" si="245">IF(AQ71="p",FN71,"")</f>
        <v/>
      </c>
      <c r="FS71" s="303" t="str">
        <f t="shared" ref="FS71:FS106" si="246">IF(AQ71="sd",FN71,"")</f>
        <v/>
      </c>
      <c r="FT71" s="303" t="str">
        <f t="shared" si="191"/>
        <v/>
      </c>
      <c r="FU71" s="303" t="str">
        <f t="shared" si="192"/>
        <v/>
      </c>
      <c r="FV71" s="303" t="str">
        <f t="shared" si="193"/>
        <v/>
      </c>
      <c r="FW71" s="303" t="str">
        <f t="shared" si="194"/>
        <v/>
      </c>
      <c r="FX71" s="303" t="str">
        <f t="shared" ref="FX71:FX106" si="247">EA71</f>
        <v/>
      </c>
      <c r="FY71" s="303" t="str">
        <f t="shared" si="195"/>
        <v/>
      </c>
      <c r="FZ71" s="303" t="str">
        <f t="shared" si="196"/>
        <v/>
      </c>
      <c r="GA71" s="303" t="str">
        <f t="shared" si="197"/>
        <v/>
      </c>
      <c r="GB71" s="303" t="str">
        <f t="shared" ref="GB71:GB106" si="248">IF(FF71=6,"PASS",IF(OR(FG71&gt;0,(FH71+FI71)&gt;2),"FAIL",IF(FJ71&gt;0,"RE-EXAM.",IF(OR(FH71&gt;0,FI71&gt;2),"SUPPL.",IF(OR(FI71=1,FI71=2),"PASS BY GRACE","")))))</f>
        <v/>
      </c>
      <c r="GC71" s="286">
        <f t="shared" si="233"/>
        <v>0</v>
      </c>
      <c r="GD71" s="244">
        <f t="shared" si="198"/>
        <v>0</v>
      </c>
      <c r="GE71" s="152" t="str">
        <f t="shared" si="199"/>
        <v/>
      </c>
      <c r="GF71" s="421" t="str">
        <f t="shared" si="200"/>
        <v/>
      </c>
      <c r="GG71" s="333" t="str">
        <f t="shared" si="228"/>
        <v/>
      </c>
      <c r="GH71" s="333" t="str">
        <f t="shared" si="220"/>
        <v xml:space="preserve">      </v>
      </c>
      <c r="GI71" s="191"/>
      <c r="GJ71" s="191" t="str">
        <f t="shared" si="229"/>
        <v/>
      </c>
      <c r="GK71" s="191" t="str">
        <f t="shared" si="230"/>
        <v/>
      </c>
      <c r="GL71" s="191" t="str">
        <f t="shared" si="231"/>
        <v/>
      </c>
      <c r="GM71" s="55" t="str">
        <f>IF(details!DG71="","",details!DG71)</f>
        <v/>
      </c>
      <c r="GN71" s="57" t="str">
        <f>IF(details!DH71="","",details!DH71)</f>
        <v/>
      </c>
      <c r="GO71" s="55" t="str">
        <f>IF(details!DK71="","",details!DK71)</f>
        <v/>
      </c>
      <c r="GP71" s="57" t="str">
        <f>IF(details!DL71="","",details!DL71)</f>
        <v/>
      </c>
      <c r="GQ71" s="55" t="str">
        <f>IF(details!DO71="","",details!DO71)</f>
        <v/>
      </c>
      <c r="GR71" s="57" t="str">
        <f>IF(details!DP71="","",details!DP71)</f>
        <v/>
      </c>
      <c r="GS71" s="55" t="str">
        <f>IF(details!DS71="","",details!DS71)</f>
        <v/>
      </c>
      <c r="GT71" s="57" t="str">
        <f>IF(details!DT71="","",details!DT71)</f>
        <v/>
      </c>
      <c r="GU71" s="337" t="str">
        <f t="shared" si="206"/>
        <v/>
      </c>
      <c r="GV71" s="427" t="str">
        <f t="shared" si="207"/>
        <v/>
      </c>
      <c r="GW71" s="199"/>
      <c r="HP71" s="65"/>
      <c r="HQ71" s="65"/>
      <c r="HR71" s="65"/>
      <c r="HS71" s="65"/>
    </row>
    <row r="72" spans="1:227" ht="15" customHeight="1">
      <c r="A72" s="194">
        <f>details!A72</f>
        <v>66</v>
      </c>
      <c r="B72" s="280" t="str">
        <f>IF(details!B72="","",details!B72)</f>
        <v/>
      </c>
      <c r="C72" s="280" t="str">
        <f>IF(details!C72="","",details!C72)</f>
        <v/>
      </c>
      <c r="D72" s="282">
        <f>IF(details!D72="","",details!D72)</f>
        <v>1066</v>
      </c>
      <c r="E72" s="282"/>
      <c r="F72" s="280" t="str">
        <f>IF(details!F72="","",details!F72)</f>
        <v/>
      </c>
      <c r="G72" s="570" t="str">
        <f>IF(details!G72="","",details!G72)</f>
        <v/>
      </c>
      <c r="H72" s="287" t="str">
        <f>IF(details!H72="","",details!H72)</f>
        <v>A 066</v>
      </c>
      <c r="I72" s="287" t="str">
        <f>IF(details!I72="","",details!I72)</f>
        <v>B 066</v>
      </c>
      <c r="J72" s="287" t="str">
        <f>IF(details!J72="","",details!J72)</f>
        <v>C 066</v>
      </c>
      <c r="K72" s="280" t="str">
        <f>IF(details!K72="","",details!K72)</f>
        <v/>
      </c>
      <c r="L72" s="280" t="str">
        <f>IF(details!L72="","",details!L72)</f>
        <v/>
      </c>
      <c r="M72" s="280" t="str">
        <f>IF(details!M72="","",details!M72)</f>
        <v/>
      </c>
      <c r="N72" s="281" t="str">
        <f t="shared" ref="N72:N106" si="249">IF(AND(K72="",L72="",M72=""),"",SUM(K72:M72))</f>
        <v/>
      </c>
      <c r="O72" s="280" t="str">
        <f>IF(details!N72="","",details!N72)</f>
        <v/>
      </c>
      <c r="P72" s="281" t="str">
        <f t="shared" ref="P72:P106" si="250">IF(AND(N72="",O72=""),"",SUM(N72:O72))</f>
        <v/>
      </c>
      <c r="Q72" s="152">
        <f t="shared" ref="Q72:Q106" si="251">COUNTIF(K72:M72,"NA")*10</f>
        <v>0</v>
      </c>
      <c r="R72" s="138" t="e">
        <f t="shared" ref="R72:R106" si="252">ROUNDUP(P72*10/(100-Q72),0)</f>
        <v>#VALUE!</v>
      </c>
      <c r="S72" s="280" t="str">
        <f>IF(details!O72="","",details!O72)</f>
        <v/>
      </c>
      <c r="T72" s="280" t="str">
        <f>IF(details!P72="","",details!P72)</f>
        <v/>
      </c>
      <c r="U72" s="280" t="str">
        <f>IF(details!Q72="","",details!Q72)</f>
        <v/>
      </c>
      <c r="V72" s="139" t="str">
        <f t="shared" ref="V72:V106" si="253">IF(O72="","",ROUNDUP(SUM(R72:U72),0))</f>
        <v/>
      </c>
      <c r="W72" s="280" t="str">
        <f>IF(details!R72="","",details!R72)</f>
        <v/>
      </c>
      <c r="X72" s="140" t="str">
        <f t="shared" ref="X72:X106" si="254">IF(W72="","",SUM(V72:W72))</f>
        <v/>
      </c>
      <c r="Y72" s="365" t="str">
        <f t="shared" si="234"/>
        <v/>
      </c>
      <c r="Z72" s="191" t="str">
        <f t="shared" ref="Z72:Z106" si="255">IF(AND(Y72="P",X72&gt;=75),"D",IF(AND(Y72="P",X72&gt;=60),"I",IF(AND(Y72="P",X72&gt;=45),"II",IF(AND(Y72="P",X72&gt;=33),"III",IF(Y72="G","III",IF(Y72="?","",Y72))))))</f>
        <v/>
      </c>
      <c r="AA72" s="280" t="str">
        <f>IF(details!S72="","",details!S72)</f>
        <v/>
      </c>
      <c r="AB72" s="280" t="str">
        <f>IF(details!T72="","",details!T72)</f>
        <v/>
      </c>
      <c r="AC72" s="280" t="str">
        <f>IF(details!U72="","",details!U72)</f>
        <v/>
      </c>
      <c r="AD72" s="281" t="str">
        <f t="shared" ref="AD72:AD106" si="256">IF(AND(AA72="",AB72="",AC72=""),"",SUM(AA72:AC72))</f>
        <v/>
      </c>
      <c r="AE72" s="280" t="str">
        <f>IF(details!V72="","",details!V72)</f>
        <v/>
      </c>
      <c r="AF72" s="281" t="str">
        <f t="shared" ref="AF72:AF106" si="257">IF(AND(AD72="",AE72=""),"",SUM(AD72:AE72))</f>
        <v/>
      </c>
      <c r="AG72" s="152">
        <f t="shared" ref="AG72:AG106" si="258">COUNTIF(AA72:AC72,"NA")*10</f>
        <v>0</v>
      </c>
      <c r="AH72" s="138" t="e">
        <f t="shared" ref="AH72:AH106" si="259">ROUNDUP(AF72*10/(100-AG72),0)</f>
        <v>#VALUE!</v>
      </c>
      <c r="AI72" s="280" t="str">
        <f>IF(details!W72="","",details!W72)</f>
        <v/>
      </c>
      <c r="AJ72" s="280" t="str">
        <f>IF(details!X72="","",details!X72)</f>
        <v/>
      </c>
      <c r="AK72" s="280" t="str">
        <f>IF(details!Y72="","",details!Y72)</f>
        <v/>
      </c>
      <c r="AL72" s="139" t="str">
        <f t="shared" ref="AL72:AL106" si="260">IF(AE72="","",ROUNDUP(SUM(AH72:AK72),0))</f>
        <v/>
      </c>
      <c r="AM72" s="280" t="str">
        <f>IF(details!Z72="","",details!Z72)</f>
        <v/>
      </c>
      <c r="AN72" s="140" t="str">
        <f t="shared" ref="AN72:AN106" si="261">IF(AM72="","",SUM(AL72:AM72))</f>
        <v/>
      </c>
      <c r="AO72" s="365" t="str">
        <f t="shared" si="235"/>
        <v/>
      </c>
      <c r="AP72" s="191" t="str">
        <f t="shared" si="208"/>
        <v/>
      </c>
      <c r="AQ72" s="282" t="str">
        <f>IF(details!AA72="","",details!AA72)</f>
        <v/>
      </c>
      <c r="AR72" s="288" t="str">
        <f>CONCATENATE(IF(details!AA72="s"," SANSKRIT",IF(details!AA72="u"," URDU",IF(details!AA72="g"," GUJRATI",IF(details!AA72="p"," PUNJABI",IF(details!AA72="sd"," SINDHI",))))),"")</f>
        <v/>
      </c>
      <c r="AS72" s="280" t="str">
        <f>IF(details!AB72="","",details!AB72)</f>
        <v/>
      </c>
      <c r="AT72" s="280" t="str">
        <f>IF(details!AC72="","",details!AC72)</f>
        <v/>
      </c>
      <c r="AU72" s="280" t="str">
        <f>IF(details!AD72="","",details!AD72)</f>
        <v/>
      </c>
      <c r="AV72" s="281" t="str">
        <f t="shared" ref="AV72:AV106" si="262">IF(AND(AS72="",AT72="",AU72=""),"",SUM(AS72:AU72))</f>
        <v/>
      </c>
      <c r="AW72" s="280" t="str">
        <f>IF(details!AE72="","",details!AE72)</f>
        <v/>
      </c>
      <c r="AX72" s="281" t="str">
        <f t="shared" ref="AX72:AX106" si="263">IF(AND(AV72="",AW72=""),"",SUM(AV72:AW72))</f>
        <v/>
      </c>
      <c r="AY72" s="152">
        <f t="shared" ref="AY72:AY106" si="264">COUNTIF(AS72:AU72,"NA")*10</f>
        <v>0</v>
      </c>
      <c r="AZ72" s="138" t="e">
        <f t="shared" ref="AZ72:AZ106" si="265">ROUNDUP(AX72*10/(100-AY72),0)</f>
        <v>#VALUE!</v>
      </c>
      <c r="BA72" s="280" t="str">
        <f>IF(details!AF72="","",details!AF72)</f>
        <v/>
      </c>
      <c r="BB72" s="280" t="str">
        <f>IF(details!AG72="","",details!AG72)</f>
        <v/>
      </c>
      <c r="BC72" s="280" t="str">
        <f>IF(details!AH72="","",details!AH72)</f>
        <v/>
      </c>
      <c r="BD72" s="139" t="str">
        <f t="shared" ref="BD72:BD106" si="266">IF(AW72="","",ROUNDUP(SUM(AZ72:BC72),0))</f>
        <v/>
      </c>
      <c r="BE72" s="280" t="str">
        <f>IF(details!AI72="","",details!AI72)</f>
        <v/>
      </c>
      <c r="BF72" s="140" t="str">
        <f t="shared" ref="BF72:BF106" si="267">IF(BE72="","",SUM(BD72:BE72))</f>
        <v/>
      </c>
      <c r="BG72" s="365" t="str">
        <f t="shared" si="236"/>
        <v/>
      </c>
      <c r="BH72" s="191" t="str">
        <f t="shared" ref="BH72:BH106" si="268">IF(AND(BG72="P",BF72&gt;=75),"D",IF(AND(BG72="P",BF72&gt;=60),"I",IF(AND(BG72="P",BF72&gt;=45),"II",IF(AND(BG72="P",BF72&gt;=33),"III",IF(BG72="G","III",IF(BG72="?","",BG72))))))</f>
        <v/>
      </c>
      <c r="BI72" s="280" t="str">
        <f>IF(details!AJ72="","",details!AJ72)</f>
        <v/>
      </c>
      <c r="BJ72" s="280" t="str">
        <f>IF(details!AK72="","",details!AK72)</f>
        <v/>
      </c>
      <c r="BK72" s="280" t="str">
        <f>IF(details!AL72="","",details!AL72)</f>
        <v/>
      </c>
      <c r="BL72" s="281" t="str">
        <f t="shared" ref="BL72:BL106" si="269">IF(AND(BI72="",BJ72="",BK72=""),"",SUM(BI72:BK72))</f>
        <v/>
      </c>
      <c r="BM72" s="280" t="str">
        <f>IF(details!AM72="","",details!AM72)</f>
        <v/>
      </c>
      <c r="BN72" s="281" t="str">
        <f t="shared" ref="BN72:BN106" si="270">IF(AND(BL72="",BM72=""),"",SUM(BL72:BM72))</f>
        <v/>
      </c>
      <c r="BO72" s="152">
        <f t="shared" ref="BO72:BO106" si="271">COUNTIF(BI72:BK72,"NA")*10</f>
        <v>0</v>
      </c>
      <c r="BP72" s="138" t="e">
        <f t="shared" ref="BP72:BP106" si="272">ROUNDUP(BN72*10/(100-BO72),0)</f>
        <v>#VALUE!</v>
      </c>
      <c r="BQ72" s="280" t="str">
        <f>IF(details!AN72="","",details!AN72)</f>
        <v/>
      </c>
      <c r="BR72" s="280" t="str">
        <f>IF(details!AO72="","",details!AO72)</f>
        <v/>
      </c>
      <c r="BS72" s="280" t="str">
        <f>IF(details!AP72="","",details!AP72)</f>
        <v/>
      </c>
      <c r="BT72" s="139" t="str">
        <f t="shared" ref="BT72:BT106" si="273">IF(BM72="","",ROUNDUP(SUM(BP72:BS72),0))</f>
        <v/>
      </c>
      <c r="BU72" s="280" t="str">
        <f>IF(details!AQ72="","",details!AQ72)</f>
        <v/>
      </c>
      <c r="BV72" s="140" t="str">
        <f t="shared" ref="BV72:BV106" si="274">IF(BU72="","",SUM(BT72:BU72))</f>
        <v/>
      </c>
      <c r="BW72" s="365" t="str">
        <f t="shared" si="237"/>
        <v/>
      </c>
      <c r="BX72" s="191" t="str">
        <f t="shared" si="209"/>
        <v/>
      </c>
      <c r="BY72" s="280" t="str">
        <f>IF(details!AR72="","",details!AR72)</f>
        <v/>
      </c>
      <c r="BZ72" s="280" t="str">
        <f>IF(details!AS72="","",details!AS72)</f>
        <v/>
      </c>
      <c r="CA72" s="280" t="str">
        <f>IF(details!AT72="","",details!AT72)</f>
        <v/>
      </c>
      <c r="CB72" s="281" t="str">
        <f t="shared" ref="CB72:CB106" si="275">IF(AND(BY72="",BZ72="",CA72=""),"",SUM(BY72:CA72))</f>
        <v/>
      </c>
      <c r="CC72" s="280" t="str">
        <f>IF(details!AU72="","",details!AU72)</f>
        <v/>
      </c>
      <c r="CD72" s="281" t="str">
        <f t="shared" ref="CD72:CD106" si="276">IF(AND(CB72="",CC72=""),"",SUM(CB72:CC72))</f>
        <v/>
      </c>
      <c r="CE72" s="152">
        <f t="shared" ref="CE72:CE106" si="277">COUNTIF(BY72:CA72,"NA")*10</f>
        <v>0</v>
      </c>
      <c r="CF72" s="138" t="e">
        <f t="shared" ref="CF72:CF106" si="278">ROUNDUP(CD72*10/(100-CE72),0)</f>
        <v>#VALUE!</v>
      </c>
      <c r="CG72" s="280" t="str">
        <f>IF(details!AV72="","",details!AV72)</f>
        <v/>
      </c>
      <c r="CH72" s="280" t="str">
        <f>IF(details!AW72="","",details!AW72)</f>
        <v/>
      </c>
      <c r="CI72" s="280" t="str">
        <f>IF(details!AX72="","",details!AX72)</f>
        <v/>
      </c>
      <c r="CJ72" s="139" t="str">
        <f t="shared" ref="CJ72:CJ106" si="279">IF(CC72="","",ROUNDUP(SUM(CF72:CI72),0))</f>
        <v/>
      </c>
      <c r="CK72" s="280" t="str">
        <f>IF(details!AY72="","",details!AY72)</f>
        <v/>
      </c>
      <c r="CL72" s="140" t="str">
        <f t="shared" ref="CL72:CL106" si="280">IF(CK72="","",SUM(CJ72:CK72))</f>
        <v/>
      </c>
      <c r="CM72" s="365" t="str">
        <f t="shared" si="238"/>
        <v/>
      </c>
      <c r="CN72" s="191" t="str">
        <f t="shared" si="239"/>
        <v/>
      </c>
      <c r="CO72" s="280" t="str">
        <f>IF(details!AZ72="","",details!AZ72)</f>
        <v/>
      </c>
      <c r="CP72" s="280" t="str">
        <f>IF(details!BA72="","",details!BA72)</f>
        <v/>
      </c>
      <c r="CQ72" s="280" t="str">
        <f>IF(details!BB72="","",details!BB72)</f>
        <v/>
      </c>
      <c r="CR72" s="281" t="str">
        <f t="shared" ref="CR72:CR106" si="281">IF(AND(CO72="",CP72="",CQ72=""),"",SUM(CO72:CQ72))</f>
        <v/>
      </c>
      <c r="CS72" s="280" t="str">
        <f>IF(details!BC72="","",details!BC72)</f>
        <v/>
      </c>
      <c r="CT72" s="281" t="str">
        <f t="shared" ref="CT72:CT106" si="282">IF(AND(CR72="",CS72=""),"",SUM(CR72:CS72))</f>
        <v/>
      </c>
      <c r="CU72" s="152">
        <f t="shared" ref="CU72:CU106" si="283">COUNTIF(CO72:CQ72,"NA")*10</f>
        <v>0</v>
      </c>
      <c r="CV72" s="138" t="e">
        <f t="shared" ref="CV72:CV106" si="284">ROUNDUP(CT72*10/(100-CU72),0)</f>
        <v>#VALUE!</v>
      </c>
      <c r="CW72" s="280" t="str">
        <f>IF(details!BD72="","",details!BD72)</f>
        <v/>
      </c>
      <c r="CX72" s="280" t="str">
        <f>IF(details!BE72="","",details!BE72)</f>
        <v/>
      </c>
      <c r="CY72" s="280" t="str">
        <f>IF(details!BF72="","",details!BF72)</f>
        <v/>
      </c>
      <c r="CZ72" s="139" t="str">
        <f t="shared" ref="CZ72:CZ106" si="285">IF(CS72="","",ROUNDUP(SUM(CV72:CY72),0))</f>
        <v/>
      </c>
      <c r="DA72" s="280" t="str">
        <f>IF(details!BG72="","",details!BG72)</f>
        <v/>
      </c>
      <c r="DB72" s="140" t="str">
        <f t="shared" ref="DB72:DB106" si="286">IF(DA72="","",SUM(CZ72:DA72))</f>
        <v/>
      </c>
      <c r="DC72" s="365" t="str">
        <f t="shared" si="240"/>
        <v/>
      </c>
      <c r="DD72" s="191" t="str">
        <f t="shared" si="232"/>
        <v/>
      </c>
      <c r="DE72" s="280" t="str">
        <f>IF(details!BH72="","",details!BH72)</f>
        <v/>
      </c>
      <c r="DF72" s="280" t="str">
        <f>IF(details!BI72="","",details!BI72)</f>
        <v/>
      </c>
      <c r="DG72" s="280" t="str">
        <f>IF(details!BJ72="","",details!BJ72)</f>
        <v/>
      </c>
      <c r="DH72" s="281" t="str">
        <f t="shared" ref="DH72:DH106" si="287">IF(AND(DE72="",DF72="",DG72=""),"",SUM(DE72:DG72))</f>
        <v/>
      </c>
      <c r="DI72" s="280" t="str">
        <f>IF(details!BK72="","",details!BK72)</f>
        <v/>
      </c>
      <c r="DJ72" s="281" t="str">
        <f t="shared" ref="DJ72:DJ106" si="288">IF(AND(DH72="",DI72=""),"",SUM(DH72:DI72))</f>
        <v/>
      </c>
      <c r="DK72" s="152">
        <f t="shared" ref="DK72:DK106" si="289">(COUNTIF(DE72:DG72,"NA")*10)</f>
        <v>0</v>
      </c>
      <c r="DL72" s="281" t="str">
        <f t="shared" ref="DL72:DL106" si="290">IF(DI72="","",80%*DJ72)</f>
        <v/>
      </c>
      <c r="DM72" s="280" t="str">
        <f>IF(details!BL72="","",details!BL72)</f>
        <v/>
      </c>
      <c r="DN72" s="52" t="str">
        <f t="shared" ref="DN72:DN106" si="291">IF(AND(DL72="",DM72=""),"",SUM(DL72:DM72))</f>
        <v/>
      </c>
      <c r="DO72" s="280" t="str">
        <f t="shared" ref="DO72:DO106" si="292">IF(DN72="","",IF(DN72&gt;=80,"A",IF(DN72&gt;=60,"B",IF(DN72&gt;=40,"C",IF(DN72&gt;=20,"D","E")))))</f>
        <v/>
      </c>
      <c r="DP72" s="280" t="str">
        <f>IF(details!BM72="","",details!BM72)</f>
        <v/>
      </c>
      <c r="DQ72" s="280" t="str">
        <f>IF(details!BN72="","",details!BN72)</f>
        <v/>
      </c>
      <c r="DR72" s="280" t="str">
        <f>IF(details!BO72="","",details!BO72)</f>
        <v/>
      </c>
      <c r="DS72" s="281" t="str">
        <f t="shared" ref="DS72:DS106" si="293">IF(AND(DP72="",DQ72="",DR72=""),"",SUM(DP72,DQ72,DR72))</f>
        <v/>
      </c>
      <c r="DT72" s="280" t="str">
        <f>IF(details!BP72="","",details!BP72)</f>
        <v/>
      </c>
      <c r="DU72" s="280" t="str">
        <f>IF(details!BQ72="","",details!BQ72)</f>
        <v/>
      </c>
      <c r="DV72" s="281" t="str">
        <f t="shared" ref="DV72:DV106" si="294">IF(AND(DT72="",DU72=""),"",IF(AND(DT72="NA",DU72="NA"),"NA",IF(AND(DT72="ml",DU72="ml"),"ml",IF(AND(DT72="AB",DU72="AB"),"AB",SUM(DT72:DU72)))))</f>
        <v/>
      </c>
      <c r="DW72" s="281" t="str">
        <f t="shared" ref="DW72:DW106" si="295">IF(AND(DS72="",DT72=""),"",SUM(DS72,DT72))</f>
        <v/>
      </c>
      <c r="DX72" s="281" t="str">
        <f t="shared" ref="DX72:DX106" si="296">IF(DU72="","",DU72)</f>
        <v/>
      </c>
      <c r="DY72" s="282" t="str">
        <f t="shared" ref="DY72:DY106" si="297">IF(AND(DW72="",DX72=""),"",SUM(DW72,DX72))</f>
        <v/>
      </c>
      <c r="DZ72" s="152">
        <f t="shared" ref="DZ72:DZ106" si="298">(COUNTIF(DP72:DR72,"NA")*10)</f>
        <v>0</v>
      </c>
      <c r="EA72" s="280" t="str">
        <f t="shared" ref="EA72:EA106" si="299">IF(DY72="","",IF(DY72&gt;=80%*(100-DZ72),"A",IF(DY72&gt;=60%*(100-DZ72),"B",IF(DY72&gt;=40%*(100-DZ72),"C",IF(DY72&gt;=20%*(100-DZ72),"D","E")))))</f>
        <v/>
      </c>
      <c r="EB72" s="280" t="str">
        <f>IF(details!BR72="","",details!BR72)</f>
        <v/>
      </c>
      <c r="EC72" s="280" t="str">
        <f>IF(details!BS72="","",details!BS72)</f>
        <v/>
      </c>
      <c r="ED72" s="280" t="str">
        <f>IF(details!BT72="","",details!BT72)</f>
        <v/>
      </c>
      <c r="EE72" s="281" t="str">
        <f t="shared" ref="EE72:EE106" si="300">IF(AND(EB72="",EC72="",ED72=""),"",SUM(EB72:ED72))</f>
        <v/>
      </c>
      <c r="EF72" s="280" t="str">
        <f>IF(details!BU72="","",details!BU72)</f>
        <v/>
      </c>
      <c r="EG72" s="280" t="str">
        <f>IF(details!BV72="","",details!BV72)</f>
        <v/>
      </c>
      <c r="EH72" s="56" t="str">
        <f t="shared" ref="EH72:EH106" si="301">IF(AND(EF72="",EG72=""),"",IF(AND(EF72="ml",EG72="ml"),"ml",IF(AND(EF72="AB",EG72="AB"),"AB",SUM(EF72:EG72))))</f>
        <v/>
      </c>
      <c r="EI72" s="281" t="str">
        <f t="shared" ref="EI72:EI106" si="302">IF(AND(EE72="",EF72=""),"",SUM(EE72,EF72))</f>
        <v/>
      </c>
      <c r="EJ72" s="281" t="str">
        <f t="shared" ref="EJ72:EJ106" si="303">EG72</f>
        <v/>
      </c>
      <c r="EK72" s="302" t="str">
        <f t="shared" ref="EK72:EK106" si="304">IF(AND(EI72="",EJ72=""),"",SUM(EI72:EJ72))</f>
        <v/>
      </c>
      <c r="EL72" s="152">
        <f t="shared" ref="EL72:EL106" si="305">COUNTIF(EB72:ED72,"NA")*10</f>
        <v>0</v>
      </c>
      <c r="EM72" s="280" t="str">
        <f t="shared" ref="EM72:EM106" si="306">IF(EK72="","",IF(EK72&gt;=80%*(100-EL72),"A",IF(EK72&gt;=60%*(100-EL72),"B",IF(EK72&gt;=40%*(100-EL72),"C",IF(EK72&gt;=20%*(100-EL72),"D","E")))))</f>
        <v/>
      </c>
      <c r="EN72" s="280" t="str">
        <f>IF(details!BW72="","",details!BW72)</f>
        <v/>
      </c>
      <c r="EO72" s="280" t="str">
        <f>IF(details!BX72="","",details!BX72)</f>
        <v/>
      </c>
      <c r="EP72" s="280" t="str">
        <f>IF(details!BY72="","",details!BY72)</f>
        <v/>
      </c>
      <c r="EQ72" s="282" t="str">
        <f t="shared" ref="EQ72:EQ106" si="307">IF(AND(EN72="",EO72="",EP72=""),"",SUM(EN72:EP72))</f>
        <v/>
      </c>
      <c r="ER72" s="280" t="str">
        <f t="shared" ref="ER72:ER106" si="308">IF(EQ72="","",IF(EQ72&gt;=80,"A",IF(EQ72&gt;=60,"B",IF(EQ72&gt;=40,"C",IF(EQ72&gt;=20,"D","E")))))</f>
        <v/>
      </c>
      <c r="ES72" s="280" t="str">
        <f>IF(details!BZ72="","",details!BZ72)</f>
        <v/>
      </c>
      <c r="ET72" s="280" t="str">
        <f>IF(details!CA72="","",details!CA72)</f>
        <v/>
      </c>
      <c r="EU72" s="280" t="str">
        <f>IF(details!CB72="","",details!CB72)</f>
        <v/>
      </c>
      <c r="EV72" s="280" t="str">
        <f>IF(details!CC72="","",details!CC72)</f>
        <v/>
      </c>
      <c r="EW72" s="282" t="str">
        <f t="shared" ref="EW72:EW106" si="309">IF(AND(ES72="",ET72="",EU72="",EV72=""),"",SUM(ES72:EV72))</f>
        <v/>
      </c>
      <c r="EX72" s="280" t="str">
        <f t="shared" ref="EX72:EX106" si="310">IF(EW72="","",IF(EW72&gt;=80,"A",IF(EW72&gt;=60,"B",IF(EW72&gt;=40,"C",IF(EW72&gt;=20,"D","E")))))</f>
        <v/>
      </c>
      <c r="EY72" s="152" t="str">
        <f t="shared" ref="EY72:EY106" si="311">Y72</f>
        <v/>
      </c>
      <c r="EZ72" s="152" t="str">
        <f t="shared" ref="EZ72:EZ106" si="312">AO72</f>
        <v/>
      </c>
      <c r="FA72" s="152" t="str">
        <f t="shared" ref="FA72:FA106" si="313">BG72</f>
        <v/>
      </c>
      <c r="FB72" s="152" t="str">
        <f t="shared" ref="FB72:FB106" si="314">BW72</f>
        <v/>
      </c>
      <c r="FC72" s="152" t="str">
        <f t="shared" ref="FC72:FC106" si="315">CM72</f>
        <v/>
      </c>
      <c r="FD72" s="152" t="str">
        <f t="shared" ref="FD72:FD106" si="316">DC72</f>
        <v/>
      </c>
      <c r="FE72" s="152" t="str">
        <f t="shared" si="241"/>
        <v/>
      </c>
      <c r="FF72" s="152">
        <f t="shared" ref="FF72:FF106" si="317">COUNTIF(EY72:FD72,"P")</f>
        <v>0</v>
      </c>
      <c r="FG72" s="152">
        <f t="shared" ref="FG72:FG106" si="318">COUNTIF(EY72:FD72,"F")+COUNTIF(EY72:FD72,"AB")</f>
        <v>0</v>
      </c>
      <c r="FH72" s="152">
        <f t="shared" ref="FH72:FH106" si="319">COUNTIF(EY72:FD72,"S")</f>
        <v>0</v>
      </c>
      <c r="FI72" s="152">
        <f t="shared" ref="FI72:FI106" si="320">COUNTIF(EY72:FD72,"G")</f>
        <v>0</v>
      </c>
      <c r="FJ72" s="152">
        <f t="shared" ref="FJ72:FJ106" si="321">COUNTIF(EY72:FE72,"RE")</f>
        <v>0</v>
      </c>
      <c r="FK72" s="198"/>
      <c r="FL72" s="303" t="str">
        <f t="shared" ref="FL72:FL106" si="322">Z72</f>
        <v/>
      </c>
      <c r="FM72" s="303" t="str">
        <f t="shared" ref="FM72:FM106" si="323">AP72</f>
        <v/>
      </c>
      <c r="FN72" s="303" t="str">
        <f t="shared" ref="FN72:FN106" si="324">BH72</f>
        <v/>
      </c>
      <c r="FO72" s="303" t="str">
        <f t="shared" si="242"/>
        <v/>
      </c>
      <c r="FP72" s="303" t="str">
        <f t="shared" si="243"/>
        <v/>
      </c>
      <c r="FQ72" s="303" t="str">
        <f t="shared" si="244"/>
        <v/>
      </c>
      <c r="FR72" s="303" t="str">
        <f t="shared" si="245"/>
        <v/>
      </c>
      <c r="FS72" s="303" t="str">
        <f t="shared" si="246"/>
        <v/>
      </c>
      <c r="FT72" s="303" t="str">
        <f t="shared" ref="FT72:FT106" si="325">BX72</f>
        <v/>
      </c>
      <c r="FU72" s="303" t="str">
        <f t="shared" ref="FU72:FU106" si="326">CN72</f>
        <v/>
      </c>
      <c r="FV72" s="303" t="str">
        <f t="shared" ref="FV72:FV106" si="327">DD72</f>
        <v/>
      </c>
      <c r="FW72" s="303" t="str">
        <f t="shared" ref="FW72:FW106" si="328">DO72</f>
        <v/>
      </c>
      <c r="FX72" s="303" t="str">
        <f t="shared" si="247"/>
        <v/>
      </c>
      <c r="FY72" s="303" t="str">
        <f t="shared" ref="FY72:FY106" si="329">EM72</f>
        <v/>
      </c>
      <c r="FZ72" s="303" t="str">
        <f t="shared" ref="FZ72:FZ106" si="330">ER72</f>
        <v/>
      </c>
      <c r="GA72" s="303" t="str">
        <f t="shared" ref="GA72:GA106" si="331">EX72</f>
        <v/>
      </c>
      <c r="GB72" s="303" t="str">
        <f t="shared" si="248"/>
        <v/>
      </c>
      <c r="GC72" s="286">
        <f t="shared" si="233"/>
        <v>0</v>
      </c>
      <c r="GD72" s="244">
        <f t="shared" ref="GD72:GD106" si="332">GC72*100/600</f>
        <v>0</v>
      </c>
      <c r="GE72" s="152" t="str">
        <f t="shared" ref="GE72:GE106" si="333">IF(OR(GB72="PASS",GB72="PASS BY GRACE"),GD72,"")</f>
        <v/>
      </c>
      <c r="GF72" s="421" t="str">
        <f t="shared" ref="GF72:GF106" si="334">IF(GE72="","",SUMPRODUCT((GE72&lt;GE$7:GE$106)/COUNTIF(GE$7:GE$106,GE$7:GE$106)))</f>
        <v/>
      </c>
      <c r="GG72" s="333" t="str">
        <f t="shared" si="228"/>
        <v/>
      </c>
      <c r="GH72" s="333" t="str">
        <f t="shared" si="220"/>
        <v xml:space="preserve">      </v>
      </c>
      <c r="GI72" s="191"/>
      <c r="GJ72" s="191" t="str">
        <f t="shared" si="229"/>
        <v/>
      </c>
      <c r="GK72" s="191" t="str">
        <f t="shared" si="230"/>
        <v/>
      </c>
      <c r="GL72" s="191" t="str">
        <f t="shared" si="231"/>
        <v/>
      </c>
      <c r="GM72" s="55" t="str">
        <f>IF(details!DG72="","",details!DG72)</f>
        <v/>
      </c>
      <c r="GN72" s="57" t="str">
        <f>IF(details!DH72="","",details!DH72)</f>
        <v/>
      </c>
      <c r="GO72" s="55" t="str">
        <f>IF(details!DK72="","",details!DK72)</f>
        <v/>
      </c>
      <c r="GP72" s="57" t="str">
        <f>IF(details!DL72="","",details!DL72)</f>
        <v/>
      </c>
      <c r="GQ72" s="55" t="str">
        <f>IF(details!DO72="","",details!DO72)</f>
        <v/>
      </c>
      <c r="GR72" s="57" t="str">
        <f>IF(details!DP72="","",details!DP72)</f>
        <v/>
      </c>
      <c r="GS72" s="55" t="str">
        <f>IF(details!DS72="","",details!DS72)</f>
        <v/>
      </c>
      <c r="GT72" s="57" t="str">
        <f>IF(details!DT72="","",details!DT72)</f>
        <v/>
      </c>
      <c r="GU72" s="337" t="str">
        <f t="shared" ref="GU72:GU106" si="335">IF(GS72="","",GT72/GS72*100)</f>
        <v/>
      </c>
      <c r="GV72" s="427" t="str">
        <f t="shared" ref="GV72:GV106" si="336">IF(GU72="","",IF(GU72&gt;85,3,IF(GU72&gt;80,2,IF(GU72&gt;75,1,"NE"))))</f>
        <v/>
      </c>
      <c r="GW72" s="199"/>
      <c r="HP72" s="65"/>
      <c r="HQ72" s="65"/>
      <c r="HR72" s="65"/>
      <c r="HS72" s="65"/>
    </row>
    <row r="73" spans="1:227" ht="15" customHeight="1">
      <c r="A73" s="194">
        <f>details!A73</f>
        <v>67</v>
      </c>
      <c r="B73" s="280" t="str">
        <f>IF(details!B73="","",details!B73)</f>
        <v/>
      </c>
      <c r="C73" s="280" t="str">
        <f>IF(details!C73="","",details!C73)</f>
        <v/>
      </c>
      <c r="D73" s="282">
        <f>IF(details!D73="","",details!D73)</f>
        <v>1067</v>
      </c>
      <c r="E73" s="282"/>
      <c r="F73" s="280" t="str">
        <f>IF(details!F73="","",details!F73)</f>
        <v/>
      </c>
      <c r="G73" s="570" t="str">
        <f>IF(details!G73="","",details!G73)</f>
        <v/>
      </c>
      <c r="H73" s="287" t="str">
        <f>IF(details!H73="","",details!H73)</f>
        <v>A 067</v>
      </c>
      <c r="I73" s="287" t="str">
        <f>IF(details!I73="","",details!I73)</f>
        <v>B 067</v>
      </c>
      <c r="J73" s="287" t="str">
        <f>IF(details!J73="","",details!J73)</f>
        <v>C 067</v>
      </c>
      <c r="K73" s="280" t="str">
        <f>IF(details!K73="","",details!K73)</f>
        <v/>
      </c>
      <c r="L73" s="280" t="str">
        <f>IF(details!L73="","",details!L73)</f>
        <v/>
      </c>
      <c r="M73" s="280" t="str">
        <f>IF(details!M73="","",details!M73)</f>
        <v/>
      </c>
      <c r="N73" s="281" t="str">
        <f t="shared" si="249"/>
        <v/>
      </c>
      <c r="O73" s="280" t="str">
        <f>IF(details!N73="","",details!N73)</f>
        <v/>
      </c>
      <c r="P73" s="281" t="str">
        <f t="shared" si="250"/>
        <v/>
      </c>
      <c r="Q73" s="152">
        <f t="shared" si="251"/>
        <v>0</v>
      </c>
      <c r="R73" s="138" t="e">
        <f t="shared" si="252"/>
        <v>#VALUE!</v>
      </c>
      <c r="S73" s="280" t="str">
        <f>IF(details!O73="","",details!O73)</f>
        <v/>
      </c>
      <c r="T73" s="280" t="str">
        <f>IF(details!P73="","",details!P73)</f>
        <v/>
      </c>
      <c r="U73" s="280" t="str">
        <f>IF(details!Q73="","",details!Q73)</f>
        <v/>
      </c>
      <c r="V73" s="139" t="str">
        <f t="shared" si="253"/>
        <v/>
      </c>
      <c r="W73" s="280" t="str">
        <f>IF(details!R73="","",details!R73)</f>
        <v/>
      </c>
      <c r="X73" s="140" t="str">
        <f t="shared" si="254"/>
        <v/>
      </c>
      <c r="Y73" s="365" t="str">
        <f t="shared" si="234"/>
        <v/>
      </c>
      <c r="Z73" s="191" t="str">
        <f t="shared" si="255"/>
        <v/>
      </c>
      <c r="AA73" s="280" t="str">
        <f>IF(details!S73="","",details!S73)</f>
        <v/>
      </c>
      <c r="AB73" s="280" t="str">
        <f>IF(details!T73="","",details!T73)</f>
        <v/>
      </c>
      <c r="AC73" s="280" t="str">
        <f>IF(details!U73="","",details!U73)</f>
        <v/>
      </c>
      <c r="AD73" s="281" t="str">
        <f t="shared" si="256"/>
        <v/>
      </c>
      <c r="AE73" s="280" t="str">
        <f>IF(details!V73="","",details!V73)</f>
        <v/>
      </c>
      <c r="AF73" s="281" t="str">
        <f t="shared" si="257"/>
        <v/>
      </c>
      <c r="AG73" s="152">
        <f t="shared" si="258"/>
        <v>0</v>
      </c>
      <c r="AH73" s="138" t="e">
        <f t="shared" si="259"/>
        <v>#VALUE!</v>
      </c>
      <c r="AI73" s="280" t="str">
        <f>IF(details!W73="","",details!W73)</f>
        <v/>
      </c>
      <c r="AJ73" s="280" t="str">
        <f>IF(details!X73="","",details!X73)</f>
        <v/>
      </c>
      <c r="AK73" s="280" t="str">
        <f>IF(details!Y73="","",details!Y73)</f>
        <v/>
      </c>
      <c r="AL73" s="139" t="str">
        <f t="shared" si="260"/>
        <v/>
      </c>
      <c r="AM73" s="280" t="str">
        <f>IF(details!Z73="","",details!Z73)</f>
        <v/>
      </c>
      <c r="AN73" s="140" t="str">
        <f t="shared" si="261"/>
        <v/>
      </c>
      <c r="AO73" s="365" t="str">
        <f t="shared" si="235"/>
        <v/>
      </c>
      <c r="AP73" s="191" t="str">
        <f t="shared" si="208"/>
        <v/>
      </c>
      <c r="AQ73" s="282" t="str">
        <f>IF(details!AA73="","",details!AA73)</f>
        <v/>
      </c>
      <c r="AR73" s="288" t="str">
        <f>CONCATENATE(IF(details!AA73="s"," SANSKRIT",IF(details!AA73="u"," URDU",IF(details!AA73="g"," GUJRATI",IF(details!AA73="p"," PUNJABI",IF(details!AA73="sd"," SINDHI",))))),"")</f>
        <v/>
      </c>
      <c r="AS73" s="280" t="str">
        <f>IF(details!AB73="","",details!AB73)</f>
        <v/>
      </c>
      <c r="AT73" s="280" t="str">
        <f>IF(details!AC73="","",details!AC73)</f>
        <v/>
      </c>
      <c r="AU73" s="280" t="str">
        <f>IF(details!AD73="","",details!AD73)</f>
        <v/>
      </c>
      <c r="AV73" s="281" t="str">
        <f t="shared" si="262"/>
        <v/>
      </c>
      <c r="AW73" s="280" t="str">
        <f>IF(details!AE73="","",details!AE73)</f>
        <v/>
      </c>
      <c r="AX73" s="281" t="str">
        <f t="shared" si="263"/>
        <v/>
      </c>
      <c r="AY73" s="152">
        <f t="shared" si="264"/>
        <v>0</v>
      </c>
      <c r="AZ73" s="138" t="e">
        <f t="shared" si="265"/>
        <v>#VALUE!</v>
      </c>
      <c r="BA73" s="280" t="str">
        <f>IF(details!AF73="","",details!AF73)</f>
        <v/>
      </c>
      <c r="BB73" s="280" t="str">
        <f>IF(details!AG73="","",details!AG73)</f>
        <v/>
      </c>
      <c r="BC73" s="280" t="str">
        <f>IF(details!AH73="","",details!AH73)</f>
        <v/>
      </c>
      <c r="BD73" s="139" t="str">
        <f t="shared" si="266"/>
        <v/>
      </c>
      <c r="BE73" s="280" t="str">
        <f>IF(details!AI73="","",details!AI73)</f>
        <v/>
      </c>
      <c r="BF73" s="140" t="str">
        <f t="shared" si="267"/>
        <v/>
      </c>
      <c r="BG73" s="365" t="str">
        <f t="shared" si="236"/>
        <v/>
      </c>
      <c r="BH73" s="191" t="str">
        <f t="shared" si="268"/>
        <v/>
      </c>
      <c r="BI73" s="280" t="str">
        <f>IF(details!AJ73="","",details!AJ73)</f>
        <v/>
      </c>
      <c r="BJ73" s="280" t="str">
        <f>IF(details!AK73="","",details!AK73)</f>
        <v/>
      </c>
      <c r="BK73" s="280" t="str">
        <f>IF(details!AL73="","",details!AL73)</f>
        <v/>
      </c>
      <c r="BL73" s="281" t="str">
        <f t="shared" si="269"/>
        <v/>
      </c>
      <c r="BM73" s="280" t="str">
        <f>IF(details!AM73="","",details!AM73)</f>
        <v/>
      </c>
      <c r="BN73" s="281" t="str">
        <f t="shared" si="270"/>
        <v/>
      </c>
      <c r="BO73" s="152">
        <f t="shared" si="271"/>
        <v>0</v>
      </c>
      <c r="BP73" s="138" t="e">
        <f t="shared" si="272"/>
        <v>#VALUE!</v>
      </c>
      <c r="BQ73" s="280" t="str">
        <f>IF(details!AN73="","",details!AN73)</f>
        <v/>
      </c>
      <c r="BR73" s="280" t="str">
        <f>IF(details!AO73="","",details!AO73)</f>
        <v/>
      </c>
      <c r="BS73" s="280" t="str">
        <f>IF(details!AP73="","",details!AP73)</f>
        <v/>
      </c>
      <c r="BT73" s="139" t="str">
        <f t="shared" si="273"/>
        <v/>
      </c>
      <c r="BU73" s="280" t="str">
        <f>IF(details!AQ73="","",details!AQ73)</f>
        <v/>
      </c>
      <c r="BV73" s="140" t="str">
        <f t="shared" si="274"/>
        <v/>
      </c>
      <c r="BW73" s="365" t="str">
        <f t="shared" si="237"/>
        <v/>
      </c>
      <c r="BX73" s="191" t="str">
        <f t="shared" si="209"/>
        <v/>
      </c>
      <c r="BY73" s="280" t="str">
        <f>IF(details!AR73="","",details!AR73)</f>
        <v/>
      </c>
      <c r="BZ73" s="280" t="str">
        <f>IF(details!AS73="","",details!AS73)</f>
        <v/>
      </c>
      <c r="CA73" s="280" t="str">
        <f>IF(details!AT73="","",details!AT73)</f>
        <v/>
      </c>
      <c r="CB73" s="281" t="str">
        <f t="shared" si="275"/>
        <v/>
      </c>
      <c r="CC73" s="280" t="str">
        <f>IF(details!AU73="","",details!AU73)</f>
        <v/>
      </c>
      <c r="CD73" s="281" t="str">
        <f t="shared" si="276"/>
        <v/>
      </c>
      <c r="CE73" s="152">
        <f t="shared" si="277"/>
        <v>0</v>
      </c>
      <c r="CF73" s="138" t="e">
        <f t="shared" si="278"/>
        <v>#VALUE!</v>
      </c>
      <c r="CG73" s="280" t="str">
        <f>IF(details!AV73="","",details!AV73)</f>
        <v/>
      </c>
      <c r="CH73" s="280" t="str">
        <f>IF(details!AW73="","",details!AW73)</f>
        <v/>
      </c>
      <c r="CI73" s="280" t="str">
        <f>IF(details!AX73="","",details!AX73)</f>
        <v/>
      </c>
      <c r="CJ73" s="139" t="str">
        <f t="shared" si="279"/>
        <v/>
      </c>
      <c r="CK73" s="280" t="str">
        <f>IF(details!AY73="","",details!AY73)</f>
        <v/>
      </c>
      <c r="CL73" s="140" t="str">
        <f t="shared" si="280"/>
        <v/>
      </c>
      <c r="CM73" s="365" t="str">
        <f t="shared" si="238"/>
        <v/>
      </c>
      <c r="CN73" s="191" t="str">
        <f t="shared" si="239"/>
        <v/>
      </c>
      <c r="CO73" s="280" t="str">
        <f>IF(details!AZ73="","",details!AZ73)</f>
        <v/>
      </c>
      <c r="CP73" s="280" t="str">
        <f>IF(details!BA73="","",details!BA73)</f>
        <v/>
      </c>
      <c r="CQ73" s="280" t="str">
        <f>IF(details!BB73="","",details!BB73)</f>
        <v/>
      </c>
      <c r="CR73" s="281" t="str">
        <f t="shared" si="281"/>
        <v/>
      </c>
      <c r="CS73" s="280" t="str">
        <f>IF(details!BC73="","",details!BC73)</f>
        <v/>
      </c>
      <c r="CT73" s="281" t="str">
        <f t="shared" si="282"/>
        <v/>
      </c>
      <c r="CU73" s="152">
        <f t="shared" si="283"/>
        <v>0</v>
      </c>
      <c r="CV73" s="138" t="e">
        <f t="shared" si="284"/>
        <v>#VALUE!</v>
      </c>
      <c r="CW73" s="280" t="str">
        <f>IF(details!BD73="","",details!BD73)</f>
        <v/>
      </c>
      <c r="CX73" s="280" t="str">
        <f>IF(details!BE73="","",details!BE73)</f>
        <v/>
      </c>
      <c r="CY73" s="280" t="str">
        <f>IF(details!BF73="","",details!BF73)</f>
        <v/>
      </c>
      <c r="CZ73" s="139" t="str">
        <f t="shared" si="285"/>
        <v/>
      </c>
      <c r="DA73" s="280" t="str">
        <f>IF(details!BG73="","",details!BG73)</f>
        <v/>
      </c>
      <c r="DB73" s="140" t="str">
        <f t="shared" si="286"/>
        <v/>
      </c>
      <c r="DC73" s="365" t="str">
        <f t="shared" si="240"/>
        <v/>
      </c>
      <c r="DD73" s="191" t="str">
        <f t="shared" si="232"/>
        <v/>
      </c>
      <c r="DE73" s="280" t="str">
        <f>IF(details!BH73="","",details!BH73)</f>
        <v/>
      </c>
      <c r="DF73" s="280" t="str">
        <f>IF(details!BI73="","",details!BI73)</f>
        <v/>
      </c>
      <c r="DG73" s="280" t="str">
        <f>IF(details!BJ73="","",details!BJ73)</f>
        <v/>
      </c>
      <c r="DH73" s="281" t="str">
        <f t="shared" si="287"/>
        <v/>
      </c>
      <c r="DI73" s="280" t="str">
        <f>IF(details!BK73="","",details!BK73)</f>
        <v/>
      </c>
      <c r="DJ73" s="281" t="str">
        <f t="shared" si="288"/>
        <v/>
      </c>
      <c r="DK73" s="152">
        <f t="shared" si="289"/>
        <v>0</v>
      </c>
      <c r="DL73" s="281" t="str">
        <f t="shared" si="290"/>
        <v/>
      </c>
      <c r="DM73" s="280" t="str">
        <f>IF(details!BL73="","",details!BL73)</f>
        <v/>
      </c>
      <c r="DN73" s="52" t="str">
        <f t="shared" si="291"/>
        <v/>
      </c>
      <c r="DO73" s="280" t="str">
        <f t="shared" si="292"/>
        <v/>
      </c>
      <c r="DP73" s="280" t="str">
        <f>IF(details!BM73="","",details!BM73)</f>
        <v/>
      </c>
      <c r="DQ73" s="280" t="str">
        <f>IF(details!BN73="","",details!BN73)</f>
        <v/>
      </c>
      <c r="DR73" s="280" t="str">
        <f>IF(details!BO73="","",details!BO73)</f>
        <v/>
      </c>
      <c r="DS73" s="281" t="str">
        <f t="shared" si="293"/>
        <v/>
      </c>
      <c r="DT73" s="280" t="str">
        <f>IF(details!BP73="","",details!BP73)</f>
        <v/>
      </c>
      <c r="DU73" s="280" t="str">
        <f>IF(details!BQ73="","",details!BQ73)</f>
        <v/>
      </c>
      <c r="DV73" s="281" t="str">
        <f t="shared" si="294"/>
        <v/>
      </c>
      <c r="DW73" s="281" t="str">
        <f t="shared" si="295"/>
        <v/>
      </c>
      <c r="DX73" s="281" t="str">
        <f t="shared" si="296"/>
        <v/>
      </c>
      <c r="DY73" s="282" t="str">
        <f t="shared" si="297"/>
        <v/>
      </c>
      <c r="DZ73" s="152">
        <f t="shared" si="298"/>
        <v>0</v>
      </c>
      <c r="EA73" s="280" t="str">
        <f t="shared" si="299"/>
        <v/>
      </c>
      <c r="EB73" s="280" t="str">
        <f>IF(details!BR73="","",details!BR73)</f>
        <v/>
      </c>
      <c r="EC73" s="280" t="str">
        <f>IF(details!BS73="","",details!BS73)</f>
        <v/>
      </c>
      <c r="ED73" s="280" t="str">
        <f>IF(details!BT73="","",details!BT73)</f>
        <v/>
      </c>
      <c r="EE73" s="281" t="str">
        <f t="shared" si="300"/>
        <v/>
      </c>
      <c r="EF73" s="280" t="str">
        <f>IF(details!BU73="","",details!BU73)</f>
        <v/>
      </c>
      <c r="EG73" s="280" t="str">
        <f>IF(details!BV73="","",details!BV73)</f>
        <v/>
      </c>
      <c r="EH73" s="56" t="str">
        <f t="shared" si="301"/>
        <v/>
      </c>
      <c r="EI73" s="281" t="str">
        <f t="shared" si="302"/>
        <v/>
      </c>
      <c r="EJ73" s="281" t="str">
        <f t="shared" si="303"/>
        <v/>
      </c>
      <c r="EK73" s="302" t="str">
        <f t="shared" si="304"/>
        <v/>
      </c>
      <c r="EL73" s="152">
        <f t="shared" si="305"/>
        <v>0</v>
      </c>
      <c r="EM73" s="280" t="str">
        <f t="shared" si="306"/>
        <v/>
      </c>
      <c r="EN73" s="280" t="str">
        <f>IF(details!BW73="","",details!BW73)</f>
        <v/>
      </c>
      <c r="EO73" s="280" t="str">
        <f>IF(details!BX73="","",details!BX73)</f>
        <v/>
      </c>
      <c r="EP73" s="280" t="str">
        <f>IF(details!BY73="","",details!BY73)</f>
        <v/>
      </c>
      <c r="EQ73" s="282" t="str">
        <f t="shared" si="307"/>
        <v/>
      </c>
      <c r="ER73" s="280" t="str">
        <f t="shared" si="308"/>
        <v/>
      </c>
      <c r="ES73" s="280" t="str">
        <f>IF(details!BZ73="","",details!BZ73)</f>
        <v/>
      </c>
      <c r="ET73" s="280" t="str">
        <f>IF(details!CA73="","",details!CA73)</f>
        <v/>
      </c>
      <c r="EU73" s="280" t="str">
        <f>IF(details!CB73="","",details!CB73)</f>
        <v/>
      </c>
      <c r="EV73" s="280" t="str">
        <f>IF(details!CC73="","",details!CC73)</f>
        <v/>
      </c>
      <c r="EW73" s="282" t="str">
        <f t="shared" si="309"/>
        <v/>
      </c>
      <c r="EX73" s="280" t="str">
        <f t="shared" si="310"/>
        <v/>
      </c>
      <c r="EY73" s="152" t="str">
        <f t="shared" si="311"/>
        <v/>
      </c>
      <c r="EZ73" s="152" t="str">
        <f t="shared" si="312"/>
        <v/>
      </c>
      <c r="FA73" s="152" t="str">
        <f t="shared" si="313"/>
        <v/>
      </c>
      <c r="FB73" s="152" t="str">
        <f t="shared" si="314"/>
        <v/>
      </c>
      <c r="FC73" s="152" t="str">
        <f t="shared" si="315"/>
        <v/>
      </c>
      <c r="FD73" s="152" t="str">
        <f t="shared" si="316"/>
        <v/>
      </c>
      <c r="FE73" s="152" t="str">
        <f t="shared" si="241"/>
        <v/>
      </c>
      <c r="FF73" s="152">
        <f t="shared" si="317"/>
        <v>0</v>
      </c>
      <c r="FG73" s="152">
        <f t="shared" si="318"/>
        <v>0</v>
      </c>
      <c r="FH73" s="152">
        <f t="shared" si="319"/>
        <v>0</v>
      </c>
      <c r="FI73" s="152">
        <f t="shared" si="320"/>
        <v>0</v>
      </c>
      <c r="FJ73" s="152">
        <f t="shared" si="321"/>
        <v>0</v>
      </c>
      <c r="FK73" s="198"/>
      <c r="FL73" s="303" t="str">
        <f t="shared" si="322"/>
        <v/>
      </c>
      <c r="FM73" s="303" t="str">
        <f t="shared" si="323"/>
        <v/>
      </c>
      <c r="FN73" s="303" t="str">
        <f t="shared" si="324"/>
        <v/>
      </c>
      <c r="FO73" s="303" t="str">
        <f t="shared" si="242"/>
        <v/>
      </c>
      <c r="FP73" s="303" t="str">
        <f t="shared" si="243"/>
        <v/>
      </c>
      <c r="FQ73" s="303" t="str">
        <f t="shared" si="244"/>
        <v/>
      </c>
      <c r="FR73" s="303" t="str">
        <f t="shared" si="245"/>
        <v/>
      </c>
      <c r="FS73" s="303" t="str">
        <f t="shared" si="246"/>
        <v/>
      </c>
      <c r="FT73" s="303" t="str">
        <f t="shared" si="325"/>
        <v/>
      </c>
      <c r="FU73" s="303" t="str">
        <f t="shared" si="326"/>
        <v/>
      </c>
      <c r="FV73" s="303" t="str">
        <f t="shared" si="327"/>
        <v/>
      </c>
      <c r="FW73" s="303" t="str">
        <f t="shared" si="328"/>
        <v/>
      </c>
      <c r="FX73" s="303" t="str">
        <f t="shared" si="247"/>
        <v/>
      </c>
      <c r="FY73" s="303" t="str">
        <f t="shared" si="329"/>
        <v/>
      </c>
      <c r="FZ73" s="303" t="str">
        <f t="shared" si="330"/>
        <v/>
      </c>
      <c r="GA73" s="303" t="str">
        <f t="shared" si="331"/>
        <v/>
      </c>
      <c r="GB73" s="303" t="str">
        <f t="shared" si="248"/>
        <v/>
      </c>
      <c r="GC73" s="286">
        <f t="shared" si="233"/>
        <v>0</v>
      </c>
      <c r="GD73" s="244">
        <f t="shared" si="332"/>
        <v>0</v>
      </c>
      <c r="GE73" s="152" t="str">
        <f t="shared" si="333"/>
        <v/>
      </c>
      <c r="GF73" s="421" t="str">
        <f t="shared" si="334"/>
        <v/>
      </c>
      <c r="GG73" s="333" t="str">
        <f t="shared" si="228"/>
        <v/>
      </c>
      <c r="GH73" s="333" t="str">
        <f t="shared" si="220"/>
        <v xml:space="preserve">      </v>
      </c>
      <c r="GI73" s="191"/>
      <c r="GJ73" s="191" t="str">
        <f t="shared" si="229"/>
        <v/>
      </c>
      <c r="GK73" s="191" t="str">
        <f t="shared" si="230"/>
        <v/>
      </c>
      <c r="GL73" s="191" t="str">
        <f t="shared" si="231"/>
        <v/>
      </c>
      <c r="GM73" s="55" t="str">
        <f>IF(details!DG73="","",details!DG73)</f>
        <v/>
      </c>
      <c r="GN73" s="57" t="str">
        <f>IF(details!DH73="","",details!DH73)</f>
        <v/>
      </c>
      <c r="GO73" s="55" t="str">
        <f>IF(details!DK73="","",details!DK73)</f>
        <v/>
      </c>
      <c r="GP73" s="57" t="str">
        <f>IF(details!DL73="","",details!DL73)</f>
        <v/>
      </c>
      <c r="GQ73" s="55" t="str">
        <f>IF(details!DO73="","",details!DO73)</f>
        <v/>
      </c>
      <c r="GR73" s="57" t="str">
        <f>IF(details!DP73="","",details!DP73)</f>
        <v/>
      </c>
      <c r="GS73" s="55" t="str">
        <f>IF(details!DS73="","",details!DS73)</f>
        <v/>
      </c>
      <c r="GT73" s="57" t="str">
        <f>IF(details!DT73="","",details!DT73)</f>
        <v/>
      </c>
      <c r="GU73" s="337" t="str">
        <f t="shared" si="335"/>
        <v/>
      </c>
      <c r="GV73" s="427" t="str">
        <f t="shared" si="336"/>
        <v/>
      </c>
      <c r="GW73" s="199"/>
      <c r="HP73" s="65"/>
      <c r="HQ73" s="65"/>
      <c r="HR73" s="65"/>
      <c r="HS73" s="65"/>
    </row>
    <row r="74" spans="1:227" ht="15" customHeight="1">
      <c r="A74" s="194">
        <f>details!A74</f>
        <v>68</v>
      </c>
      <c r="B74" s="280" t="str">
        <f>IF(details!B74="","",details!B74)</f>
        <v/>
      </c>
      <c r="C74" s="280" t="str">
        <f>IF(details!C74="","",details!C74)</f>
        <v/>
      </c>
      <c r="D74" s="282">
        <f>IF(details!D74="","",details!D74)</f>
        <v>1068</v>
      </c>
      <c r="E74" s="282"/>
      <c r="F74" s="280" t="str">
        <f>IF(details!F74="","",details!F74)</f>
        <v/>
      </c>
      <c r="G74" s="570" t="str">
        <f>IF(details!G74="","",details!G74)</f>
        <v/>
      </c>
      <c r="H74" s="287" t="str">
        <f>IF(details!H74="","",details!H74)</f>
        <v>A 068</v>
      </c>
      <c r="I74" s="287" t="str">
        <f>IF(details!I74="","",details!I74)</f>
        <v>B 068</v>
      </c>
      <c r="J74" s="287" t="str">
        <f>IF(details!J74="","",details!J74)</f>
        <v>C 068</v>
      </c>
      <c r="K74" s="280" t="str">
        <f>IF(details!K74="","",details!K74)</f>
        <v/>
      </c>
      <c r="L74" s="280" t="str">
        <f>IF(details!L74="","",details!L74)</f>
        <v/>
      </c>
      <c r="M74" s="280" t="str">
        <f>IF(details!M74="","",details!M74)</f>
        <v/>
      </c>
      <c r="N74" s="281" t="str">
        <f t="shared" si="249"/>
        <v/>
      </c>
      <c r="O74" s="280" t="str">
        <f>IF(details!N74="","",details!N74)</f>
        <v/>
      </c>
      <c r="P74" s="281" t="str">
        <f t="shared" si="250"/>
        <v/>
      </c>
      <c r="Q74" s="152">
        <f t="shared" si="251"/>
        <v>0</v>
      </c>
      <c r="R74" s="138" t="e">
        <f t="shared" si="252"/>
        <v>#VALUE!</v>
      </c>
      <c r="S74" s="280" t="str">
        <f>IF(details!O74="","",details!O74)</f>
        <v/>
      </c>
      <c r="T74" s="280" t="str">
        <f>IF(details!P74="","",details!P74)</f>
        <v/>
      </c>
      <c r="U74" s="280" t="str">
        <f>IF(details!Q74="","",details!Q74)</f>
        <v/>
      </c>
      <c r="V74" s="139" t="str">
        <f t="shared" si="253"/>
        <v/>
      </c>
      <c r="W74" s="280" t="str">
        <f>IF(details!R74="","",details!R74)</f>
        <v/>
      </c>
      <c r="X74" s="140" t="str">
        <f t="shared" si="254"/>
        <v/>
      </c>
      <c r="Y74" s="365" t="str">
        <f t="shared" si="234"/>
        <v/>
      </c>
      <c r="Z74" s="191" t="str">
        <f t="shared" si="255"/>
        <v/>
      </c>
      <c r="AA74" s="280" t="str">
        <f>IF(details!S74="","",details!S74)</f>
        <v/>
      </c>
      <c r="AB74" s="280" t="str">
        <f>IF(details!T74="","",details!T74)</f>
        <v/>
      </c>
      <c r="AC74" s="280" t="str">
        <f>IF(details!U74="","",details!U74)</f>
        <v/>
      </c>
      <c r="AD74" s="281" t="str">
        <f t="shared" si="256"/>
        <v/>
      </c>
      <c r="AE74" s="280" t="str">
        <f>IF(details!V74="","",details!V74)</f>
        <v/>
      </c>
      <c r="AF74" s="281" t="str">
        <f t="shared" si="257"/>
        <v/>
      </c>
      <c r="AG74" s="152">
        <f t="shared" si="258"/>
        <v>0</v>
      </c>
      <c r="AH74" s="138" t="e">
        <f t="shared" si="259"/>
        <v>#VALUE!</v>
      </c>
      <c r="AI74" s="280" t="str">
        <f>IF(details!W74="","",details!W74)</f>
        <v/>
      </c>
      <c r="AJ74" s="280" t="str">
        <f>IF(details!X74="","",details!X74)</f>
        <v/>
      </c>
      <c r="AK74" s="280" t="str">
        <f>IF(details!Y74="","",details!Y74)</f>
        <v/>
      </c>
      <c r="AL74" s="139" t="str">
        <f t="shared" si="260"/>
        <v/>
      </c>
      <c r="AM74" s="280" t="str">
        <f>IF(details!Z74="","",details!Z74)</f>
        <v/>
      </c>
      <c r="AN74" s="140" t="str">
        <f t="shared" si="261"/>
        <v/>
      </c>
      <c r="AO74" s="365" t="str">
        <f t="shared" si="235"/>
        <v/>
      </c>
      <c r="AP74" s="191" t="str">
        <f t="shared" si="208"/>
        <v/>
      </c>
      <c r="AQ74" s="282" t="str">
        <f>IF(details!AA74="","",details!AA74)</f>
        <v/>
      </c>
      <c r="AR74" s="288" t="str">
        <f>CONCATENATE(IF(details!AA74="s"," SANSKRIT",IF(details!AA74="u"," URDU",IF(details!AA74="g"," GUJRATI",IF(details!AA74="p"," PUNJABI",IF(details!AA74="sd"," SINDHI",))))),"")</f>
        <v/>
      </c>
      <c r="AS74" s="280" t="str">
        <f>IF(details!AB74="","",details!AB74)</f>
        <v/>
      </c>
      <c r="AT74" s="280" t="str">
        <f>IF(details!AC74="","",details!AC74)</f>
        <v/>
      </c>
      <c r="AU74" s="280" t="str">
        <f>IF(details!AD74="","",details!AD74)</f>
        <v/>
      </c>
      <c r="AV74" s="281" t="str">
        <f t="shared" si="262"/>
        <v/>
      </c>
      <c r="AW74" s="280" t="str">
        <f>IF(details!AE74="","",details!AE74)</f>
        <v/>
      </c>
      <c r="AX74" s="281" t="str">
        <f t="shared" si="263"/>
        <v/>
      </c>
      <c r="AY74" s="152">
        <f t="shared" si="264"/>
        <v>0</v>
      </c>
      <c r="AZ74" s="138" t="e">
        <f t="shared" si="265"/>
        <v>#VALUE!</v>
      </c>
      <c r="BA74" s="280" t="str">
        <f>IF(details!AF74="","",details!AF74)</f>
        <v/>
      </c>
      <c r="BB74" s="280" t="str">
        <f>IF(details!AG74="","",details!AG74)</f>
        <v/>
      </c>
      <c r="BC74" s="280" t="str">
        <f>IF(details!AH74="","",details!AH74)</f>
        <v/>
      </c>
      <c r="BD74" s="139" t="str">
        <f t="shared" si="266"/>
        <v/>
      </c>
      <c r="BE74" s="280" t="str">
        <f>IF(details!AI74="","",details!AI74)</f>
        <v/>
      </c>
      <c r="BF74" s="140" t="str">
        <f t="shared" si="267"/>
        <v/>
      </c>
      <c r="BG74" s="365" t="str">
        <f t="shared" si="236"/>
        <v/>
      </c>
      <c r="BH74" s="191" t="str">
        <f t="shared" si="268"/>
        <v/>
      </c>
      <c r="BI74" s="280" t="str">
        <f>IF(details!AJ74="","",details!AJ74)</f>
        <v/>
      </c>
      <c r="BJ74" s="280" t="str">
        <f>IF(details!AK74="","",details!AK74)</f>
        <v/>
      </c>
      <c r="BK74" s="280" t="str">
        <f>IF(details!AL74="","",details!AL74)</f>
        <v/>
      </c>
      <c r="BL74" s="281" t="str">
        <f t="shared" si="269"/>
        <v/>
      </c>
      <c r="BM74" s="280" t="str">
        <f>IF(details!AM74="","",details!AM74)</f>
        <v/>
      </c>
      <c r="BN74" s="281" t="str">
        <f t="shared" si="270"/>
        <v/>
      </c>
      <c r="BO74" s="152">
        <f t="shared" si="271"/>
        <v>0</v>
      </c>
      <c r="BP74" s="138" t="e">
        <f t="shared" si="272"/>
        <v>#VALUE!</v>
      </c>
      <c r="BQ74" s="280" t="str">
        <f>IF(details!AN74="","",details!AN74)</f>
        <v/>
      </c>
      <c r="BR74" s="280" t="str">
        <f>IF(details!AO74="","",details!AO74)</f>
        <v/>
      </c>
      <c r="BS74" s="280" t="str">
        <f>IF(details!AP74="","",details!AP74)</f>
        <v/>
      </c>
      <c r="BT74" s="139" t="str">
        <f t="shared" si="273"/>
        <v/>
      </c>
      <c r="BU74" s="280" t="str">
        <f>IF(details!AQ74="","",details!AQ74)</f>
        <v/>
      </c>
      <c r="BV74" s="140" t="str">
        <f t="shared" si="274"/>
        <v/>
      </c>
      <c r="BW74" s="365" t="str">
        <f t="shared" si="237"/>
        <v/>
      </c>
      <c r="BX74" s="191" t="str">
        <f t="shared" si="209"/>
        <v/>
      </c>
      <c r="BY74" s="280" t="str">
        <f>IF(details!AR74="","",details!AR74)</f>
        <v/>
      </c>
      <c r="BZ74" s="280" t="str">
        <f>IF(details!AS74="","",details!AS74)</f>
        <v/>
      </c>
      <c r="CA74" s="280" t="str">
        <f>IF(details!AT74="","",details!AT74)</f>
        <v/>
      </c>
      <c r="CB74" s="281" t="str">
        <f t="shared" si="275"/>
        <v/>
      </c>
      <c r="CC74" s="280" t="str">
        <f>IF(details!AU74="","",details!AU74)</f>
        <v/>
      </c>
      <c r="CD74" s="281" t="str">
        <f t="shared" si="276"/>
        <v/>
      </c>
      <c r="CE74" s="152">
        <f t="shared" si="277"/>
        <v>0</v>
      </c>
      <c r="CF74" s="138" t="e">
        <f t="shared" si="278"/>
        <v>#VALUE!</v>
      </c>
      <c r="CG74" s="280" t="str">
        <f>IF(details!AV74="","",details!AV74)</f>
        <v/>
      </c>
      <c r="CH74" s="280" t="str">
        <f>IF(details!AW74="","",details!AW74)</f>
        <v/>
      </c>
      <c r="CI74" s="280" t="str">
        <f>IF(details!AX74="","",details!AX74)</f>
        <v/>
      </c>
      <c r="CJ74" s="139" t="str">
        <f t="shared" si="279"/>
        <v/>
      </c>
      <c r="CK74" s="280" t="str">
        <f>IF(details!AY74="","",details!AY74)</f>
        <v/>
      </c>
      <c r="CL74" s="140" t="str">
        <f t="shared" si="280"/>
        <v/>
      </c>
      <c r="CM74" s="365" t="str">
        <f t="shared" si="238"/>
        <v/>
      </c>
      <c r="CN74" s="191" t="str">
        <f t="shared" si="239"/>
        <v/>
      </c>
      <c r="CO74" s="280" t="str">
        <f>IF(details!AZ74="","",details!AZ74)</f>
        <v/>
      </c>
      <c r="CP74" s="280" t="str">
        <f>IF(details!BA74="","",details!BA74)</f>
        <v/>
      </c>
      <c r="CQ74" s="280" t="str">
        <f>IF(details!BB74="","",details!BB74)</f>
        <v/>
      </c>
      <c r="CR74" s="281" t="str">
        <f t="shared" si="281"/>
        <v/>
      </c>
      <c r="CS74" s="280" t="str">
        <f>IF(details!BC74="","",details!BC74)</f>
        <v/>
      </c>
      <c r="CT74" s="281" t="str">
        <f t="shared" si="282"/>
        <v/>
      </c>
      <c r="CU74" s="152">
        <f t="shared" si="283"/>
        <v>0</v>
      </c>
      <c r="CV74" s="138" t="e">
        <f t="shared" si="284"/>
        <v>#VALUE!</v>
      </c>
      <c r="CW74" s="280" t="str">
        <f>IF(details!BD74="","",details!BD74)</f>
        <v/>
      </c>
      <c r="CX74" s="280" t="str">
        <f>IF(details!BE74="","",details!BE74)</f>
        <v/>
      </c>
      <c r="CY74" s="280" t="str">
        <f>IF(details!BF74="","",details!BF74)</f>
        <v/>
      </c>
      <c r="CZ74" s="139" t="str">
        <f t="shared" si="285"/>
        <v/>
      </c>
      <c r="DA74" s="280" t="str">
        <f>IF(details!BG74="","",details!BG74)</f>
        <v/>
      </c>
      <c r="DB74" s="140" t="str">
        <f t="shared" si="286"/>
        <v/>
      </c>
      <c r="DC74" s="365" t="str">
        <f t="shared" si="240"/>
        <v/>
      </c>
      <c r="DD74" s="191" t="str">
        <f t="shared" si="232"/>
        <v/>
      </c>
      <c r="DE74" s="280" t="str">
        <f>IF(details!BH74="","",details!BH74)</f>
        <v/>
      </c>
      <c r="DF74" s="280" t="str">
        <f>IF(details!BI74="","",details!BI74)</f>
        <v/>
      </c>
      <c r="DG74" s="280" t="str">
        <f>IF(details!BJ74="","",details!BJ74)</f>
        <v/>
      </c>
      <c r="DH74" s="281" t="str">
        <f t="shared" si="287"/>
        <v/>
      </c>
      <c r="DI74" s="280" t="str">
        <f>IF(details!BK74="","",details!BK74)</f>
        <v/>
      </c>
      <c r="DJ74" s="281" t="str">
        <f t="shared" si="288"/>
        <v/>
      </c>
      <c r="DK74" s="152">
        <f t="shared" si="289"/>
        <v>0</v>
      </c>
      <c r="DL74" s="281" t="str">
        <f t="shared" si="290"/>
        <v/>
      </c>
      <c r="DM74" s="280" t="str">
        <f>IF(details!BL74="","",details!BL74)</f>
        <v/>
      </c>
      <c r="DN74" s="52" t="str">
        <f t="shared" si="291"/>
        <v/>
      </c>
      <c r="DO74" s="280" t="str">
        <f t="shared" si="292"/>
        <v/>
      </c>
      <c r="DP74" s="280" t="str">
        <f>IF(details!BM74="","",details!BM74)</f>
        <v/>
      </c>
      <c r="DQ74" s="280" t="str">
        <f>IF(details!BN74="","",details!BN74)</f>
        <v/>
      </c>
      <c r="DR74" s="280" t="str">
        <f>IF(details!BO74="","",details!BO74)</f>
        <v/>
      </c>
      <c r="DS74" s="281" t="str">
        <f t="shared" si="293"/>
        <v/>
      </c>
      <c r="DT74" s="280" t="str">
        <f>IF(details!BP74="","",details!BP74)</f>
        <v/>
      </c>
      <c r="DU74" s="280" t="str">
        <f>IF(details!BQ74="","",details!BQ74)</f>
        <v/>
      </c>
      <c r="DV74" s="281" t="str">
        <f t="shared" si="294"/>
        <v/>
      </c>
      <c r="DW74" s="281" t="str">
        <f t="shared" si="295"/>
        <v/>
      </c>
      <c r="DX74" s="281" t="str">
        <f t="shared" si="296"/>
        <v/>
      </c>
      <c r="DY74" s="282" t="str">
        <f t="shared" si="297"/>
        <v/>
      </c>
      <c r="DZ74" s="152">
        <f t="shared" si="298"/>
        <v>0</v>
      </c>
      <c r="EA74" s="280" t="str">
        <f t="shared" si="299"/>
        <v/>
      </c>
      <c r="EB74" s="280" t="str">
        <f>IF(details!BR74="","",details!BR74)</f>
        <v/>
      </c>
      <c r="EC74" s="280" t="str">
        <f>IF(details!BS74="","",details!BS74)</f>
        <v/>
      </c>
      <c r="ED74" s="280" t="str">
        <f>IF(details!BT74="","",details!BT74)</f>
        <v/>
      </c>
      <c r="EE74" s="281" t="str">
        <f t="shared" si="300"/>
        <v/>
      </c>
      <c r="EF74" s="280" t="str">
        <f>IF(details!BU74="","",details!BU74)</f>
        <v/>
      </c>
      <c r="EG74" s="280" t="str">
        <f>IF(details!BV74="","",details!BV74)</f>
        <v/>
      </c>
      <c r="EH74" s="56" t="str">
        <f t="shared" si="301"/>
        <v/>
      </c>
      <c r="EI74" s="281" t="str">
        <f t="shared" si="302"/>
        <v/>
      </c>
      <c r="EJ74" s="281" t="str">
        <f t="shared" si="303"/>
        <v/>
      </c>
      <c r="EK74" s="302" t="str">
        <f t="shared" si="304"/>
        <v/>
      </c>
      <c r="EL74" s="152">
        <f t="shared" si="305"/>
        <v>0</v>
      </c>
      <c r="EM74" s="280" t="str">
        <f t="shared" si="306"/>
        <v/>
      </c>
      <c r="EN74" s="280" t="str">
        <f>IF(details!BW74="","",details!BW74)</f>
        <v/>
      </c>
      <c r="EO74" s="280" t="str">
        <f>IF(details!BX74="","",details!BX74)</f>
        <v/>
      </c>
      <c r="EP74" s="280" t="str">
        <f>IF(details!BY74="","",details!BY74)</f>
        <v/>
      </c>
      <c r="EQ74" s="282" t="str">
        <f t="shared" si="307"/>
        <v/>
      </c>
      <c r="ER74" s="280" t="str">
        <f t="shared" si="308"/>
        <v/>
      </c>
      <c r="ES74" s="280" t="str">
        <f>IF(details!BZ74="","",details!BZ74)</f>
        <v/>
      </c>
      <c r="ET74" s="280" t="str">
        <f>IF(details!CA74="","",details!CA74)</f>
        <v/>
      </c>
      <c r="EU74" s="280" t="str">
        <f>IF(details!CB74="","",details!CB74)</f>
        <v/>
      </c>
      <c r="EV74" s="280" t="str">
        <f>IF(details!CC74="","",details!CC74)</f>
        <v/>
      </c>
      <c r="EW74" s="282" t="str">
        <f t="shared" si="309"/>
        <v/>
      </c>
      <c r="EX74" s="280" t="str">
        <f t="shared" si="310"/>
        <v/>
      </c>
      <c r="EY74" s="152" t="str">
        <f t="shared" si="311"/>
        <v/>
      </c>
      <c r="EZ74" s="152" t="str">
        <f t="shared" si="312"/>
        <v/>
      </c>
      <c r="FA74" s="152" t="str">
        <f t="shared" si="313"/>
        <v/>
      </c>
      <c r="FB74" s="152" t="str">
        <f t="shared" si="314"/>
        <v/>
      </c>
      <c r="FC74" s="152" t="str">
        <f t="shared" si="315"/>
        <v/>
      </c>
      <c r="FD74" s="152" t="str">
        <f t="shared" si="316"/>
        <v/>
      </c>
      <c r="FE74" s="152" t="str">
        <f t="shared" si="241"/>
        <v/>
      </c>
      <c r="FF74" s="152">
        <f t="shared" si="317"/>
        <v>0</v>
      </c>
      <c r="FG74" s="152">
        <f t="shared" si="318"/>
        <v>0</v>
      </c>
      <c r="FH74" s="152">
        <f t="shared" si="319"/>
        <v>0</v>
      </c>
      <c r="FI74" s="152">
        <f t="shared" si="320"/>
        <v>0</v>
      </c>
      <c r="FJ74" s="152">
        <f t="shared" si="321"/>
        <v>0</v>
      </c>
      <c r="FK74" s="198"/>
      <c r="FL74" s="303" t="str">
        <f t="shared" si="322"/>
        <v/>
      </c>
      <c r="FM74" s="303" t="str">
        <f t="shared" si="323"/>
        <v/>
      </c>
      <c r="FN74" s="303" t="str">
        <f t="shared" si="324"/>
        <v/>
      </c>
      <c r="FO74" s="303" t="str">
        <f t="shared" si="242"/>
        <v/>
      </c>
      <c r="FP74" s="303" t="str">
        <f t="shared" si="243"/>
        <v/>
      </c>
      <c r="FQ74" s="303" t="str">
        <f t="shared" si="244"/>
        <v/>
      </c>
      <c r="FR74" s="303" t="str">
        <f t="shared" si="245"/>
        <v/>
      </c>
      <c r="FS74" s="303" t="str">
        <f t="shared" si="246"/>
        <v/>
      </c>
      <c r="FT74" s="303" t="str">
        <f t="shared" si="325"/>
        <v/>
      </c>
      <c r="FU74" s="303" t="str">
        <f t="shared" si="326"/>
        <v/>
      </c>
      <c r="FV74" s="303" t="str">
        <f t="shared" si="327"/>
        <v/>
      </c>
      <c r="FW74" s="303" t="str">
        <f t="shared" si="328"/>
        <v/>
      </c>
      <c r="FX74" s="303" t="str">
        <f t="shared" si="247"/>
        <v/>
      </c>
      <c r="FY74" s="303" t="str">
        <f t="shared" si="329"/>
        <v/>
      </c>
      <c r="FZ74" s="303" t="str">
        <f t="shared" si="330"/>
        <v/>
      </c>
      <c r="GA74" s="303" t="str">
        <f t="shared" si="331"/>
        <v/>
      </c>
      <c r="GB74" s="303" t="str">
        <f t="shared" si="248"/>
        <v/>
      </c>
      <c r="GC74" s="286">
        <f t="shared" si="233"/>
        <v>0</v>
      </c>
      <c r="GD74" s="244">
        <f t="shared" si="332"/>
        <v>0</v>
      </c>
      <c r="GE74" s="152" t="str">
        <f t="shared" si="333"/>
        <v/>
      </c>
      <c r="GF74" s="421" t="str">
        <f t="shared" si="334"/>
        <v/>
      </c>
      <c r="GG74" s="333" t="str">
        <f t="shared" si="228"/>
        <v/>
      </c>
      <c r="GH74" s="333" t="str">
        <f t="shared" si="220"/>
        <v xml:space="preserve">      </v>
      </c>
      <c r="GI74" s="191"/>
      <c r="GJ74" s="191" t="str">
        <f t="shared" si="229"/>
        <v/>
      </c>
      <c r="GK74" s="191" t="str">
        <f t="shared" si="230"/>
        <v/>
      </c>
      <c r="GL74" s="191" t="str">
        <f t="shared" si="231"/>
        <v/>
      </c>
      <c r="GM74" s="55" t="str">
        <f>IF(details!DG74="","",details!DG74)</f>
        <v/>
      </c>
      <c r="GN74" s="57" t="str">
        <f>IF(details!DH74="","",details!DH74)</f>
        <v/>
      </c>
      <c r="GO74" s="55" t="str">
        <f>IF(details!DK74="","",details!DK74)</f>
        <v/>
      </c>
      <c r="GP74" s="57" t="str">
        <f>IF(details!DL74="","",details!DL74)</f>
        <v/>
      </c>
      <c r="GQ74" s="55" t="str">
        <f>IF(details!DO74="","",details!DO74)</f>
        <v/>
      </c>
      <c r="GR74" s="57" t="str">
        <f>IF(details!DP74="","",details!DP74)</f>
        <v/>
      </c>
      <c r="GS74" s="55" t="str">
        <f>IF(details!DS74="","",details!DS74)</f>
        <v/>
      </c>
      <c r="GT74" s="57" t="str">
        <f>IF(details!DT74="","",details!DT74)</f>
        <v/>
      </c>
      <c r="GU74" s="337" t="str">
        <f t="shared" si="335"/>
        <v/>
      </c>
      <c r="GV74" s="427" t="str">
        <f t="shared" si="336"/>
        <v/>
      </c>
      <c r="GW74" s="199"/>
      <c r="HP74" s="65"/>
      <c r="HQ74" s="65"/>
      <c r="HR74" s="65"/>
      <c r="HS74" s="65"/>
    </row>
    <row r="75" spans="1:227" ht="15" customHeight="1">
      <c r="A75" s="194">
        <f>details!A75</f>
        <v>69</v>
      </c>
      <c r="B75" s="280" t="str">
        <f>IF(details!B75="","",details!B75)</f>
        <v/>
      </c>
      <c r="C75" s="280" t="str">
        <f>IF(details!C75="","",details!C75)</f>
        <v/>
      </c>
      <c r="D75" s="282">
        <f>IF(details!D75="","",details!D75)</f>
        <v>1069</v>
      </c>
      <c r="E75" s="282"/>
      <c r="F75" s="280" t="str">
        <f>IF(details!F75="","",details!F75)</f>
        <v/>
      </c>
      <c r="G75" s="570" t="str">
        <f>IF(details!G75="","",details!G75)</f>
        <v/>
      </c>
      <c r="H75" s="287" t="str">
        <f>IF(details!H75="","",details!H75)</f>
        <v>A 069</v>
      </c>
      <c r="I75" s="287" t="str">
        <f>IF(details!I75="","",details!I75)</f>
        <v>B 069</v>
      </c>
      <c r="J75" s="287" t="str">
        <f>IF(details!J75="","",details!J75)</f>
        <v>C 069</v>
      </c>
      <c r="K75" s="280" t="str">
        <f>IF(details!K75="","",details!K75)</f>
        <v/>
      </c>
      <c r="L75" s="280" t="str">
        <f>IF(details!L75="","",details!L75)</f>
        <v/>
      </c>
      <c r="M75" s="280" t="str">
        <f>IF(details!M75="","",details!M75)</f>
        <v/>
      </c>
      <c r="N75" s="281" t="str">
        <f t="shared" si="249"/>
        <v/>
      </c>
      <c r="O75" s="280" t="str">
        <f>IF(details!N75="","",details!N75)</f>
        <v/>
      </c>
      <c r="P75" s="281" t="str">
        <f t="shared" si="250"/>
        <v/>
      </c>
      <c r="Q75" s="152">
        <f t="shared" si="251"/>
        <v>0</v>
      </c>
      <c r="R75" s="138" t="e">
        <f t="shared" si="252"/>
        <v>#VALUE!</v>
      </c>
      <c r="S75" s="280" t="str">
        <f>IF(details!O75="","",details!O75)</f>
        <v/>
      </c>
      <c r="T75" s="280" t="str">
        <f>IF(details!P75="","",details!P75)</f>
        <v/>
      </c>
      <c r="U75" s="280" t="str">
        <f>IF(details!Q75="","",details!Q75)</f>
        <v/>
      </c>
      <c r="V75" s="139" t="str">
        <f t="shared" si="253"/>
        <v/>
      </c>
      <c r="W75" s="280" t="str">
        <f>IF(details!R75="","",details!R75)</f>
        <v/>
      </c>
      <c r="X75" s="140" t="str">
        <f t="shared" si="254"/>
        <v/>
      </c>
      <c r="Y75" s="365" t="str">
        <f t="shared" si="234"/>
        <v/>
      </c>
      <c r="Z75" s="191" t="str">
        <f t="shared" si="255"/>
        <v/>
      </c>
      <c r="AA75" s="280" t="str">
        <f>IF(details!S75="","",details!S75)</f>
        <v/>
      </c>
      <c r="AB75" s="280" t="str">
        <f>IF(details!T75="","",details!T75)</f>
        <v/>
      </c>
      <c r="AC75" s="280" t="str">
        <f>IF(details!U75="","",details!U75)</f>
        <v/>
      </c>
      <c r="AD75" s="281" t="str">
        <f t="shared" si="256"/>
        <v/>
      </c>
      <c r="AE75" s="280" t="str">
        <f>IF(details!V75="","",details!V75)</f>
        <v/>
      </c>
      <c r="AF75" s="281" t="str">
        <f t="shared" si="257"/>
        <v/>
      </c>
      <c r="AG75" s="152">
        <f t="shared" si="258"/>
        <v>0</v>
      </c>
      <c r="AH75" s="138" t="e">
        <f t="shared" si="259"/>
        <v>#VALUE!</v>
      </c>
      <c r="AI75" s="280" t="str">
        <f>IF(details!W75="","",details!W75)</f>
        <v/>
      </c>
      <c r="AJ75" s="280" t="str">
        <f>IF(details!X75="","",details!X75)</f>
        <v/>
      </c>
      <c r="AK75" s="280" t="str">
        <f>IF(details!Y75="","",details!Y75)</f>
        <v/>
      </c>
      <c r="AL75" s="139" t="str">
        <f t="shared" si="260"/>
        <v/>
      </c>
      <c r="AM75" s="280" t="str">
        <f>IF(details!Z75="","",details!Z75)</f>
        <v/>
      </c>
      <c r="AN75" s="140" t="str">
        <f t="shared" si="261"/>
        <v/>
      </c>
      <c r="AO75" s="365" t="str">
        <f t="shared" si="235"/>
        <v/>
      </c>
      <c r="AP75" s="191" t="str">
        <f t="shared" ref="AP75:AP106" si="337">IF(AND(AO75="P",AN75&gt;=75),"D",IF(AND(AO75="P",AN75&gt;=60),"I",IF(AND(AO75="P",AN75&gt;=45),"II",IF(AND(AO75="P",AN75&gt;=33),"III",IF(AO75="G","III",IF(AO75="?","",AO75))))))</f>
        <v/>
      </c>
      <c r="AQ75" s="282" t="str">
        <f>IF(details!AA75="","",details!AA75)</f>
        <v/>
      </c>
      <c r="AR75" s="288" t="str">
        <f>CONCATENATE(IF(details!AA75="s"," SANSKRIT",IF(details!AA75="u"," URDU",IF(details!AA75="g"," GUJRATI",IF(details!AA75="p"," PUNJABI",IF(details!AA75="sd"," SINDHI",))))),"")</f>
        <v/>
      </c>
      <c r="AS75" s="280" t="str">
        <f>IF(details!AB75="","",details!AB75)</f>
        <v/>
      </c>
      <c r="AT75" s="280" t="str">
        <f>IF(details!AC75="","",details!AC75)</f>
        <v/>
      </c>
      <c r="AU75" s="280" t="str">
        <f>IF(details!AD75="","",details!AD75)</f>
        <v/>
      </c>
      <c r="AV75" s="281" t="str">
        <f t="shared" si="262"/>
        <v/>
      </c>
      <c r="AW75" s="280" t="str">
        <f>IF(details!AE75="","",details!AE75)</f>
        <v/>
      </c>
      <c r="AX75" s="281" t="str">
        <f t="shared" si="263"/>
        <v/>
      </c>
      <c r="AY75" s="152">
        <f t="shared" si="264"/>
        <v>0</v>
      </c>
      <c r="AZ75" s="138" t="e">
        <f t="shared" si="265"/>
        <v>#VALUE!</v>
      </c>
      <c r="BA75" s="280" t="str">
        <f>IF(details!AF75="","",details!AF75)</f>
        <v/>
      </c>
      <c r="BB75" s="280" t="str">
        <f>IF(details!AG75="","",details!AG75)</f>
        <v/>
      </c>
      <c r="BC75" s="280" t="str">
        <f>IF(details!AH75="","",details!AH75)</f>
        <v/>
      </c>
      <c r="BD75" s="139" t="str">
        <f t="shared" si="266"/>
        <v/>
      </c>
      <c r="BE75" s="280" t="str">
        <f>IF(details!AI75="","",details!AI75)</f>
        <v/>
      </c>
      <c r="BF75" s="140" t="str">
        <f t="shared" si="267"/>
        <v/>
      </c>
      <c r="BG75" s="365" t="str">
        <f t="shared" si="236"/>
        <v/>
      </c>
      <c r="BH75" s="191" t="str">
        <f t="shared" si="268"/>
        <v/>
      </c>
      <c r="BI75" s="280" t="str">
        <f>IF(details!AJ75="","",details!AJ75)</f>
        <v/>
      </c>
      <c r="BJ75" s="280" t="str">
        <f>IF(details!AK75="","",details!AK75)</f>
        <v/>
      </c>
      <c r="BK75" s="280" t="str">
        <f>IF(details!AL75="","",details!AL75)</f>
        <v/>
      </c>
      <c r="BL75" s="281" t="str">
        <f t="shared" si="269"/>
        <v/>
      </c>
      <c r="BM75" s="280" t="str">
        <f>IF(details!AM75="","",details!AM75)</f>
        <v/>
      </c>
      <c r="BN75" s="281" t="str">
        <f t="shared" si="270"/>
        <v/>
      </c>
      <c r="BO75" s="152">
        <f t="shared" si="271"/>
        <v>0</v>
      </c>
      <c r="BP75" s="138" t="e">
        <f t="shared" si="272"/>
        <v>#VALUE!</v>
      </c>
      <c r="BQ75" s="280" t="str">
        <f>IF(details!AN75="","",details!AN75)</f>
        <v/>
      </c>
      <c r="BR75" s="280" t="str">
        <f>IF(details!AO75="","",details!AO75)</f>
        <v/>
      </c>
      <c r="BS75" s="280" t="str">
        <f>IF(details!AP75="","",details!AP75)</f>
        <v/>
      </c>
      <c r="BT75" s="139" t="str">
        <f t="shared" si="273"/>
        <v/>
      </c>
      <c r="BU75" s="280" t="str">
        <f>IF(details!AQ75="","",details!AQ75)</f>
        <v/>
      </c>
      <c r="BV75" s="140" t="str">
        <f t="shared" si="274"/>
        <v/>
      </c>
      <c r="BW75" s="365" t="str">
        <f t="shared" si="237"/>
        <v/>
      </c>
      <c r="BX75" s="191" t="str">
        <f t="shared" si="209"/>
        <v/>
      </c>
      <c r="BY75" s="280" t="str">
        <f>IF(details!AR75="","",details!AR75)</f>
        <v/>
      </c>
      <c r="BZ75" s="280" t="str">
        <f>IF(details!AS75="","",details!AS75)</f>
        <v/>
      </c>
      <c r="CA75" s="280" t="str">
        <f>IF(details!AT75="","",details!AT75)</f>
        <v/>
      </c>
      <c r="CB75" s="281" t="str">
        <f t="shared" si="275"/>
        <v/>
      </c>
      <c r="CC75" s="280" t="str">
        <f>IF(details!AU75="","",details!AU75)</f>
        <v/>
      </c>
      <c r="CD75" s="281" t="str">
        <f t="shared" si="276"/>
        <v/>
      </c>
      <c r="CE75" s="152">
        <f t="shared" si="277"/>
        <v>0</v>
      </c>
      <c r="CF75" s="138" t="e">
        <f t="shared" si="278"/>
        <v>#VALUE!</v>
      </c>
      <c r="CG75" s="280" t="str">
        <f>IF(details!AV75="","",details!AV75)</f>
        <v/>
      </c>
      <c r="CH75" s="280" t="str">
        <f>IF(details!AW75="","",details!AW75)</f>
        <v/>
      </c>
      <c r="CI75" s="280" t="str">
        <f>IF(details!AX75="","",details!AX75)</f>
        <v/>
      </c>
      <c r="CJ75" s="139" t="str">
        <f t="shared" si="279"/>
        <v/>
      </c>
      <c r="CK75" s="280" t="str">
        <f>IF(details!AY75="","",details!AY75)</f>
        <v/>
      </c>
      <c r="CL75" s="140" t="str">
        <f t="shared" si="280"/>
        <v/>
      </c>
      <c r="CM75" s="365" t="str">
        <f t="shared" si="238"/>
        <v/>
      </c>
      <c r="CN75" s="191" t="str">
        <f t="shared" si="239"/>
        <v/>
      </c>
      <c r="CO75" s="280" t="str">
        <f>IF(details!AZ75="","",details!AZ75)</f>
        <v/>
      </c>
      <c r="CP75" s="280" t="str">
        <f>IF(details!BA75="","",details!BA75)</f>
        <v/>
      </c>
      <c r="CQ75" s="280" t="str">
        <f>IF(details!BB75="","",details!BB75)</f>
        <v/>
      </c>
      <c r="CR75" s="281" t="str">
        <f t="shared" si="281"/>
        <v/>
      </c>
      <c r="CS75" s="280" t="str">
        <f>IF(details!BC75="","",details!BC75)</f>
        <v/>
      </c>
      <c r="CT75" s="281" t="str">
        <f t="shared" si="282"/>
        <v/>
      </c>
      <c r="CU75" s="152">
        <f t="shared" si="283"/>
        <v>0</v>
      </c>
      <c r="CV75" s="138" t="e">
        <f t="shared" si="284"/>
        <v>#VALUE!</v>
      </c>
      <c r="CW75" s="280" t="str">
        <f>IF(details!BD75="","",details!BD75)</f>
        <v/>
      </c>
      <c r="CX75" s="280" t="str">
        <f>IF(details!BE75="","",details!BE75)</f>
        <v/>
      </c>
      <c r="CY75" s="280" t="str">
        <f>IF(details!BF75="","",details!BF75)</f>
        <v/>
      </c>
      <c r="CZ75" s="139" t="str">
        <f t="shared" si="285"/>
        <v/>
      </c>
      <c r="DA75" s="280" t="str">
        <f>IF(details!BG75="","",details!BG75)</f>
        <v/>
      </c>
      <c r="DB75" s="140" t="str">
        <f t="shared" si="286"/>
        <v/>
      </c>
      <c r="DC75" s="365" t="str">
        <f t="shared" si="240"/>
        <v/>
      </c>
      <c r="DD75" s="191" t="str">
        <f t="shared" si="232"/>
        <v/>
      </c>
      <c r="DE75" s="280" t="str">
        <f>IF(details!BH75="","",details!BH75)</f>
        <v/>
      </c>
      <c r="DF75" s="280" t="str">
        <f>IF(details!BI75="","",details!BI75)</f>
        <v/>
      </c>
      <c r="DG75" s="280" t="str">
        <f>IF(details!BJ75="","",details!BJ75)</f>
        <v/>
      </c>
      <c r="DH75" s="281" t="str">
        <f t="shared" si="287"/>
        <v/>
      </c>
      <c r="DI75" s="280" t="str">
        <f>IF(details!BK75="","",details!BK75)</f>
        <v/>
      </c>
      <c r="DJ75" s="281" t="str">
        <f t="shared" si="288"/>
        <v/>
      </c>
      <c r="DK75" s="152">
        <f t="shared" si="289"/>
        <v>0</v>
      </c>
      <c r="DL75" s="281" t="str">
        <f t="shared" si="290"/>
        <v/>
      </c>
      <c r="DM75" s="280" t="str">
        <f>IF(details!BL75="","",details!BL75)</f>
        <v/>
      </c>
      <c r="DN75" s="52" t="str">
        <f t="shared" si="291"/>
        <v/>
      </c>
      <c r="DO75" s="280" t="str">
        <f t="shared" si="292"/>
        <v/>
      </c>
      <c r="DP75" s="280" t="str">
        <f>IF(details!BM75="","",details!BM75)</f>
        <v/>
      </c>
      <c r="DQ75" s="280" t="str">
        <f>IF(details!BN75="","",details!BN75)</f>
        <v/>
      </c>
      <c r="DR75" s="280" t="str">
        <f>IF(details!BO75="","",details!BO75)</f>
        <v/>
      </c>
      <c r="DS75" s="281" t="str">
        <f t="shared" si="293"/>
        <v/>
      </c>
      <c r="DT75" s="280" t="str">
        <f>IF(details!BP75="","",details!BP75)</f>
        <v/>
      </c>
      <c r="DU75" s="280" t="str">
        <f>IF(details!BQ75="","",details!BQ75)</f>
        <v/>
      </c>
      <c r="DV75" s="281" t="str">
        <f t="shared" si="294"/>
        <v/>
      </c>
      <c r="DW75" s="281" t="str">
        <f t="shared" si="295"/>
        <v/>
      </c>
      <c r="DX75" s="281" t="str">
        <f t="shared" si="296"/>
        <v/>
      </c>
      <c r="DY75" s="282" t="str">
        <f t="shared" si="297"/>
        <v/>
      </c>
      <c r="DZ75" s="152">
        <f t="shared" si="298"/>
        <v>0</v>
      </c>
      <c r="EA75" s="280" t="str">
        <f t="shared" si="299"/>
        <v/>
      </c>
      <c r="EB75" s="280" t="str">
        <f>IF(details!BR75="","",details!BR75)</f>
        <v/>
      </c>
      <c r="EC75" s="280" t="str">
        <f>IF(details!BS75="","",details!BS75)</f>
        <v/>
      </c>
      <c r="ED75" s="280" t="str">
        <f>IF(details!BT75="","",details!BT75)</f>
        <v/>
      </c>
      <c r="EE75" s="281" t="str">
        <f t="shared" si="300"/>
        <v/>
      </c>
      <c r="EF75" s="280" t="str">
        <f>IF(details!BU75="","",details!BU75)</f>
        <v/>
      </c>
      <c r="EG75" s="280" t="str">
        <f>IF(details!BV75="","",details!BV75)</f>
        <v/>
      </c>
      <c r="EH75" s="56" t="str">
        <f t="shared" si="301"/>
        <v/>
      </c>
      <c r="EI75" s="281" t="str">
        <f t="shared" si="302"/>
        <v/>
      </c>
      <c r="EJ75" s="281" t="str">
        <f t="shared" si="303"/>
        <v/>
      </c>
      <c r="EK75" s="302" t="str">
        <f t="shared" si="304"/>
        <v/>
      </c>
      <c r="EL75" s="152">
        <f t="shared" si="305"/>
        <v>0</v>
      </c>
      <c r="EM75" s="280" t="str">
        <f t="shared" si="306"/>
        <v/>
      </c>
      <c r="EN75" s="280" t="str">
        <f>IF(details!BW75="","",details!BW75)</f>
        <v/>
      </c>
      <c r="EO75" s="280" t="str">
        <f>IF(details!BX75="","",details!BX75)</f>
        <v/>
      </c>
      <c r="EP75" s="280" t="str">
        <f>IF(details!BY75="","",details!BY75)</f>
        <v/>
      </c>
      <c r="EQ75" s="282" t="str">
        <f t="shared" si="307"/>
        <v/>
      </c>
      <c r="ER75" s="280" t="str">
        <f t="shared" si="308"/>
        <v/>
      </c>
      <c r="ES75" s="280" t="str">
        <f>IF(details!BZ75="","",details!BZ75)</f>
        <v/>
      </c>
      <c r="ET75" s="280" t="str">
        <f>IF(details!CA75="","",details!CA75)</f>
        <v/>
      </c>
      <c r="EU75" s="280" t="str">
        <f>IF(details!CB75="","",details!CB75)</f>
        <v/>
      </c>
      <c r="EV75" s="280" t="str">
        <f>IF(details!CC75="","",details!CC75)</f>
        <v/>
      </c>
      <c r="EW75" s="282" t="str">
        <f t="shared" si="309"/>
        <v/>
      </c>
      <c r="EX75" s="280" t="str">
        <f t="shared" si="310"/>
        <v/>
      </c>
      <c r="EY75" s="152" t="str">
        <f t="shared" si="311"/>
        <v/>
      </c>
      <c r="EZ75" s="152" t="str">
        <f t="shared" si="312"/>
        <v/>
      </c>
      <c r="FA75" s="152" t="str">
        <f t="shared" si="313"/>
        <v/>
      </c>
      <c r="FB75" s="152" t="str">
        <f t="shared" si="314"/>
        <v/>
      </c>
      <c r="FC75" s="152" t="str">
        <f t="shared" si="315"/>
        <v/>
      </c>
      <c r="FD75" s="152" t="str">
        <f t="shared" si="316"/>
        <v/>
      </c>
      <c r="FE75" s="152" t="str">
        <f t="shared" si="241"/>
        <v/>
      </c>
      <c r="FF75" s="152">
        <f t="shared" si="317"/>
        <v>0</v>
      </c>
      <c r="FG75" s="152">
        <f t="shared" si="318"/>
        <v>0</v>
      </c>
      <c r="FH75" s="152">
        <f t="shared" si="319"/>
        <v>0</v>
      </c>
      <c r="FI75" s="152">
        <f t="shared" si="320"/>
        <v>0</v>
      </c>
      <c r="FJ75" s="152">
        <f t="shared" si="321"/>
        <v>0</v>
      </c>
      <c r="FK75" s="198"/>
      <c r="FL75" s="303" t="str">
        <f t="shared" si="322"/>
        <v/>
      </c>
      <c r="FM75" s="303" t="str">
        <f t="shared" si="323"/>
        <v/>
      </c>
      <c r="FN75" s="303" t="str">
        <f t="shared" si="324"/>
        <v/>
      </c>
      <c r="FO75" s="303" t="str">
        <f t="shared" si="242"/>
        <v/>
      </c>
      <c r="FP75" s="303" t="str">
        <f t="shared" si="243"/>
        <v/>
      </c>
      <c r="FQ75" s="303" t="str">
        <f t="shared" si="244"/>
        <v/>
      </c>
      <c r="FR75" s="303" t="str">
        <f t="shared" si="245"/>
        <v/>
      </c>
      <c r="FS75" s="303" t="str">
        <f t="shared" si="246"/>
        <v/>
      </c>
      <c r="FT75" s="303" t="str">
        <f t="shared" si="325"/>
        <v/>
      </c>
      <c r="FU75" s="303" t="str">
        <f t="shared" si="326"/>
        <v/>
      </c>
      <c r="FV75" s="303" t="str">
        <f t="shared" si="327"/>
        <v/>
      </c>
      <c r="FW75" s="303" t="str">
        <f t="shared" si="328"/>
        <v/>
      </c>
      <c r="FX75" s="303" t="str">
        <f t="shared" si="247"/>
        <v/>
      </c>
      <c r="FY75" s="303" t="str">
        <f t="shared" si="329"/>
        <v/>
      </c>
      <c r="FZ75" s="303" t="str">
        <f t="shared" si="330"/>
        <v/>
      </c>
      <c r="GA75" s="303" t="str">
        <f t="shared" si="331"/>
        <v/>
      </c>
      <c r="GB75" s="303" t="str">
        <f t="shared" si="248"/>
        <v/>
      </c>
      <c r="GC75" s="286">
        <f t="shared" si="233"/>
        <v>0</v>
      </c>
      <c r="GD75" s="244">
        <f t="shared" si="332"/>
        <v>0</v>
      </c>
      <c r="GE75" s="152" t="str">
        <f t="shared" si="333"/>
        <v/>
      </c>
      <c r="GF75" s="421" t="str">
        <f t="shared" si="334"/>
        <v/>
      </c>
      <c r="GG75" s="333" t="str">
        <f t="shared" si="228"/>
        <v/>
      </c>
      <c r="GH75" s="333" t="str">
        <f t="shared" si="220"/>
        <v xml:space="preserve">      </v>
      </c>
      <c r="GI75" s="191"/>
      <c r="GJ75" s="191" t="str">
        <f t="shared" si="229"/>
        <v/>
      </c>
      <c r="GK75" s="191" t="str">
        <f t="shared" si="230"/>
        <v/>
      </c>
      <c r="GL75" s="191" t="str">
        <f t="shared" si="231"/>
        <v/>
      </c>
      <c r="GM75" s="55" t="str">
        <f>IF(details!DG75="","",details!DG75)</f>
        <v/>
      </c>
      <c r="GN75" s="57" t="str">
        <f>IF(details!DH75="","",details!DH75)</f>
        <v/>
      </c>
      <c r="GO75" s="55" t="str">
        <f>IF(details!DK75="","",details!DK75)</f>
        <v/>
      </c>
      <c r="GP75" s="57" t="str">
        <f>IF(details!DL75="","",details!DL75)</f>
        <v/>
      </c>
      <c r="GQ75" s="55" t="str">
        <f>IF(details!DO75="","",details!DO75)</f>
        <v/>
      </c>
      <c r="GR75" s="57" t="str">
        <f>IF(details!DP75="","",details!DP75)</f>
        <v/>
      </c>
      <c r="GS75" s="55" t="str">
        <f>IF(details!DS75="","",details!DS75)</f>
        <v/>
      </c>
      <c r="GT75" s="57" t="str">
        <f>IF(details!DT75="","",details!DT75)</f>
        <v/>
      </c>
      <c r="GU75" s="337" t="str">
        <f t="shared" si="335"/>
        <v/>
      </c>
      <c r="GV75" s="427" t="str">
        <f t="shared" si="336"/>
        <v/>
      </c>
      <c r="GW75" s="199"/>
      <c r="HP75" s="65"/>
      <c r="HQ75" s="65"/>
      <c r="HR75" s="65"/>
      <c r="HS75" s="65"/>
    </row>
    <row r="76" spans="1:227" ht="15" customHeight="1">
      <c r="A76" s="194">
        <f>details!A76</f>
        <v>70</v>
      </c>
      <c r="B76" s="280" t="str">
        <f>IF(details!B76="","",details!B76)</f>
        <v/>
      </c>
      <c r="C76" s="280" t="str">
        <f>IF(details!C76="","",details!C76)</f>
        <v/>
      </c>
      <c r="D76" s="282">
        <f>IF(details!D76="","",details!D76)</f>
        <v>1070</v>
      </c>
      <c r="E76" s="282"/>
      <c r="F76" s="280" t="str">
        <f>IF(details!F76="","",details!F76)</f>
        <v/>
      </c>
      <c r="G76" s="570" t="str">
        <f>IF(details!G76="","",details!G76)</f>
        <v/>
      </c>
      <c r="H76" s="287" t="str">
        <f>IF(details!H76="","",details!H76)</f>
        <v>A 070</v>
      </c>
      <c r="I76" s="287" t="str">
        <f>IF(details!I76="","",details!I76)</f>
        <v>B 070</v>
      </c>
      <c r="J76" s="287" t="str">
        <f>IF(details!J76="","",details!J76)</f>
        <v>C 070</v>
      </c>
      <c r="K76" s="280" t="str">
        <f>IF(details!K76="","",details!K76)</f>
        <v/>
      </c>
      <c r="L76" s="280" t="str">
        <f>IF(details!L76="","",details!L76)</f>
        <v/>
      </c>
      <c r="M76" s="280" t="str">
        <f>IF(details!M76="","",details!M76)</f>
        <v/>
      </c>
      <c r="N76" s="281" t="str">
        <f t="shared" si="249"/>
        <v/>
      </c>
      <c r="O76" s="280" t="str">
        <f>IF(details!N76="","",details!N76)</f>
        <v/>
      </c>
      <c r="P76" s="281" t="str">
        <f t="shared" si="250"/>
        <v/>
      </c>
      <c r="Q76" s="152">
        <f t="shared" si="251"/>
        <v>0</v>
      </c>
      <c r="R76" s="138" t="e">
        <f t="shared" si="252"/>
        <v>#VALUE!</v>
      </c>
      <c r="S76" s="280" t="str">
        <f>IF(details!O76="","",details!O76)</f>
        <v/>
      </c>
      <c r="T76" s="280" t="str">
        <f>IF(details!P76="","",details!P76)</f>
        <v/>
      </c>
      <c r="U76" s="280" t="str">
        <f>IF(details!Q76="","",details!Q76)</f>
        <v/>
      </c>
      <c r="V76" s="139" t="str">
        <f t="shared" si="253"/>
        <v/>
      </c>
      <c r="W76" s="280" t="str">
        <f>IF(details!R76="","",details!R76)</f>
        <v/>
      </c>
      <c r="X76" s="140" t="str">
        <f t="shared" si="254"/>
        <v/>
      </c>
      <c r="Y76" s="365" t="str">
        <f t="shared" si="234"/>
        <v/>
      </c>
      <c r="Z76" s="191" t="str">
        <f t="shared" si="255"/>
        <v/>
      </c>
      <c r="AA76" s="280" t="str">
        <f>IF(details!S76="","",details!S76)</f>
        <v/>
      </c>
      <c r="AB76" s="280" t="str">
        <f>IF(details!T76="","",details!T76)</f>
        <v/>
      </c>
      <c r="AC76" s="280" t="str">
        <f>IF(details!U76="","",details!U76)</f>
        <v/>
      </c>
      <c r="AD76" s="281" t="str">
        <f t="shared" si="256"/>
        <v/>
      </c>
      <c r="AE76" s="280" t="str">
        <f>IF(details!V76="","",details!V76)</f>
        <v/>
      </c>
      <c r="AF76" s="281" t="str">
        <f t="shared" si="257"/>
        <v/>
      </c>
      <c r="AG76" s="152">
        <f t="shared" si="258"/>
        <v>0</v>
      </c>
      <c r="AH76" s="138" t="e">
        <f t="shared" si="259"/>
        <v>#VALUE!</v>
      </c>
      <c r="AI76" s="280" t="str">
        <f>IF(details!W76="","",details!W76)</f>
        <v/>
      </c>
      <c r="AJ76" s="280" t="str">
        <f>IF(details!X76="","",details!X76)</f>
        <v/>
      </c>
      <c r="AK76" s="280" t="str">
        <f>IF(details!Y76="","",details!Y76)</f>
        <v/>
      </c>
      <c r="AL76" s="139" t="str">
        <f t="shared" si="260"/>
        <v/>
      </c>
      <c r="AM76" s="280" t="str">
        <f>IF(details!Z76="","",details!Z76)</f>
        <v/>
      </c>
      <c r="AN76" s="140" t="str">
        <f t="shared" si="261"/>
        <v/>
      </c>
      <c r="AO76" s="365" t="str">
        <f t="shared" si="235"/>
        <v/>
      </c>
      <c r="AP76" s="191" t="str">
        <f t="shared" si="337"/>
        <v/>
      </c>
      <c r="AQ76" s="282" t="str">
        <f>IF(details!AA76="","",details!AA76)</f>
        <v/>
      </c>
      <c r="AR76" s="288" t="str">
        <f>CONCATENATE(IF(details!AA76="s"," SANSKRIT",IF(details!AA76="u"," URDU",IF(details!AA76="g"," GUJRATI",IF(details!AA76="p"," PUNJABI",IF(details!AA76="sd"," SINDHI",))))),"")</f>
        <v/>
      </c>
      <c r="AS76" s="280" t="str">
        <f>IF(details!AB76="","",details!AB76)</f>
        <v/>
      </c>
      <c r="AT76" s="280" t="str">
        <f>IF(details!AC76="","",details!AC76)</f>
        <v/>
      </c>
      <c r="AU76" s="280" t="str">
        <f>IF(details!AD76="","",details!AD76)</f>
        <v/>
      </c>
      <c r="AV76" s="281" t="str">
        <f t="shared" si="262"/>
        <v/>
      </c>
      <c r="AW76" s="280" t="str">
        <f>IF(details!AE76="","",details!AE76)</f>
        <v/>
      </c>
      <c r="AX76" s="281" t="str">
        <f t="shared" si="263"/>
        <v/>
      </c>
      <c r="AY76" s="152">
        <f t="shared" si="264"/>
        <v>0</v>
      </c>
      <c r="AZ76" s="138" t="e">
        <f t="shared" si="265"/>
        <v>#VALUE!</v>
      </c>
      <c r="BA76" s="280" t="str">
        <f>IF(details!AF76="","",details!AF76)</f>
        <v/>
      </c>
      <c r="BB76" s="280" t="str">
        <f>IF(details!AG76="","",details!AG76)</f>
        <v/>
      </c>
      <c r="BC76" s="280" t="str">
        <f>IF(details!AH76="","",details!AH76)</f>
        <v/>
      </c>
      <c r="BD76" s="139" t="str">
        <f t="shared" si="266"/>
        <v/>
      </c>
      <c r="BE76" s="280" t="str">
        <f>IF(details!AI76="","",details!AI76)</f>
        <v/>
      </c>
      <c r="BF76" s="140" t="str">
        <f t="shared" si="267"/>
        <v/>
      </c>
      <c r="BG76" s="365" t="str">
        <f t="shared" si="236"/>
        <v/>
      </c>
      <c r="BH76" s="191" t="str">
        <f t="shared" si="268"/>
        <v/>
      </c>
      <c r="BI76" s="280" t="str">
        <f>IF(details!AJ76="","",details!AJ76)</f>
        <v/>
      </c>
      <c r="BJ76" s="280" t="str">
        <f>IF(details!AK76="","",details!AK76)</f>
        <v/>
      </c>
      <c r="BK76" s="280" t="str">
        <f>IF(details!AL76="","",details!AL76)</f>
        <v/>
      </c>
      <c r="BL76" s="281" t="str">
        <f t="shared" si="269"/>
        <v/>
      </c>
      <c r="BM76" s="280" t="str">
        <f>IF(details!AM76="","",details!AM76)</f>
        <v/>
      </c>
      <c r="BN76" s="281" t="str">
        <f t="shared" si="270"/>
        <v/>
      </c>
      <c r="BO76" s="152">
        <f t="shared" si="271"/>
        <v>0</v>
      </c>
      <c r="BP76" s="138" t="e">
        <f t="shared" si="272"/>
        <v>#VALUE!</v>
      </c>
      <c r="BQ76" s="280" t="str">
        <f>IF(details!AN76="","",details!AN76)</f>
        <v/>
      </c>
      <c r="BR76" s="280" t="str">
        <f>IF(details!AO76="","",details!AO76)</f>
        <v/>
      </c>
      <c r="BS76" s="280" t="str">
        <f>IF(details!AP76="","",details!AP76)</f>
        <v/>
      </c>
      <c r="BT76" s="139" t="str">
        <f t="shared" si="273"/>
        <v/>
      </c>
      <c r="BU76" s="280" t="str">
        <f>IF(details!AQ76="","",details!AQ76)</f>
        <v/>
      </c>
      <c r="BV76" s="140" t="str">
        <f t="shared" si="274"/>
        <v/>
      </c>
      <c r="BW76" s="365" t="str">
        <f t="shared" si="237"/>
        <v/>
      </c>
      <c r="BX76" s="191" t="str">
        <f t="shared" si="209"/>
        <v/>
      </c>
      <c r="BY76" s="280" t="str">
        <f>IF(details!AR76="","",details!AR76)</f>
        <v/>
      </c>
      <c r="BZ76" s="280" t="str">
        <f>IF(details!AS76="","",details!AS76)</f>
        <v/>
      </c>
      <c r="CA76" s="280" t="str">
        <f>IF(details!AT76="","",details!AT76)</f>
        <v/>
      </c>
      <c r="CB76" s="281" t="str">
        <f t="shared" si="275"/>
        <v/>
      </c>
      <c r="CC76" s="280" t="str">
        <f>IF(details!AU76="","",details!AU76)</f>
        <v/>
      </c>
      <c r="CD76" s="281" t="str">
        <f t="shared" si="276"/>
        <v/>
      </c>
      <c r="CE76" s="152">
        <f t="shared" si="277"/>
        <v>0</v>
      </c>
      <c r="CF76" s="138" t="e">
        <f t="shared" si="278"/>
        <v>#VALUE!</v>
      </c>
      <c r="CG76" s="280" t="str">
        <f>IF(details!AV76="","",details!AV76)</f>
        <v/>
      </c>
      <c r="CH76" s="280" t="str">
        <f>IF(details!AW76="","",details!AW76)</f>
        <v/>
      </c>
      <c r="CI76" s="280" t="str">
        <f>IF(details!AX76="","",details!AX76)</f>
        <v/>
      </c>
      <c r="CJ76" s="139" t="str">
        <f t="shared" si="279"/>
        <v/>
      </c>
      <c r="CK76" s="280" t="str">
        <f>IF(details!AY76="","",details!AY76)</f>
        <v/>
      </c>
      <c r="CL76" s="140" t="str">
        <f t="shared" si="280"/>
        <v/>
      </c>
      <c r="CM76" s="365" t="str">
        <f t="shared" si="238"/>
        <v/>
      </c>
      <c r="CN76" s="191" t="str">
        <f t="shared" si="239"/>
        <v/>
      </c>
      <c r="CO76" s="280" t="str">
        <f>IF(details!AZ76="","",details!AZ76)</f>
        <v/>
      </c>
      <c r="CP76" s="280" t="str">
        <f>IF(details!BA76="","",details!BA76)</f>
        <v/>
      </c>
      <c r="CQ76" s="280" t="str">
        <f>IF(details!BB76="","",details!BB76)</f>
        <v/>
      </c>
      <c r="CR76" s="281" t="str">
        <f t="shared" si="281"/>
        <v/>
      </c>
      <c r="CS76" s="280" t="str">
        <f>IF(details!BC76="","",details!BC76)</f>
        <v/>
      </c>
      <c r="CT76" s="281" t="str">
        <f t="shared" si="282"/>
        <v/>
      </c>
      <c r="CU76" s="152">
        <f t="shared" si="283"/>
        <v>0</v>
      </c>
      <c r="CV76" s="138" t="e">
        <f t="shared" si="284"/>
        <v>#VALUE!</v>
      </c>
      <c r="CW76" s="280" t="str">
        <f>IF(details!BD76="","",details!BD76)</f>
        <v/>
      </c>
      <c r="CX76" s="280" t="str">
        <f>IF(details!BE76="","",details!BE76)</f>
        <v/>
      </c>
      <c r="CY76" s="280" t="str">
        <f>IF(details!BF76="","",details!BF76)</f>
        <v/>
      </c>
      <c r="CZ76" s="139" t="str">
        <f t="shared" si="285"/>
        <v/>
      </c>
      <c r="DA76" s="280" t="str">
        <f>IF(details!BG76="","",details!BG76)</f>
        <v/>
      </c>
      <c r="DB76" s="140" t="str">
        <f t="shared" si="286"/>
        <v/>
      </c>
      <c r="DC76" s="365" t="str">
        <f t="shared" si="240"/>
        <v/>
      </c>
      <c r="DD76" s="191" t="str">
        <f t="shared" si="232"/>
        <v/>
      </c>
      <c r="DE76" s="280" t="str">
        <f>IF(details!BH76="","",details!BH76)</f>
        <v/>
      </c>
      <c r="DF76" s="280" t="str">
        <f>IF(details!BI76="","",details!BI76)</f>
        <v/>
      </c>
      <c r="DG76" s="280" t="str">
        <f>IF(details!BJ76="","",details!BJ76)</f>
        <v/>
      </c>
      <c r="DH76" s="281" t="str">
        <f t="shared" si="287"/>
        <v/>
      </c>
      <c r="DI76" s="280" t="str">
        <f>IF(details!BK76="","",details!BK76)</f>
        <v/>
      </c>
      <c r="DJ76" s="281" t="str">
        <f t="shared" si="288"/>
        <v/>
      </c>
      <c r="DK76" s="152">
        <f t="shared" si="289"/>
        <v>0</v>
      </c>
      <c r="DL76" s="281" t="str">
        <f t="shared" si="290"/>
        <v/>
      </c>
      <c r="DM76" s="280" t="str">
        <f>IF(details!BL76="","",details!BL76)</f>
        <v/>
      </c>
      <c r="DN76" s="52" t="str">
        <f t="shared" si="291"/>
        <v/>
      </c>
      <c r="DO76" s="280" t="str">
        <f t="shared" si="292"/>
        <v/>
      </c>
      <c r="DP76" s="280" t="str">
        <f>IF(details!BM76="","",details!BM76)</f>
        <v/>
      </c>
      <c r="DQ76" s="280" t="str">
        <f>IF(details!BN76="","",details!BN76)</f>
        <v/>
      </c>
      <c r="DR76" s="280" t="str">
        <f>IF(details!BO76="","",details!BO76)</f>
        <v/>
      </c>
      <c r="DS76" s="281" t="str">
        <f t="shared" si="293"/>
        <v/>
      </c>
      <c r="DT76" s="280" t="str">
        <f>IF(details!BP76="","",details!BP76)</f>
        <v/>
      </c>
      <c r="DU76" s="280" t="str">
        <f>IF(details!BQ76="","",details!BQ76)</f>
        <v/>
      </c>
      <c r="DV76" s="281" t="str">
        <f t="shared" si="294"/>
        <v/>
      </c>
      <c r="DW76" s="281" t="str">
        <f t="shared" si="295"/>
        <v/>
      </c>
      <c r="DX76" s="281" t="str">
        <f t="shared" si="296"/>
        <v/>
      </c>
      <c r="DY76" s="282" t="str">
        <f t="shared" si="297"/>
        <v/>
      </c>
      <c r="DZ76" s="152">
        <f t="shared" si="298"/>
        <v>0</v>
      </c>
      <c r="EA76" s="280" t="str">
        <f t="shared" si="299"/>
        <v/>
      </c>
      <c r="EB76" s="280" t="str">
        <f>IF(details!BR76="","",details!BR76)</f>
        <v/>
      </c>
      <c r="EC76" s="280" t="str">
        <f>IF(details!BS76="","",details!BS76)</f>
        <v/>
      </c>
      <c r="ED76" s="280" t="str">
        <f>IF(details!BT76="","",details!BT76)</f>
        <v/>
      </c>
      <c r="EE76" s="281" t="str">
        <f t="shared" si="300"/>
        <v/>
      </c>
      <c r="EF76" s="280" t="str">
        <f>IF(details!BU76="","",details!BU76)</f>
        <v/>
      </c>
      <c r="EG76" s="280" t="str">
        <f>IF(details!BV76="","",details!BV76)</f>
        <v/>
      </c>
      <c r="EH76" s="56" t="str">
        <f t="shared" si="301"/>
        <v/>
      </c>
      <c r="EI76" s="281" t="str">
        <f t="shared" si="302"/>
        <v/>
      </c>
      <c r="EJ76" s="281" t="str">
        <f t="shared" si="303"/>
        <v/>
      </c>
      <c r="EK76" s="302" t="str">
        <f t="shared" si="304"/>
        <v/>
      </c>
      <c r="EL76" s="152">
        <f t="shared" si="305"/>
        <v>0</v>
      </c>
      <c r="EM76" s="280" t="str">
        <f t="shared" si="306"/>
        <v/>
      </c>
      <c r="EN76" s="280" t="str">
        <f>IF(details!BW76="","",details!BW76)</f>
        <v/>
      </c>
      <c r="EO76" s="280" t="str">
        <f>IF(details!BX76="","",details!BX76)</f>
        <v/>
      </c>
      <c r="EP76" s="280" t="str">
        <f>IF(details!BY76="","",details!BY76)</f>
        <v/>
      </c>
      <c r="EQ76" s="282" t="str">
        <f t="shared" si="307"/>
        <v/>
      </c>
      <c r="ER76" s="280" t="str">
        <f t="shared" si="308"/>
        <v/>
      </c>
      <c r="ES76" s="280" t="str">
        <f>IF(details!BZ76="","",details!BZ76)</f>
        <v/>
      </c>
      <c r="ET76" s="280" t="str">
        <f>IF(details!CA76="","",details!CA76)</f>
        <v/>
      </c>
      <c r="EU76" s="280" t="str">
        <f>IF(details!CB76="","",details!CB76)</f>
        <v/>
      </c>
      <c r="EV76" s="280" t="str">
        <f>IF(details!CC76="","",details!CC76)</f>
        <v/>
      </c>
      <c r="EW76" s="282" t="str">
        <f t="shared" si="309"/>
        <v/>
      </c>
      <c r="EX76" s="280" t="str">
        <f t="shared" si="310"/>
        <v/>
      </c>
      <c r="EY76" s="152" t="str">
        <f t="shared" si="311"/>
        <v/>
      </c>
      <c r="EZ76" s="152" t="str">
        <f t="shared" si="312"/>
        <v/>
      </c>
      <c r="FA76" s="152" t="str">
        <f t="shared" si="313"/>
        <v/>
      </c>
      <c r="FB76" s="152" t="str">
        <f t="shared" si="314"/>
        <v/>
      </c>
      <c r="FC76" s="152" t="str">
        <f t="shared" si="315"/>
        <v/>
      </c>
      <c r="FD76" s="152" t="str">
        <f t="shared" si="316"/>
        <v/>
      </c>
      <c r="FE76" s="152" t="str">
        <f t="shared" si="241"/>
        <v/>
      </c>
      <c r="FF76" s="152">
        <f t="shared" si="317"/>
        <v>0</v>
      </c>
      <c r="FG76" s="152">
        <f t="shared" si="318"/>
        <v>0</v>
      </c>
      <c r="FH76" s="152">
        <f t="shared" si="319"/>
        <v>0</v>
      </c>
      <c r="FI76" s="152">
        <f t="shared" si="320"/>
        <v>0</v>
      </c>
      <c r="FJ76" s="152">
        <f t="shared" si="321"/>
        <v>0</v>
      </c>
      <c r="FK76" s="198"/>
      <c r="FL76" s="303" t="str">
        <f t="shared" si="322"/>
        <v/>
      </c>
      <c r="FM76" s="303" t="str">
        <f t="shared" si="323"/>
        <v/>
      </c>
      <c r="FN76" s="303" t="str">
        <f t="shared" si="324"/>
        <v/>
      </c>
      <c r="FO76" s="303" t="str">
        <f t="shared" si="242"/>
        <v/>
      </c>
      <c r="FP76" s="303" t="str">
        <f t="shared" si="243"/>
        <v/>
      </c>
      <c r="FQ76" s="303" t="str">
        <f t="shared" si="244"/>
        <v/>
      </c>
      <c r="FR76" s="303" t="str">
        <f t="shared" si="245"/>
        <v/>
      </c>
      <c r="FS76" s="303" t="str">
        <f t="shared" si="246"/>
        <v/>
      </c>
      <c r="FT76" s="303" t="str">
        <f t="shared" si="325"/>
        <v/>
      </c>
      <c r="FU76" s="303" t="str">
        <f t="shared" si="326"/>
        <v/>
      </c>
      <c r="FV76" s="303" t="str">
        <f t="shared" si="327"/>
        <v/>
      </c>
      <c r="FW76" s="303" t="str">
        <f t="shared" si="328"/>
        <v/>
      </c>
      <c r="FX76" s="303" t="str">
        <f t="shared" si="247"/>
        <v/>
      </c>
      <c r="FY76" s="303" t="str">
        <f t="shared" si="329"/>
        <v/>
      </c>
      <c r="FZ76" s="303" t="str">
        <f t="shared" si="330"/>
        <v/>
      </c>
      <c r="GA76" s="303" t="str">
        <f t="shared" si="331"/>
        <v/>
      </c>
      <c r="GB76" s="303" t="str">
        <f t="shared" si="248"/>
        <v/>
      </c>
      <c r="GC76" s="286">
        <f t="shared" si="233"/>
        <v>0</v>
      </c>
      <c r="GD76" s="244">
        <f t="shared" si="332"/>
        <v>0</v>
      </c>
      <c r="GE76" s="152" t="str">
        <f t="shared" si="333"/>
        <v/>
      </c>
      <c r="GF76" s="421" t="str">
        <f t="shared" si="334"/>
        <v/>
      </c>
      <c r="GG76" s="333" t="str">
        <f t="shared" si="228"/>
        <v/>
      </c>
      <c r="GH76" s="333" t="str">
        <f t="shared" si="220"/>
        <v xml:space="preserve">      </v>
      </c>
      <c r="GI76" s="191"/>
      <c r="GJ76" s="191" t="str">
        <f t="shared" si="229"/>
        <v/>
      </c>
      <c r="GK76" s="191" t="str">
        <f t="shared" si="230"/>
        <v/>
      </c>
      <c r="GL76" s="191" t="str">
        <f t="shared" si="231"/>
        <v/>
      </c>
      <c r="GM76" s="55" t="str">
        <f>IF(details!DG76="","",details!DG76)</f>
        <v/>
      </c>
      <c r="GN76" s="57" t="str">
        <f>IF(details!DH76="","",details!DH76)</f>
        <v/>
      </c>
      <c r="GO76" s="55" t="str">
        <f>IF(details!DK76="","",details!DK76)</f>
        <v/>
      </c>
      <c r="GP76" s="57" t="str">
        <f>IF(details!DL76="","",details!DL76)</f>
        <v/>
      </c>
      <c r="GQ76" s="55" t="str">
        <f>IF(details!DO76="","",details!DO76)</f>
        <v/>
      </c>
      <c r="GR76" s="57" t="str">
        <f>IF(details!DP76="","",details!DP76)</f>
        <v/>
      </c>
      <c r="GS76" s="55" t="str">
        <f>IF(details!DS76="","",details!DS76)</f>
        <v/>
      </c>
      <c r="GT76" s="57" t="str">
        <f>IF(details!DT76="","",details!DT76)</f>
        <v/>
      </c>
      <c r="GU76" s="337" t="str">
        <f t="shared" si="335"/>
        <v/>
      </c>
      <c r="GV76" s="427" t="str">
        <f t="shared" si="336"/>
        <v/>
      </c>
      <c r="GW76" s="199"/>
      <c r="HP76" s="65"/>
      <c r="HQ76" s="65"/>
      <c r="HR76" s="65"/>
      <c r="HS76" s="65"/>
    </row>
    <row r="77" spans="1:227" ht="15" customHeight="1">
      <c r="A77" s="194">
        <f>details!A77</f>
        <v>71</v>
      </c>
      <c r="B77" s="280" t="str">
        <f>IF(details!B77="","",details!B77)</f>
        <v/>
      </c>
      <c r="C77" s="280" t="str">
        <f>IF(details!C77="","",details!C77)</f>
        <v/>
      </c>
      <c r="D77" s="282">
        <f>IF(details!D77="","",details!D77)</f>
        <v>1071</v>
      </c>
      <c r="E77" s="282"/>
      <c r="F77" s="280" t="str">
        <f>IF(details!F77="","",details!F77)</f>
        <v/>
      </c>
      <c r="G77" s="570" t="str">
        <f>IF(details!G77="","",details!G77)</f>
        <v/>
      </c>
      <c r="H77" s="287" t="str">
        <f>IF(details!H77="","",details!H77)</f>
        <v>A 071</v>
      </c>
      <c r="I77" s="287" t="str">
        <f>IF(details!I77="","",details!I77)</f>
        <v>B 071</v>
      </c>
      <c r="J77" s="287" t="str">
        <f>IF(details!J77="","",details!J77)</f>
        <v>C 071</v>
      </c>
      <c r="K77" s="280" t="str">
        <f>IF(details!K77="","",details!K77)</f>
        <v/>
      </c>
      <c r="L77" s="280" t="str">
        <f>IF(details!L77="","",details!L77)</f>
        <v/>
      </c>
      <c r="M77" s="280" t="str">
        <f>IF(details!M77="","",details!M77)</f>
        <v/>
      </c>
      <c r="N77" s="281" t="str">
        <f t="shared" si="249"/>
        <v/>
      </c>
      <c r="O77" s="280" t="str">
        <f>IF(details!N77="","",details!N77)</f>
        <v/>
      </c>
      <c r="P77" s="281" t="str">
        <f t="shared" si="250"/>
        <v/>
      </c>
      <c r="Q77" s="152">
        <f t="shared" si="251"/>
        <v>0</v>
      </c>
      <c r="R77" s="138" t="e">
        <f t="shared" si="252"/>
        <v>#VALUE!</v>
      </c>
      <c r="S77" s="280" t="str">
        <f>IF(details!O77="","",details!O77)</f>
        <v/>
      </c>
      <c r="T77" s="280" t="str">
        <f>IF(details!P77="","",details!P77)</f>
        <v/>
      </c>
      <c r="U77" s="280" t="str">
        <f>IF(details!Q77="","",details!Q77)</f>
        <v/>
      </c>
      <c r="V77" s="139" t="str">
        <f t="shared" si="253"/>
        <v/>
      </c>
      <c r="W77" s="280" t="str">
        <f>IF(details!R77="","",details!R77)</f>
        <v/>
      </c>
      <c r="X77" s="140" t="str">
        <f t="shared" si="254"/>
        <v/>
      </c>
      <c r="Y77" s="365" t="str">
        <f t="shared" si="234"/>
        <v/>
      </c>
      <c r="Z77" s="191" t="str">
        <f t="shared" si="255"/>
        <v/>
      </c>
      <c r="AA77" s="280" t="str">
        <f>IF(details!S77="","",details!S77)</f>
        <v/>
      </c>
      <c r="AB77" s="280" t="str">
        <f>IF(details!T77="","",details!T77)</f>
        <v/>
      </c>
      <c r="AC77" s="280" t="str">
        <f>IF(details!U77="","",details!U77)</f>
        <v/>
      </c>
      <c r="AD77" s="281" t="str">
        <f t="shared" si="256"/>
        <v/>
      </c>
      <c r="AE77" s="280" t="str">
        <f>IF(details!V77="","",details!V77)</f>
        <v/>
      </c>
      <c r="AF77" s="281" t="str">
        <f t="shared" si="257"/>
        <v/>
      </c>
      <c r="AG77" s="152">
        <f t="shared" si="258"/>
        <v>0</v>
      </c>
      <c r="AH77" s="138" t="e">
        <f t="shared" si="259"/>
        <v>#VALUE!</v>
      </c>
      <c r="AI77" s="280" t="str">
        <f>IF(details!W77="","",details!W77)</f>
        <v/>
      </c>
      <c r="AJ77" s="280" t="str">
        <f>IF(details!X77="","",details!X77)</f>
        <v/>
      </c>
      <c r="AK77" s="280" t="str">
        <f>IF(details!Y77="","",details!Y77)</f>
        <v/>
      </c>
      <c r="AL77" s="139" t="str">
        <f t="shared" si="260"/>
        <v/>
      </c>
      <c r="AM77" s="280" t="str">
        <f>IF(details!Z77="","",details!Z77)</f>
        <v/>
      </c>
      <c r="AN77" s="140" t="str">
        <f t="shared" si="261"/>
        <v/>
      </c>
      <c r="AO77" s="365" t="str">
        <f t="shared" si="235"/>
        <v/>
      </c>
      <c r="AP77" s="191" t="str">
        <f t="shared" si="337"/>
        <v/>
      </c>
      <c r="AQ77" s="282" t="str">
        <f>IF(details!AA77="","",details!AA77)</f>
        <v/>
      </c>
      <c r="AR77" s="288" t="str">
        <f>CONCATENATE(IF(details!AA77="s"," SANSKRIT",IF(details!AA77="u"," URDU",IF(details!AA77="g"," GUJRATI",IF(details!AA77="p"," PUNJABI",IF(details!AA77="sd"," SINDHI",))))),"")</f>
        <v/>
      </c>
      <c r="AS77" s="280" t="str">
        <f>IF(details!AB77="","",details!AB77)</f>
        <v/>
      </c>
      <c r="AT77" s="280" t="str">
        <f>IF(details!AC77="","",details!AC77)</f>
        <v/>
      </c>
      <c r="AU77" s="280" t="str">
        <f>IF(details!AD77="","",details!AD77)</f>
        <v/>
      </c>
      <c r="AV77" s="281" t="str">
        <f t="shared" si="262"/>
        <v/>
      </c>
      <c r="AW77" s="280" t="str">
        <f>IF(details!AE77="","",details!AE77)</f>
        <v/>
      </c>
      <c r="AX77" s="281" t="str">
        <f t="shared" si="263"/>
        <v/>
      </c>
      <c r="AY77" s="152">
        <f t="shared" si="264"/>
        <v>0</v>
      </c>
      <c r="AZ77" s="138" t="e">
        <f t="shared" si="265"/>
        <v>#VALUE!</v>
      </c>
      <c r="BA77" s="280" t="str">
        <f>IF(details!AF77="","",details!AF77)</f>
        <v/>
      </c>
      <c r="BB77" s="280" t="str">
        <f>IF(details!AG77="","",details!AG77)</f>
        <v/>
      </c>
      <c r="BC77" s="280" t="str">
        <f>IF(details!AH77="","",details!AH77)</f>
        <v/>
      </c>
      <c r="BD77" s="139" t="str">
        <f t="shared" si="266"/>
        <v/>
      </c>
      <c r="BE77" s="280" t="str">
        <f>IF(details!AI77="","",details!AI77)</f>
        <v/>
      </c>
      <c r="BF77" s="140" t="str">
        <f t="shared" si="267"/>
        <v/>
      </c>
      <c r="BG77" s="365" t="str">
        <f t="shared" si="236"/>
        <v/>
      </c>
      <c r="BH77" s="191" t="str">
        <f t="shared" si="268"/>
        <v/>
      </c>
      <c r="BI77" s="280" t="str">
        <f>IF(details!AJ77="","",details!AJ77)</f>
        <v/>
      </c>
      <c r="BJ77" s="280" t="str">
        <f>IF(details!AK77="","",details!AK77)</f>
        <v/>
      </c>
      <c r="BK77" s="280" t="str">
        <f>IF(details!AL77="","",details!AL77)</f>
        <v/>
      </c>
      <c r="BL77" s="281" t="str">
        <f t="shared" si="269"/>
        <v/>
      </c>
      <c r="BM77" s="280" t="str">
        <f>IF(details!AM77="","",details!AM77)</f>
        <v/>
      </c>
      <c r="BN77" s="281" t="str">
        <f t="shared" si="270"/>
        <v/>
      </c>
      <c r="BO77" s="152">
        <f t="shared" si="271"/>
        <v>0</v>
      </c>
      <c r="BP77" s="138" t="e">
        <f t="shared" si="272"/>
        <v>#VALUE!</v>
      </c>
      <c r="BQ77" s="280" t="str">
        <f>IF(details!AN77="","",details!AN77)</f>
        <v/>
      </c>
      <c r="BR77" s="280" t="str">
        <f>IF(details!AO77="","",details!AO77)</f>
        <v/>
      </c>
      <c r="BS77" s="280" t="str">
        <f>IF(details!AP77="","",details!AP77)</f>
        <v/>
      </c>
      <c r="BT77" s="139" t="str">
        <f t="shared" si="273"/>
        <v/>
      </c>
      <c r="BU77" s="280" t="str">
        <f>IF(details!AQ77="","",details!AQ77)</f>
        <v/>
      </c>
      <c r="BV77" s="140" t="str">
        <f t="shared" si="274"/>
        <v/>
      </c>
      <c r="BW77" s="365" t="str">
        <f t="shared" si="237"/>
        <v/>
      </c>
      <c r="BX77" s="191" t="str">
        <f t="shared" si="209"/>
        <v/>
      </c>
      <c r="BY77" s="280" t="str">
        <f>IF(details!AR77="","",details!AR77)</f>
        <v/>
      </c>
      <c r="BZ77" s="280" t="str">
        <f>IF(details!AS77="","",details!AS77)</f>
        <v/>
      </c>
      <c r="CA77" s="280" t="str">
        <f>IF(details!AT77="","",details!AT77)</f>
        <v/>
      </c>
      <c r="CB77" s="281" t="str">
        <f t="shared" si="275"/>
        <v/>
      </c>
      <c r="CC77" s="280" t="str">
        <f>IF(details!AU77="","",details!AU77)</f>
        <v/>
      </c>
      <c r="CD77" s="281" t="str">
        <f t="shared" si="276"/>
        <v/>
      </c>
      <c r="CE77" s="152">
        <f t="shared" si="277"/>
        <v>0</v>
      </c>
      <c r="CF77" s="138" t="e">
        <f t="shared" si="278"/>
        <v>#VALUE!</v>
      </c>
      <c r="CG77" s="280" t="str">
        <f>IF(details!AV77="","",details!AV77)</f>
        <v/>
      </c>
      <c r="CH77" s="280" t="str">
        <f>IF(details!AW77="","",details!AW77)</f>
        <v/>
      </c>
      <c r="CI77" s="280" t="str">
        <f>IF(details!AX77="","",details!AX77)</f>
        <v/>
      </c>
      <c r="CJ77" s="139" t="str">
        <f t="shared" si="279"/>
        <v/>
      </c>
      <c r="CK77" s="280" t="str">
        <f>IF(details!AY77="","",details!AY77)</f>
        <v/>
      </c>
      <c r="CL77" s="140" t="str">
        <f t="shared" si="280"/>
        <v/>
      </c>
      <c r="CM77" s="365" t="str">
        <f t="shared" si="238"/>
        <v/>
      </c>
      <c r="CN77" s="191" t="str">
        <f t="shared" si="239"/>
        <v/>
      </c>
      <c r="CO77" s="280" t="str">
        <f>IF(details!AZ77="","",details!AZ77)</f>
        <v/>
      </c>
      <c r="CP77" s="280" t="str">
        <f>IF(details!BA77="","",details!BA77)</f>
        <v/>
      </c>
      <c r="CQ77" s="280" t="str">
        <f>IF(details!BB77="","",details!BB77)</f>
        <v/>
      </c>
      <c r="CR77" s="281" t="str">
        <f t="shared" si="281"/>
        <v/>
      </c>
      <c r="CS77" s="280" t="str">
        <f>IF(details!BC77="","",details!BC77)</f>
        <v/>
      </c>
      <c r="CT77" s="281" t="str">
        <f t="shared" si="282"/>
        <v/>
      </c>
      <c r="CU77" s="152">
        <f t="shared" si="283"/>
        <v>0</v>
      </c>
      <c r="CV77" s="138" t="e">
        <f t="shared" si="284"/>
        <v>#VALUE!</v>
      </c>
      <c r="CW77" s="280" t="str">
        <f>IF(details!BD77="","",details!BD77)</f>
        <v/>
      </c>
      <c r="CX77" s="280" t="str">
        <f>IF(details!BE77="","",details!BE77)</f>
        <v/>
      </c>
      <c r="CY77" s="280" t="str">
        <f>IF(details!BF77="","",details!BF77)</f>
        <v/>
      </c>
      <c r="CZ77" s="139" t="str">
        <f t="shared" si="285"/>
        <v/>
      </c>
      <c r="DA77" s="280" t="str">
        <f>IF(details!BG77="","",details!BG77)</f>
        <v/>
      </c>
      <c r="DB77" s="140" t="str">
        <f t="shared" si="286"/>
        <v/>
      </c>
      <c r="DC77" s="365" t="str">
        <f t="shared" si="240"/>
        <v/>
      </c>
      <c r="DD77" s="191" t="str">
        <f t="shared" si="232"/>
        <v/>
      </c>
      <c r="DE77" s="280" t="str">
        <f>IF(details!BH77="","",details!BH77)</f>
        <v/>
      </c>
      <c r="DF77" s="280" t="str">
        <f>IF(details!BI77="","",details!BI77)</f>
        <v/>
      </c>
      <c r="DG77" s="280" t="str">
        <f>IF(details!BJ77="","",details!BJ77)</f>
        <v/>
      </c>
      <c r="DH77" s="281" t="str">
        <f t="shared" si="287"/>
        <v/>
      </c>
      <c r="DI77" s="280" t="str">
        <f>IF(details!BK77="","",details!BK77)</f>
        <v/>
      </c>
      <c r="DJ77" s="281" t="str">
        <f t="shared" si="288"/>
        <v/>
      </c>
      <c r="DK77" s="152">
        <f t="shared" si="289"/>
        <v>0</v>
      </c>
      <c r="DL77" s="281" t="str">
        <f t="shared" si="290"/>
        <v/>
      </c>
      <c r="DM77" s="280" t="str">
        <f>IF(details!BL77="","",details!BL77)</f>
        <v/>
      </c>
      <c r="DN77" s="52" t="str">
        <f t="shared" si="291"/>
        <v/>
      </c>
      <c r="DO77" s="280" t="str">
        <f t="shared" si="292"/>
        <v/>
      </c>
      <c r="DP77" s="280" t="str">
        <f>IF(details!BM77="","",details!BM77)</f>
        <v/>
      </c>
      <c r="DQ77" s="280" t="str">
        <f>IF(details!BN77="","",details!BN77)</f>
        <v/>
      </c>
      <c r="DR77" s="280" t="str">
        <f>IF(details!BO77="","",details!BO77)</f>
        <v/>
      </c>
      <c r="DS77" s="281" t="str">
        <f t="shared" si="293"/>
        <v/>
      </c>
      <c r="DT77" s="280" t="str">
        <f>IF(details!BP77="","",details!BP77)</f>
        <v/>
      </c>
      <c r="DU77" s="280" t="str">
        <f>IF(details!BQ77="","",details!BQ77)</f>
        <v/>
      </c>
      <c r="DV77" s="281" t="str">
        <f t="shared" si="294"/>
        <v/>
      </c>
      <c r="DW77" s="281" t="str">
        <f t="shared" si="295"/>
        <v/>
      </c>
      <c r="DX77" s="281" t="str">
        <f t="shared" si="296"/>
        <v/>
      </c>
      <c r="DY77" s="282" t="str">
        <f t="shared" si="297"/>
        <v/>
      </c>
      <c r="DZ77" s="152">
        <f t="shared" si="298"/>
        <v>0</v>
      </c>
      <c r="EA77" s="280" t="str">
        <f t="shared" si="299"/>
        <v/>
      </c>
      <c r="EB77" s="280" t="str">
        <f>IF(details!BR77="","",details!BR77)</f>
        <v/>
      </c>
      <c r="EC77" s="280" t="str">
        <f>IF(details!BS77="","",details!BS77)</f>
        <v/>
      </c>
      <c r="ED77" s="280" t="str">
        <f>IF(details!BT77="","",details!BT77)</f>
        <v/>
      </c>
      <c r="EE77" s="281" t="str">
        <f t="shared" si="300"/>
        <v/>
      </c>
      <c r="EF77" s="280" t="str">
        <f>IF(details!BU77="","",details!BU77)</f>
        <v/>
      </c>
      <c r="EG77" s="280" t="str">
        <f>IF(details!BV77="","",details!BV77)</f>
        <v/>
      </c>
      <c r="EH77" s="56" t="str">
        <f t="shared" si="301"/>
        <v/>
      </c>
      <c r="EI77" s="281" t="str">
        <f t="shared" si="302"/>
        <v/>
      </c>
      <c r="EJ77" s="281" t="str">
        <f t="shared" si="303"/>
        <v/>
      </c>
      <c r="EK77" s="302" t="str">
        <f t="shared" si="304"/>
        <v/>
      </c>
      <c r="EL77" s="152">
        <f t="shared" si="305"/>
        <v>0</v>
      </c>
      <c r="EM77" s="280" t="str">
        <f t="shared" si="306"/>
        <v/>
      </c>
      <c r="EN77" s="280" t="str">
        <f>IF(details!BW77="","",details!BW77)</f>
        <v/>
      </c>
      <c r="EO77" s="280" t="str">
        <f>IF(details!BX77="","",details!BX77)</f>
        <v/>
      </c>
      <c r="EP77" s="280" t="str">
        <f>IF(details!BY77="","",details!BY77)</f>
        <v/>
      </c>
      <c r="EQ77" s="282" t="str">
        <f t="shared" si="307"/>
        <v/>
      </c>
      <c r="ER77" s="280" t="str">
        <f t="shared" si="308"/>
        <v/>
      </c>
      <c r="ES77" s="280" t="str">
        <f>IF(details!BZ77="","",details!BZ77)</f>
        <v/>
      </c>
      <c r="ET77" s="280" t="str">
        <f>IF(details!CA77="","",details!CA77)</f>
        <v/>
      </c>
      <c r="EU77" s="280" t="str">
        <f>IF(details!CB77="","",details!CB77)</f>
        <v/>
      </c>
      <c r="EV77" s="280" t="str">
        <f>IF(details!CC77="","",details!CC77)</f>
        <v/>
      </c>
      <c r="EW77" s="282" t="str">
        <f t="shared" si="309"/>
        <v/>
      </c>
      <c r="EX77" s="280" t="str">
        <f t="shared" si="310"/>
        <v/>
      </c>
      <c r="EY77" s="152" t="str">
        <f t="shared" si="311"/>
        <v/>
      </c>
      <c r="EZ77" s="152" t="str">
        <f t="shared" si="312"/>
        <v/>
      </c>
      <c r="FA77" s="152" t="str">
        <f t="shared" si="313"/>
        <v/>
      </c>
      <c r="FB77" s="152" t="str">
        <f t="shared" si="314"/>
        <v/>
      </c>
      <c r="FC77" s="152" t="str">
        <f t="shared" si="315"/>
        <v/>
      </c>
      <c r="FD77" s="152" t="str">
        <f t="shared" si="316"/>
        <v/>
      </c>
      <c r="FE77" s="152" t="str">
        <f t="shared" si="241"/>
        <v/>
      </c>
      <c r="FF77" s="152">
        <f t="shared" si="317"/>
        <v>0</v>
      </c>
      <c r="FG77" s="152">
        <f t="shared" si="318"/>
        <v>0</v>
      </c>
      <c r="FH77" s="152">
        <f t="shared" si="319"/>
        <v>0</v>
      </c>
      <c r="FI77" s="152">
        <f t="shared" si="320"/>
        <v>0</v>
      </c>
      <c r="FJ77" s="152">
        <f t="shared" si="321"/>
        <v>0</v>
      </c>
      <c r="FK77" s="198"/>
      <c r="FL77" s="303" t="str">
        <f t="shared" si="322"/>
        <v/>
      </c>
      <c r="FM77" s="303" t="str">
        <f t="shared" si="323"/>
        <v/>
      </c>
      <c r="FN77" s="303" t="str">
        <f t="shared" si="324"/>
        <v/>
      </c>
      <c r="FO77" s="303" t="str">
        <f t="shared" si="242"/>
        <v/>
      </c>
      <c r="FP77" s="303" t="str">
        <f t="shared" si="243"/>
        <v/>
      </c>
      <c r="FQ77" s="303" t="str">
        <f t="shared" si="244"/>
        <v/>
      </c>
      <c r="FR77" s="303" t="str">
        <f t="shared" si="245"/>
        <v/>
      </c>
      <c r="FS77" s="303" t="str">
        <f t="shared" si="246"/>
        <v/>
      </c>
      <c r="FT77" s="303" t="str">
        <f t="shared" si="325"/>
        <v/>
      </c>
      <c r="FU77" s="303" t="str">
        <f t="shared" si="326"/>
        <v/>
      </c>
      <c r="FV77" s="303" t="str">
        <f t="shared" si="327"/>
        <v/>
      </c>
      <c r="FW77" s="303" t="str">
        <f t="shared" si="328"/>
        <v/>
      </c>
      <c r="FX77" s="303" t="str">
        <f t="shared" si="247"/>
        <v/>
      </c>
      <c r="FY77" s="303" t="str">
        <f t="shared" si="329"/>
        <v/>
      </c>
      <c r="FZ77" s="303" t="str">
        <f t="shared" si="330"/>
        <v/>
      </c>
      <c r="GA77" s="303" t="str">
        <f t="shared" si="331"/>
        <v/>
      </c>
      <c r="GB77" s="303" t="str">
        <f t="shared" si="248"/>
        <v/>
      </c>
      <c r="GC77" s="286">
        <f t="shared" si="233"/>
        <v>0</v>
      </c>
      <c r="GD77" s="244">
        <f t="shared" si="332"/>
        <v>0</v>
      </c>
      <c r="GE77" s="152" t="str">
        <f t="shared" si="333"/>
        <v/>
      </c>
      <c r="GF77" s="421" t="str">
        <f t="shared" si="334"/>
        <v/>
      </c>
      <c r="GG77" s="333" t="str">
        <f t="shared" si="228"/>
        <v/>
      </c>
      <c r="GH77" s="333" t="str">
        <f t="shared" si="220"/>
        <v xml:space="preserve">      </v>
      </c>
      <c r="GI77" s="191"/>
      <c r="GJ77" s="191" t="str">
        <f t="shared" si="229"/>
        <v/>
      </c>
      <c r="GK77" s="191" t="str">
        <f t="shared" si="230"/>
        <v/>
      </c>
      <c r="GL77" s="191" t="str">
        <f t="shared" si="231"/>
        <v/>
      </c>
      <c r="GM77" s="55" t="str">
        <f>IF(details!DG77="","",details!DG77)</f>
        <v/>
      </c>
      <c r="GN77" s="57" t="str">
        <f>IF(details!DH77="","",details!DH77)</f>
        <v/>
      </c>
      <c r="GO77" s="55" t="str">
        <f>IF(details!DK77="","",details!DK77)</f>
        <v/>
      </c>
      <c r="GP77" s="57" t="str">
        <f>IF(details!DL77="","",details!DL77)</f>
        <v/>
      </c>
      <c r="GQ77" s="55" t="str">
        <f>IF(details!DO77="","",details!DO77)</f>
        <v/>
      </c>
      <c r="GR77" s="57" t="str">
        <f>IF(details!DP77="","",details!DP77)</f>
        <v/>
      </c>
      <c r="GS77" s="55" t="str">
        <f>IF(details!DS77="","",details!DS77)</f>
        <v/>
      </c>
      <c r="GT77" s="57" t="str">
        <f>IF(details!DT77="","",details!DT77)</f>
        <v/>
      </c>
      <c r="GU77" s="337" t="str">
        <f t="shared" si="335"/>
        <v/>
      </c>
      <c r="GV77" s="427" t="str">
        <f t="shared" si="336"/>
        <v/>
      </c>
      <c r="GW77" s="199"/>
      <c r="HP77" s="65"/>
      <c r="HQ77" s="65"/>
      <c r="HR77" s="65"/>
      <c r="HS77" s="65"/>
    </row>
    <row r="78" spans="1:227" ht="15" customHeight="1">
      <c r="A78" s="194">
        <f>details!A78</f>
        <v>72</v>
      </c>
      <c r="B78" s="280" t="str">
        <f>IF(details!B78="","",details!B78)</f>
        <v/>
      </c>
      <c r="C78" s="280" t="str">
        <f>IF(details!C78="","",details!C78)</f>
        <v/>
      </c>
      <c r="D78" s="282">
        <f>IF(details!D78="","",details!D78)</f>
        <v>1072</v>
      </c>
      <c r="E78" s="282"/>
      <c r="F78" s="280" t="str">
        <f>IF(details!F78="","",details!F78)</f>
        <v/>
      </c>
      <c r="G78" s="570" t="str">
        <f>IF(details!G78="","",details!G78)</f>
        <v/>
      </c>
      <c r="H78" s="287" t="str">
        <f>IF(details!H78="","",details!H78)</f>
        <v>A 072</v>
      </c>
      <c r="I78" s="287" t="str">
        <f>IF(details!I78="","",details!I78)</f>
        <v>B 072</v>
      </c>
      <c r="J78" s="287" t="str">
        <f>IF(details!J78="","",details!J78)</f>
        <v>C 072</v>
      </c>
      <c r="K78" s="280" t="str">
        <f>IF(details!K78="","",details!K78)</f>
        <v/>
      </c>
      <c r="L78" s="280" t="str">
        <f>IF(details!L78="","",details!L78)</f>
        <v/>
      </c>
      <c r="M78" s="280" t="str">
        <f>IF(details!M78="","",details!M78)</f>
        <v/>
      </c>
      <c r="N78" s="281" t="str">
        <f t="shared" si="249"/>
        <v/>
      </c>
      <c r="O78" s="280" t="str">
        <f>IF(details!N78="","",details!N78)</f>
        <v/>
      </c>
      <c r="P78" s="281" t="str">
        <f t="shared" si="250"/>
        <v/>
      </c>
      <c r="Q78" s="152">
        <f t="shared" si="251"/>
        <v>0</v>
      </c>
      <c r="R78" s="138" t="e">
        <f t="shared" si="252"/>
        <v>#VALUE!</v>
      </c>
      <c r="S78" s="280" t="str">
        <f>IF(details!O78="","",details!O78)</f>
        <v/>
      </c>
      <c r="T78" s="280" t="str">
        <f>IF(details!P78="","",details!P78)</f>
        <v/>
      </c>
      <c r="U78" s="280" t="str">
        <f>IF(details!Q78="","",details!Q78)</f>
        <v/>
      </c>
      <c r="V78" s="139" t="str">
        <f t="shared" si="253"/>
        <v/>
      </c>
      <c r="W78" s="280" t="str">
        <f>IF(details!R78="","",details!R78)</f>
        <v/>
      </c>
      <c r="X78" s="140" t="str">
        <f t="shared" si="254"/>
        <v/>
      </c>
      <c r="Y78" s="365" t="str">
        <f t="shared" si="234"/>
        <v/>
      </c>
      <c r="Z78" s="191" t="str">
        <f t="shared" si="255"/>
        <v/>
      </c>
      <c r="AA78" s="280" t="str">
        <f>IF(details!S78="","",details!S78)</f>
        <v/>
      </c>
      <c r="AB78" s="280" t="str">
        <f>IF(details!T78="","",details!T78)</f>
        <v/>
      </c>
      <c r="AC78" s="280" t="str">
        <f>IF(details!U78="","",details!U78)</f>
        <v/>
      </c>
      <c r="AD78" s="281" t="str">
        <f t="shared" si="256"/>
        <v/>
      </c>
      <c r="AE78" s="280" t="str">
        <f>IF(details!V78="","",details!V78)</f>
        <v/>
      </c>
      <c r="AF78" s="281" t="str">
        <f t="shared" si="257"/>
        <v/>
      </c>
      <c r="AG78" s="152">
        <f t="shared" si="258"/>
        <v>0</v>
      </c>
      <c r="AH78" s="138" t="e">
        <f t="shared" si="259"/>
        <v>#VALUE!</v>
      </c>
      <c r="AI78" s="280" t="str">
        <f>IF(details!W78="","",details!W78)</f>
        <v/>
      </c>
      <c r="AJ78" s="280" t="str">
        <f>IF(details!X78="","",details!X78)</f>
        <v/>
      </c>
      <c r="AK78" s="280" t="str">
        <f>IF(details!Y78="","",details!Y78)</f>
        <v/>
      </c>
      <c r="AL78" s="139" t="str">
        <f t="shared" si="260"/>
        <v/>
      </c>
      <c r="AM78" s="280" t="str">
        <f>IF(details!Z78="","",details!Z78)</f>
        <v/>
      </c>
      <c r="AN78" s="140" t="str">
        <f t="shared" si="261"/>
        <v/>
      </c>
      <c r="AO78" s="365" t="str">
        <f t="shared" si="235"/>
        <v/>
      </c>
      <c r="AP78" s="191" t="str">
        <f t="shared" si="337"/>
        <v/>
      </c>
      <c r="AQ78" s="282" t="str">
        <f>IF(details!AA78="","",details!AA78)</f>
        <v/>
      </c>
      <c r="AR78" s="288" t="str">
        <f>CONCATENATE(IF(details!AA78="s"," SANSKRIT",IF(details!AA78="u"," URDU",IF(details!AA78="g"," GUJRATI",IF(details!AA78="p"," PUNJABI",IF(details!AA78="sd"," SINDHI",))))),"")</f>
        <v/>
      </c>
      <c r="AS78" s="280" t="str">
        <f>IF(details!AB78="","",details!AB78)</f>
        <v/>
      </c>
      <c r="AT78" s="280" t="str">
        <f>IF(details!AC78="","",details!AC78)</f>
        <v/>
      </c>
      <c r="AU78" s="280" t="str">
        <f>IF(details!AD78="","",details!AD78)</f>
        <v/>
      </c>
      <c r="AV78" s="281" t="str">
        <f t="shared" si="262"/>
        <v/>
      </c>
      <c r="AW78" s="280" t="str">
        <f>IF(details!AE78="","",details!AE78)</f>
        <v/>
      </c>
      <c r="AX78" s="281" t="str">
        <f t="shared" si="263"/>
        <v/>
      </c>
      <c r="AY78" s="152">
        <f t="shared" si="264"/>
        <v>0</v>
      </c>
      <c r="AZ78" s="138" t="e">
        <f t="shared" si="265"/>
        <v>#VALUE!</v>
      </c>
      <c r="BA78" s="280" t="str">
        <f>IF(details!AF78="","",details!AF78)</f>
        <v/>
      </c>
      <c r="BB78" s="280" t="str">
        <f>IF(details!AG78="","",details!AG78)</f>
        <v/>
      </c>
      <c r="BC78" s="280" t="str">
        <f>IF(details!AH78="","",details!AH78)</f>
        <v/>
      </c>
      <c r="BD78" s="139" t="str">
        <f t="shared" si="266"/>
        <v/>
      </c>
      <c r="BE78" s="280" t="str">
        <f>IF(details!AI78="","",details!AI78)</f>
        <v/>
      </c>
      <c r="BF78" s="140" t="str">
        <f t="shared" si="267"/>
        <v/>
      </c>
      <c r="BG78" s="365" t="str">
        <f t="shared" si="236"/>
        <v/>
      </c>
      <c r="BH78" s="191" t="str">
        <f t="shared" si="268"/>
        <v/>
      </c>
      <c r="BI78" s="280" t="str">
        <f>IF(details!AJ78="","",details!AJ78)</f>
        <v/>
      </c>
      <c r="BJ78" s="280" t="str">
        <f>IF(details!AK78="","",details!AK78)</f>
        <v/>
      </c>
      <c r="BK78" s="280" t="str">
        <f>IF(details!AL78="","",details!AL78)</f>
        <v/>
      </c>
      <c r="BL78" s="281" t="str">
        <f t="shared" si="269"/>
        <v/>
      </c>
      <c r="BM78" s="280" t="str">
        <f>IF(details!AM78="","",details!AM78)</f>
        <v/>
      </c>
      <c r="BN78" s="281" t="str">
        <f t="shared" si="270"/>
        <v/>
      </c>
      <c r="BO78" s="152">
        <f t="shared" si="271"/>
        <v>0</v>
      </c>
      <c r="BP78" s="138" t="e">
        <f t="shared" si="272"/>
        <v>#VALUE!</v>
      </c>
      <c r="BQ78" s="280" t="str">
        <f>IF(details!AN78="","",details!AN78)</f>
        <v/>
      </c>
      <c r="BR78" s="280" t="str">
        <f>IF(details!AO78="","",details!AO78)</f>
        <v/>
      </c>
      <c r="BS78" s="280" t="str">
        <f>IF(details!AP78="","",details!AP78)</f>
        <v/>
      </c>
      <c r="BT78" s="139" t="str">
        <f t="shared" si="273"/>
        <v/>
      </c>
      <c r="BU78" s="280" t="str">
        <f>IF(details!AQ78="","",details!AQ78)</f>
        <v/>
      </c>
      <c r="BV78" s="140" t="str">
        <f t="shared" si="274"/>
        <v/>
      </c>
      <c r="BW78" s="365" t="str">
        <f t="shared" si="237"/>
        <v/>
      </c>
      <c r="BX78" s="191" t="str">
        <f t="shared" si="209"/>
        <v/>
      </c>
      <c r="BY78" s="280" t="str">
        <f>IF(details!AR78="","",details!AR78)</f>
        <v/>
      </c>
      <c r="BZ78" s="280" t="str">
        <f>IF(details!AS78="","",details!AS78)</f>
        <v/>
      </c>
      <c r="CA78" s="280" t="str">
        <f>IF(details!AT78="","",details!AT78)</f>
        <v/>
      </c>
      <c r="CB78" s="281" t="str">
        <f t="shared" si="275"/>
        <v/>
      </c>
      <c r="CC78" s="280" t="str">
        <f>IF(details!AU78="","",details!AU78)</f>
        <v/>
      </c>
      <c r="CD78" s="281" t="str">
        <f t="shared" si="276"/>
        <v/>
      </c>
      <c r="CE78" s="152">
        <f t="shared" si="277"/>
        <v>0</v>
      </c>
      <c r="CF78" s="138" t="e">
        <f t="shared" si="278"/>
        <v>#VALUE!</v>
      </c>
      <c r="CG78" s="280" t="str">
        <f>IF(details!AV78="","",details!AV78)</f>
        <v/>
      </c>
      <c r="CH78" s="280" t="str">
        <f>IF(details!AW78="","",details!AW78)</f>
        <v/>
      </c>
      <c r="CI78" s="280" t="str">
        <f>IF(details!AX78="","",details!AX78)</f>
        <v/>
      </c>
      <c r="CJ78" s="139" t="str">
        <f t="shared" si="279"/>
        <v/>
      </c>
      <c r="CK78" s="280" t="str">
        <f>IF(details!AY78="","",details!AY78)</f>
        <v/>
      </c>
      <c r="CL78" s="140" t="str">
        <f t="shared" si="280"/>
        <v/>
      </c>
      <c r="CM78" s="365" t="str">
        <f t="shared" si="238"/>
        <v/>
      </c>
      <c r="CN78" s="191" t="str">
        <f t="shared" si="239"/>
        <v/>
      </c>
      <c r="CO78" s="280" t="str">
        <f>IF(details!AZ78="","",details!AZ78)</f>
        <v/>
      </c>
      <c r="CP78" s="280" t="str">
        <f>IF(details!BA78="","",details!BA78)</f>
        <v/>
      </c>
      <c r="CQ78" s="280" t="str">
        <f>IF(details!BB78="","",details!BB78)</f>
        <v/>
      </c>
      <c r="CR78" s="281" t="str">
        <f t="shared" si="281"/>
        <v/>
      </c>
      <c r="CS78" s="280" t="str">
        <f>IF(details!BC78="","",details!BC78)</f>
        <v/>
      </c>
      <c r="CT78" s="281" t="str">
        <f t="shared" si="282"/>
        <v/>
      </c>
      <c r="CU78" s="152">
        <f t="shared" si="283"/>
        <v>0</v>
      </c>
      <c r="CV78" s="138" t="e">
        <f t="shared" si="284"/>
        <v>#VALUE!</v>
      </c>
      <c r="CW78" s="280" t="str">
        <f>IF(details!BD78="","",details!BD78)</f>
        <v/>
      </c>
      <c r="CX78" s="280" t="str">
        <f>IF(details!BE78="","",details!BE78)</f>
        <v/>
      </c>
      <c r="CY78" s="280" t="str">
        <f>IF(details!BF78="","",details!BF78)</f>
        <v/>
      </c>
      <c r="CZ78" s="139" t="str">
        <f t="shared" si="285"/>
        <v/>
      </c>
      <c r="DA78" s="280" t="str">
        <f>IF(details!BG78="","",details!BG78)</f>
        <v/>
      </c>
      <c r="DB78" s="140" t="str">
        <f t="shared" si="286"/>
        <v/>
      </c>
      <c r="DC78" s="365" t="str">
        <f t="shared" si="240"/>
        <v/>
      </c>
      <c r="DD78" s="191" t="str">
        <f t="shared" si="232"/>
        <v/>
      </c>
      <c r="DE78" s="280" t="str">
        <f>IF(details!BH78="","",details!BH78)</f>
        <v/>
      </c>
      <c r="DF78" s="280" t="str">
        <f>IF(details!BI78="","",details!BI78)</f>
        <v/>
      </c>
      <c r="DG78" s="280" t="str">
        <f>IF(details!BJ78="","",details!BJ78)</f>
        <v/>
      </c>
      <c r="DH78" s="281" t="str">
        <f t="shared" si="287"/>
        <v/>
      </c>
      <c r="DI78" s="280" t="str">
        <f>IF(details!BK78="","",details!BK78)</f>
        <v/>
      </c>
      <c r="DJ78" s="281" t="str">
        <f t="shared" si="288"/>
        <v/>
      </c>
      <c r="DK78" s="152">
        <f t="shared" si="289"/>
        <v>0</v>
      </c>
      <c r="DL78" s="281" t="str">
        <f t="shared" si="290"/>
        <v/>
      </c>
      <c r="DM78" s="280" t="str">
        <f>IF(details!BL78="","",details!BL78)</f>
        <v/>
      </c>
      <c r="DN78" s="52" t="str">
        <f t="shared" si="291"/>
        <v/>
      </c>
      <c r="DO78" s="280" t="str">
        <f t="shared" si="292"/>
        <v/>
      </c>
      <c r="DP78" s="280" t="str">
        <f>IF(details!BM78="","",details!BM78)</f>
        <v/>
      </c>
      <c r="DQ78" s="280" t="str">
        <f>IF(details!BN78="","",details!BN78)</f>
        <v/>
      </c>
      <c r="DR78" s="280" t="str">
        <f>IF(details!BO78="","",details!BO78)</f>
        <v/>
      </c>
      <c r="DS78" s="281" t="str">
        <f t="shared" si="293"/>
        <v/>
      </c>
      <c r="DT78" s="280" t="str">
        <f>IF(details!BP78="","",details!BP78)</f>
        <v/>
      </c>
      <c r="DU78" s="280" t="str">
        <f>IF(details!BQ78="","",details!BQ78)</f>
        <v/>
      </c>
      <c r="DV78" s="281" t="str">
        <f t="shared" si="294"/>
        <v/>
      </c>
      <c r="DW78" s="281" t="str">
        <f t="shared" si="295"/>
        <v/>
      </c>
      <c r="DX78" s="281" t="str">
        <f t="shared" si="296"/>
        <v/>
      </c>
      <c r="DY78" s="282" t="str">
        <f t="shared" si="297"/>
        <v/>
      </c>
      <c r="DZ78" s="152">
        <f t="shared" si="298"/>
        <v>0</v>
      </c>
      <c r="EA78" s="280" t="str">
        <f t="shared" si="299"/>
        <v/>
      </c>
      <c r="EB78" s="280" t="str">
        <f>IF(details!BR78="","",details!BR78)</f>
        <v/>
      </c>
      <c r="EC78" s="280" t="str">
        <f>IF(details!BS78="","",details!BS78)</f>
        <v/>
      </c>
      <c r="ED78" s="280" t="str">
        <f>IF(details!BT78="","",details!BT78)</f>
        <v/>
      </c>
      <c r="EE78" s="281" t="str">
        <f t="shared" si="300"/>
        <v/>
      </c>
      <c r="EF78" s="280" t="str">
        <f>IF(details!BU78="","",details!BU78)</f>
        <v/>
      </c>
      <c r="EG78" s="280" t="str">
        <f>IF(details!BV78="","",details!BV78)</f>
        <v/>
      </c>
      <c r="EH78" s="56" t="str">
        <f t="shared" si="301"/>
        <v/>
      </c>
      <c r="EI78" s="281" t="str">
        <f t="shared" si="302"/>
        <v/>
      </c>
      <c r="EJ78" s="281" t="str">
        <f t="shared" si="303"/>
        <v/>
      </c>
      <c r="EK78" s="302" t="str">
        <f t="shared" si="304"/>
        <v/>
      </c>
      <c r="EL78" s="152">
        <f t="shared" si="305"/>
        <v>0</v>
      </c>
      <c r="EM78" s="280" t="str">
        <f t="shared" si="306"/>
        <v/>
      </c>
      <c r="EN78" s="280" t="str">
        <f>IF(details!BW78="","",details!BW78)</f>
        <v/>
      </c>
      <c r="EO78" s="280" t="str">
        <f>IF(details!BX78="","",details!BX78)</f>
        <v/>
      </c>
      <c r="EP78" s="280" t="str">
        <f>IF(details!BY78="","",details!BY78)</f>
        <v/>
      </c>
      <c r="EQ78" s="282" t="str">
        <f t="shared" si="307"/>
        <v/>
      </c>
      <c r="ER78" s="280" t="str">
        <f t="shared" si="308"/>
        <v/>
      </c>
      <c r="ES78" s="280" t="str">
        <f>IF(details!BZ78="","",details!BZ78)</f>
        <v/>
      </c>
      <c r="ET78" s="280" t="str">
        <f>IF(details!CA78="","",details!CA78)</f>
        <v/>
      </c>
      <c r="EU78" s="280" t="str">
        <f>IF(details!CB78="","",details!CB78)</f>
        <v/>
      </c>
      <c r="EV78" s="280" t="str">
        <f>IF(details!CC78="","",details!CC78)</f>
        <v/>
      </c>
      <c r="EW78" s="282" t="str">
        <f t="shared" si="309"/>
        <v/>
      </c>
      <c r="EX78" s="280" t="str">
        <f t="shared" si="310"/>
        <v/>
      </c>
      <c r="EY78" s="152" t="str">
        <f t="shared" si="311"/>
        <v/>
      </c>
      <c r="EZ78" s="152" t="str">
        <f t="shared" si="312"/>
        <v/>
      </c>
      <c r="FA78" s="152" t="str">
        <f t="shared" si="313"/>
        <v/>
      </c>
      <c r="FB78" s="152" t="str">
        <f t="shared" si="314"/>
        <v/>
      </c>
      <c r="FC78" s="152" t="str">
        <f t="shared" si="315"/>
        <v/>
      </c>
      <c r="FD78" s="152" t="str">
        <f t="shared" si="316"/>
        <v/>
      </c>
      <c r="FE78" s="152" t="str">
        <f t="shared" si="241"/>
        <v/>
      </c>
      <c r="FF78" s="152">
        <f t="shared" si="317"/>
        <v>0</v>
      </c>
      <c r="FG78" s="152">
        <f t="shared" si="318"/>
        <v>0</v>
      </c>
      <c r="FH78" s="152">
        <f t="shared" si="319"/>
        <v>0</v>
      </c>
      <c r="FI78" s="152">
        <f t="shared" si="320"/>
        <v>0</v>
      </c>
      <c r="FJ78" s="152">
        <f t="shared" si="321"/>
        <v>0</v>
      </c>
      <c r="FK78" s="198"/>
      <c r="FL78" s="303" t="str">
        <f t="shared" si="322"/>
        <v/>
      </c>
      <c r="FM78" s="303" t="str">
        <f t="shared" si="323"/>
        <v/>
      </c>
      <c r="FN78" s="303" t="str">
        <f t="shared" si="324"/>
        <v/>
      </c>
      <c r="FO78" s="303" t="str">
        <f t="shared" si="242"/>
        <v/>
      </c>
      <c r="FP78" s="303" t="str">
        <f t="shared" si="243"/>
        <v/>
      </c>
      <c r="FQ78" s="303" t="str">
        <f t="shared" si="244"/>
        <v/>
      </c>
      <c r="FR78" s="303" t="str">
        <f t="shared" si="245"/>
        <v/>
      </c>
      <c r="FS78" s="303" t="str">
        <f t="shared" si="246"/>
        <v/>
      </c>
      <c r="FT78" s="303" t="str">
        <f t="shared" si="325"/>
        <v/>
      </c>
      <c r="FU78" s="303" t="str">
        <f t="shared" si="326"/>
        <v/>
      </c>
      <c r="FV78" s="303" t="str">
        <f t="shared" si="327"/>
        <v/>
      </c>
      <c r="FW78" s="303" t="str">
        <f t="shared" si="328"/>
        <v/>
      </c>
      <c r="FX78" s="303" t="str">
        <f t="shared" si="247"/>
        <v/>
      </c>
      <c r="FY78" s="303" t="str">
        <f t="shared" si="329"/>
        <v/>
      </c>
      <c r="FZ78" s="303" t="str">
        <f t="shared" si="330"/>
        <v/>
      </c>
      <c r="GA78" s="303" t="str">
        <f t="shared" si="331"/>
        <v/>
      </c>
      <c r="GB78" s="303" t="str">
        <f t="shared" si="248"/>
        <v/>
      </c>
      <c r="GC78" s="286">
        <f t="shared" si="233"/>
        <v>0</v>
      </c>
      <c r="GD78" s="244">
        <f t="shared" si="332"/>
        <v>0</v>
      </c>
      <c r="GE78" s="152" t="str">
        <f t="shared" si="333"/>
        <v/>
      </c>
      <c r="GF78" s="421" t="str">
        <f t="shared" si="334"/>
        <v/>
      </c>
      <c r="GG78" s="333" t="str">
        <f t="shared" si="228"/>
        <v/>
      </c>
      <c r="GH78" s="333" t="str">
        <f t="shared" si="220"/>
        <v xml:space="preserve">      </v>
      </c>
      <c r="GI78" s="191"/>
      <c r="GJ78" s="191" t="str">
        <f t="shared" si="229"/>
        <v/>
      </c>
      <c r="GK78" s="191" t="str">
        <f t="shared" si="230"/>
        <v/>
      </c>
      <c r="GL78" s="191" t="str">
        <f t="shared" si="231"/>
        <v/>
      </c>
      <c r="GM78" s="55" t="str">
        <f>IF(details!DG78="","",details!DG78)</f>
        <v/>
      </c>
      <c r="GN78" s="57" t="str">
        <f>IF(details!DH78="","",details!DH78)</f>
        <v/>
      </c>
      <c r="GO78" s="55" t="str">
        <f>IF(details!DK78="","",details!DK78)</f>
        <v/>
      </c>
      <c r="GP78" s="57" t="str">
        <f>IF(details!DL78="","",details!DL78)</f>
        <v/>
      </c>
      <c r="GQ78" s="55" t="str">
        <f>IF(details!DO78="","",details!DO78)</f>
        <v/>
      </c>
      <c r="GR78" s="57" t="str">
        <f>IF(details!DP78="","",details!DP78)</f>
        <v/>
      </c>
      <c r="GS78" s="55" t="str">
        <f>IF(details!DS78="","",details!DS78)</f>
        <v/>
      </c>
      <c r="GT78" s="57" t="str">
        <f>IF(details!DT78="","",details!DT78)</f>
        <v/>
      </c>
      <c r="GU78" s="337" t="str">
        <f t="shared" si="335"/>
        <v/>
      </c>
      <c r="GV78" s="427" t="str">
        <f t="shared" si="336"/>
        <v/>
      </c>
      <c r="GW78" s="199"/>
      <c r="HP78" s="65"/>
      <c r="HQ78" s="65"/>
      <c r="HR78" s="65"/>
      <c r="HS78" s="65"/>
    </row>
    <row r="79" spans="1:227" ht="15" customHeight="1">
      <c r="A79" s="194">
        <f>details!A79</f>
        <v>73</v>
      </c>
      <c r="B79" s="280" t="str">
        <f>IF(details!B79="","",details!B79)</f>
        <v/>
      </c>
      <c r="C79" s="280" t="str">
        <f>IF(details!C79="","",details!C79)</f>
        <v/>
      </c>
      <c r="D79" s="282">
        <f>IF(details!D79="","",details!D79)</f>
        <v>1073</v>
      </c>
      <c r="E79" s="282"/>
      <c r="F79" s="280" t="str">
        <f>IF(details!F79="","",details!F79)</f>
        <v/>
      </c>
      <c r="G79" s="570" t="str">
        <f>IF(details!G79="","",details!G79)</f>
        <v/>
      </c>
      <c r="H79" s="287" t="str">
        <f>IF(details!H79="","",details!H79)</f>
        <v>A 073</v>
      </c>
      <c r="I79" s="287" t="str">
        <f>IF(details!I79="","",details!I79)</f>
        <v>B 073</v>
      </c>
      <c r="J79" s="287" t="str">
        <f>IF(details!J79="","",details!J79)</f>
        <v>C 073</v>
      </c>
      <c r="K79" s="280" t="str">
        <f>IF(details!K79="","",details!K79)</f>
        <v/>
      </c>
      <c r="L79" s="280" t="str">
        <f>IF(details!L79="","",details!L79)</f>
        <v/>
      </c>
      <c r="M79" s="280" t="str">
        <f>IF(details!M79="","",details!M79)</f>
        <v/>
      </c>
      <c r="N79" s="281" t="str">
        <f t="shared" si="249"/>
        <v/>
      </c>
      <c r="O79" s="280" t="str">
        <f>IF(details!N79="","",details!N79)</f>
        <v/>
      </c>
      <c r="P79" s="281" t="str">
        <f t="shared" si="250"/>
        <v/>
      </c>
      <c r="Q79" s="152">
        <f t="shared" si="251"/>
        <v>0</v>
      </c>
      <c r="R79" s="138" t="e">
        <f t="shared" si="252"/>
        <v>#VALUE!</v>
      </c>
      <c r="S79" s="280" t="str">
        <f>IF(details!O79="","",details!O79)</f>
        <v/>
      </c>
      <c r="T79" s="280" t="str">
        <f>IF(details!P79="","",details!P79)</f>
        <v/>
      </c>
      <c r="U79" s="280" t="str">
        <f>IF(details!Q79="","",details!Q79)</f>
        <v/>
      </c>
      <c r="V79" s="139" t="str">
        <f t="shared" si="253"/>
        <v/>
      </c>
      <c r="W79" s="280" t="str">
        <f>IF(details!R79="","",details!R79)</f>
        <v/>
      </c>
      <c r="X79" s="140" t="str">
        <f t="shared" si="254"/>
        <v/>
      </c>
      <c r="Y79" s="365" t="str">
        <f t="shared" si="234"/>
        <v/>
      </c>
      <c r="Z79" s="191" t="str">
        <f t="shared" si="255"/>
        <v/>
      </c>
      <c r="AA79" s="280" t="str">
        <f>IF(details!S79="","",details!S79)</f>
        <v/>
      </c>
      <c r="AB79" s="280" t="str">
        <f>IF(details!T79="","",details!T79)</f>
        <v/>
      </c>
      <c r="AC79" s="280" t="str">
        <f>IF(details!U79="","",details!U79)</f>
        <v/>
      </c>
      <c r="AD79" s="281" t="str">
        <f t="shared" si="256"/>
        <v/>
      </c>
      <c r="AE79" s="280" t="str">
        <f>IF(details!V79="","",details!V79)</f>
        <v/>
      </c>
      <c r="AF79" s="281" t="str">
        <f t="shared" si="257"/>
        <v/>
      </c>
      <c r="AG79" s="152">
        <f t="shared" si="258"/>
        <v>0</v>
      </c>
      <c r="AH79" s="138" t="e">
        <f t="shared" si="259"/>
        <v>#VALUE!</v>
      </c>
      <c r="AI79" s="280" t="str">
        <f>IF(details!W79="","",details!W79)</f>
        <v/>
      </c>
      <c r="AJ79" s="280" t="str">
        <f>IF(details!X79="","",details!X79)</f>
        <v/>
      </c>
      <c r="AK79" s="280" t="str">
        <f>IF(details!Y79="","",details!Y79)</f>
        <v/>
      </c>
      <c r="AL79" s="139" t="str">
        <f t="shared" si="260"/>
        <v/>
      </c>
      <c r="AM79" s="280" t="str">
        <f>IF(details!Z79="","",details!Z79)</f>
        <v/>
      </c>
      <c r="AN79" s="140" t="str">
        <f t="shared" si="261"/>
        <v/>
      </c>
      <c r="AO79" s="365" t="str">
        <f t="shared" si="235"/>
        <v/>
      </c>
      <c r="AP79" s="191" t="str">
        <f t="shared" si="337"/>
        <v/>
      </c>
      <c r="AQ79" s="282" t="str">
        <f>IF(details!AA79="","",details!AA79)</f>
        <v/>
      </c>
      <c r="AR79" s="288" t="str">
        <f>CONCATENATE(IF(details!AA79="s"," SANSKRIT",IF(details!AA79="u"," URDU",IF(details!AA79="g"," GUJRATI",IF(details!AA79="p"," PUNJABI",IF(details!AA79="sd"," SINDHI",))))),"")</f>
        <v/>
      </c>
      <c r="AS79" s="280" t="str">
        <f>IF(details!AB79="","",details!AB79)</f>
        <v/>
      </c>
      <c r="AT79" s="280" t="str">
        <f>IF(details!AC79="","",details!AC79)</f>
        <v/>
      </c>
      <c r="AU79" s="280" t="str">
        <f>IF(details!AD79="","",details!AD79)</f>
        <v/>
      </c>
      <c r="AV79" s="281" t="str">
        <f t="shared" si="262"/>
        <v/>
      </c>
      <c r="AW79" s="280" t="str">
        <f>IF(details!AE79="","",details!AE79)</f>
        <v/>
      </c>
      <c r="AX79" s="281" t="str">
        <f t="shared" si="263"/>
        <v/>
      </c>
      <c r="AY79" s="152">
        <f t="shared" si="264"/>
        <v>0</v>
      </c>
      <c r="AZ79" s="138" t="e">
        <f t="shared" si="265"/>
        <v>#VALUE!</v>
      </c>
      <c r="BA79" s="280" t="str">
        <f>IF(details!AF79="","",details!AF79)</f>
        <v/>
      </c>
      <c r="BB79" s="280" t="str">
        <f>IF(details!AG79="","",details!AG79)</f>
        <v/>
      </c>
      <c r="BC79" s="280" t="str">
        <f>IF(details!AH79="","",details!AH79)</f>
        <v/>
      </c>
      <c r="BD79" s="139" t="str">
        <f t="shared" si="266"/>
        <v/>
      </c>
      <c r="BE79" s="280" t="str">
        <f>IF(details!AI79="","",details!AI79)</f>
        <v/>
      </c>
      <c r="BF79" s="140" t="str">
        <f t="shared" si="267"/>
        <v/>
      </c>
      <c r="BG79" s="365" t="str">
        <f t="shared" si="236"/>
        <v/>
      </c>
      <c r="BH79" s="191" t="str">
        <f t="shared" si="268"/>
        <v/>
      </c>
      <c r="BI79" s="280" t="str">
        <f>IF(details!AJ79="","",details!AJ79)</f>
        <v/>
      </c>
      <c r="BJ79" s="280" t="str">
        <f>IF(details!AK79="","",details!AK79)</f>
        <v/>
      </c>
      <c r="BK79" s="280" t="str">
        <f>IF(details!AL79="","",details!AL79)</f>
        <v/>
      </c>
      <c r="BL79" s="281" t="str">
        <f t="shared" si="269"/>
        <v/>
      </c>
      <c r="BM79" s="280" t="str">
        <f>IF(details!AM79="","",details!AM79)</f>
        <v/>
      </c>
      <c r="BN79" s="281" t="str">
        <f t="shared" si="270"/>
        <v/>
      </c>
      <c r="BO79" s="152">
        <f t="shared" si="271"/>
        <v>0</v>
      </c>
      <c r="BP79" s="138" t="e">
        <f t="shared" si="272"/>
        <v>#VALUE!</v>
      </c>
      <c r="BQ79" s="280" t="str">
        <f>IF(details!AN79="","",details!AN79)</f>
        <v/>
      </c>
      <c r="BR79" s="280" t="str">
        <f>IF(details!AO79="","",details!AO79)</f>
        <v/>
      </c>
      <c r="BS79" s="280" t="str">
        <f>IF(details!AP79="","",details!AP79)</f>
        <v/>
      </c>
      <c r="BT79" s="139" t="str">
        <f t="shared" si="273"/>
        <v/>
      </c>
      <c r="BU79" s="280" t="str">
        <f>IF(details!AQ79="","",details!AQ79)</f>
        <v/>
      </c>
      <c r="BV79" s="140" t="str">
        <f t="shared" si="274"/>
        <v/>
      </c>
      <c r="BW79" s="365" t="str">
        <f t="shared" si="237"/>
        <v/>
      </c>
      <c r="BX79" s="191" t="str">
        <f t="shared" si="209"/>
        <v/>
      </c>
      <c r="BY79" s="280" t="str">
        <f>IF(details!AR79="","",details!AR79)</f>
        <v/>
      </c>
      <c r="BZ79" s="280" t="str">
        <f>IF(details!AS79="","",details!AS79)</f>
        <v/>
      </c>
      <c r="CA79" s="280" t="str">
        <f>IF(details!AT79="","",details!AT79)</f>
        <v/>
      </c>
      <c r="CB79" s="281" t="str">
        <f t="shared" si="275"/>
        <v/>
      </c>
      <c r="CC79" s="280" t="str">
        <f>IF(details!AU79="","",details!AU79)</f>
        <v/>
      </c>
      <c r="CD79" s="281" t="str">
        <f t="shared" si="276"/>
        <v/>
      </c>
      <c r="CE79" s="152">
        <f t="shared" si="277"/>
        <v>0</v>
      </c>
      <c r="CF79" s="138" t="e">
        <f t="shared" si="278"/>
        <v>#VALUE!</v>
      </c>
      <c r="CG79" s="280" t="str">
        <f>IF(details!AV79="","",details!AV79)</f>
        <v/>
      </c>
      <c r="CH79" s="280" t="str">
        <f>IF(details!AW79="","",details!AW79)</f>
        <v/>
      </c>
      <c r="CI79" s="280" t="str">
        <f>IF(details!AX79="","",details!AX79)</f>
        <v/>
      </c>
      <c r="CJ79" s="139" t="str">
        <f t="shared" si="279"/>
        <v/>
      </c>
      <c r="CK79" s="280" t="str">
        <f>IF(details!AY79="","",details!AY79)</f>
        <v/>
      </c>
      <c r="CL79" s="140" t="str">
        <f t="shared" si="280"/>
        <v/>
      </c>
      <c r="CM79" s="365" t="str">
        <f t="shared" si="238"/>
        <v/>
      </c>
      <c r="CN79" s="191" t="str">
        <f t="shared" si="239"/>
        <v/>
      </c>
      <c r="CO79" s="280" t="str">
        <f>IF(details!AZ79="","",details!AZ79)</f>
        <v/>
      </c>
      <c r="CP79" s="280" t="str">
        <f>IF(details!BA79="","",details!BA79)</f>
        <v/>
      </c>
      <c r="CQ79" s="280" t="str">
        <f>IF(details!BB79="","",details!BB79)</f>
        <v/>
      </c>
      <c r="CR79" s="281" t="str">
        <f t="shared" si="281"/>
        <v/>
      </c>
      <c r="CS79" s="280" t="str">
        <f>IF(details!BC79="","",details!BC79)</f>
        <v/>
      </c>
      <c r="CT79" s="281" t="str">
        <f t="shared" si="282"/>
        <v/>
      </c>
      <c r="CU79" s="152">
        <f t="shared" si="283"/>
        <v>0</v>
      </c>
      <c r="CV79" s="138" t="e">
        <f t="shared" si="284"/>
        <v>#VALUE!</v>
      </c>
      <c r="CW79" s="280" t="str">
        <f>IF(details!BD79="","",details!BD79)</f>
        <v/>
      </c>
      <c r="CX79" s="280" t="str">
        <f>IF(details!BE79="","",details!BE79)</f>
        <v/>
      </c>
      <c r="CY79" s="280" t="str">
        <f>IF(details!BF79="","",details!BF79)</f>
        <v/>
      </c>
      <c r="CZ79" s="139" t="str">
        <f t="shared" si="285"/>
        <v/>
      </c>
      <c r="DA79" s="280" t="str">
        <f>IF(details!BG79="","",details!BG79)</f>
        <v/>
      </c>
      <c r="DB79" s="140" t="str">
        <f t="shared" si="286"/>
        <v/>
      </c>
      <c r="DC79" s="365" t="str">
        <f t="shared" si="240"/>
        <v/>
      </c>
      <c r="DD79" s="191" t="str">
        <f t="shared" si="232"/>
        <v/>
      </c>
      <c r="DE79" s="280" t="str">
        <f>IF(details!BH79="","",details!BH79)</f>
        <v/>
      </c>
      <c r="DF79" s="280" t="str">
        <f>IF(details!BI79="","",details!BI79)</f>
        <v/>
      </c>
      <c r="DG79" s="280" t="str">
        <f>IF(details!BJ79="","",details!BJ79)</f>
        <v/>
      </c>
      <c r="DH79" s="281" t="str">
        <f t="shared" si="287"/>
        <v/>
      </c>
      <c r="DI79" s="280" t="str">
        <f>IF(details!BK79="","",details!BK79)</f>
        <v/>
      </c>
      <c r="DJ79" s="281" t="str">
        <f t="shared" si="288"/>
        <v/>
      </c>
      <c r="DK79" s="152">
        <f t="shared" si="289"/>
        <v>0</v>
      </c>
      <c r="DL79" s="281" t="str">
        <f t="shared" si="290"/>
        <v/>
      </c>
      <c r="DM79" s="280" t="str">
        <f>IF(details!BL79="","",details!BL79)</f>
        <v/>
      </c>
      <c r="DN79" s="52" t="str">
        <f t="shared" si="291"/>
        <v/>
      </c>
      <c r="DO79" s="280" t="str">
        <f t="shared" si="292"/>
        <v/>
      </c>
      <c r="DP79" s="280" t="str">
        <f>IF(details!BM79="","",details!BM79)</f>
        <v/>
      </c>
      <c r="DQ79" s="280" t="str">
        <f>IF(details!BN79="","",details!BN79)</f>
        <v/>
      </c>
      <c r="DR79" s="280" t="str">
        <f>IF(details!BO79="","",details!BO79)</f>
        <v/>
      </c>
      <c r="DS79" s="281" t="str">
        <f t="shared" si="293"/>
        <v/>
      </c>
      <c r="DT79" s="280" t="str">
        <f>IF(details!BP79="","",details!BP79)</f>
        <v/>
      </c>
      <c r="DU79" s="280" t="str">
        <f>IF(details!BQ79="","",details!BQ79)</f>
        <v/>
      </c>
      <c r="DV79" s="281" t="str">
        <f t="shared" si="294"/>
        <v/>
      </c>
      <c r="DW79" s="281" t="str">
        <f t="shared" si="295"/>
        <v/>
      </c>
      <c r="DX79" s="281" t="str">
        <f t="shared" si="296"/>
        <v/>
      </c>
      <c r="DY79" s="282" t="str">
        <f t="shared" si="297"/>
        <v/>
      </c>
      <c r="DZ79" s="152">
        <f t="shared" si="298"/>
        <v>0</v>
      </c>
      <c r="EA79" s="280" t="str">
        <f t="shared" si="299"/>
        <v/>
      </c>
      <c r="EB79" s="280" t="str">
        <f>IF(details!BR79="","",details!BR79)</f>
        <v/>
      </c>
      <c r="EC79" s="280" t="str">
        <f>IF(details!BS79="","",details!BS79)</f>
        <v/>
      </c>
      <c r="ED79" s="280" t="str">
        <f>IF(details!BT79="","",details!BT79)</f>
        <v/>
      </c>
      <c r="EE79" s="281" t="str">
        <f t="shared" si="300"/>
        <v/>
      </c>
      <c r="EF79" s="280" t="str">
        <f>IF(details!BU79="","",details!BU79)</f>
        <v/>
      </c>
      <c r="EG79" s="280" t="str">
        <f>IF(details!BV79="","",details!BV79)</f>
        <v/>
      </c>
      <c r="EH79" s="56" t="str">
        <f t="shared" si="301"/>
        <v/>
      </c>
      <c r="EI79" s="281" t="str">
        <f t="shared" si="302"/>
        <v/>
      </c>
      <c r="EJ79" s="281" t="str">
        <f t="shared" si="303"/>
        <v/>
      </c>
      <c r="EK79" s="302" t="str">
        <f t="shared" si="304"/>
        <v/>
      </c>
      <c r="EL79" s="152">
        <f t="shared" si="305"/>
        <v>0</v>
      </c>
      <c r="EM79" s="280" t="str">
        <f t="shared" si="306"/>
        <v/>
      </c>
      <c r="EN79" s="280" t="str">
        <f>IF(details!BW79="","",details!BW79)</f>
        <v/>
      </c>
      <c r="EO79" s="280" t="str">
        <f>IF(details!BX79="","",details!BX79)</f>
        <v/>
      </c>
      <c r="EP79" s="280" t="str">
        <f>IF(details!BY79="","",details!BY79)</f>
        <v/>
      </c>
      <c r="EQ79" s="282" t="str">
        <f t="shared" si="307"/>
        <v/>
      </c>
      <c r="ER79" s="280" t="str">
        <f t="shared" si="308"/>
        <v/>
      </c>
      <c r="ES79" s="280" t="str">
        <f>IF(details!BZ79="","",details!BZ79)</f>
        <v/>
      </c>
      <c r="ET79" s="280" t="str">
        <f>IF(details!CA79="","",details!CA79)</f>
        <v/>
      </c>
      <c r="EU79" s="280" t="str">
        <f>IF(details!CB79="","",details!CB79)</f>
        <v/>
      </c>
      <c r="EV79" s="280" t="str">
        <f>IF(details!CC79="","",details!CC79)</f>
        <v/>
      </c>
      <c r="EW79" s="282" t="str">
        <f t="shared" si="309"/>
        <v/>
      </c>
      <c r="EX79" s="280" t="str">
        <f t="shared" si="310"/>
        <v/>
      </c>
      <c r="EY79" s="152" t="str">
        <f t="shared" si="311"/>
        <v/>
      </c>
      <c r="EZ79" s="152" t="str">
        <f t="shared" si="312"/>
        <v/>
      </c>
      <c r="FA79" s="152" t="str">
        <f t="shared" si="313"/>
        <v/>
      </c>
      <c r="FB79" s="152" t="str">
        <f t="shared" si="314"/>
        <v/>
      </c>
      <c r="FC79" s="152" t="str">
        <f t="shared" si="315"/>
        <v/>
      </c>
      <c r="FD79" s="152" t="str">
        <f t="shared" si="316"/>
        <v/>
      </c>
      <c r="FE79" s="152" t="str">
        <f t="shared" si="241"/>
        <v/>
      </c>
      <c r="FF79" s="152">
        <f t="shared" si="317"/>
        <v>0</v>
      </c>
      <c r="FG79" s="152">
        <f t="shared" si="318"/>
        <v>0</v>
      </c>
      <c r="FH79" s="152">
        <f t="shared" si="319"/>
        <v>0</v>
      </c>
      <c r="FI79" s="152">
        <f t="shared" si="320"/>
        <v>0</v>
      </c>
      <c r="FJ79" s="152">
        <f t="shared" si="321"/>
        <v>0</v>
      </c>
      <c r="FK79" s="198"/>
      <c r="FL79" s="303" t="str">
        <f t="shared" si="322"/>
        <v/>
      </c>
      <c r="FM79" s="303" t="str">
        <f t="shared" si="323"/>
        <v/>
      </c>
      <c r="FN79" s="303" t="str">
        <f t="shared" si="324"/>
        <v/>
      </c>
      <c r="FO79" s="303" t="str">
        <f t="shared" si="242"/>
        <v/>
      </c>
      <c r="FP79" s="303" t="str">
        <f t="shared" si="243"/>
        <v/>
      </c>
      <c r="FQ79" s="303" t="str">
        <f t="shared" si="244"/>
        <v/>
      </c>
      <c r="FR79" s="303" t="str">
        <f t="shared" si="245"/>
        <v/>
      </c>
      <c r="FS79" s="303" t="str">
        <f t="shared" si="246"/>
        <v/>
      </c>
      <c r="FT79" s="303" t="str">
        <f t="shared" si="325"/>
        <v/>
      </c>
      <c r="FU79" s="303" t="str">
        <f t="shared" si="326"/>
        <v/>
      </c>
      <c r="FV79" s="303" t="str">
        <f t="shared" si="327"/>
        <v/>
      </c>
      <c r="FW79" s="303" t="str">
        <f t="shared" si="328"/>
        <v/>
      </c>
      <c r="FX79" s="303" t="str">
        <f t="shared" si="247"/>
        <v/>
      </c>
      <c r="FY79" s="303" t="str">
        <f t="shared" si="329"/>
        <v/>
      </c>
      <c r="FZ79" s="303" t="str">
        <f t="shared" si="330"/>
        <v/>
      </c>
      <c r="GA79" s="303" t="str">
        <f t="shared" si="331"/>
        <v/>
      </c>
      <c r="GB79" s="303" t="str">
        <f t="shared" si="248"/>
        <v/>
      </c>
      <c r="GC79" s="286">
        <f t="shared" si="233"/>
        <v>0</v>
      </c>
      <c r="GD79" s="244">
        <f t="shared" si="332"/>
        <v>0</v>
      </c>
      <c r="GE79" s="152" t="str">
        <f t="shared" si="333"/>
        <v/>
      </c>
      <c r="GF79" s="421" t="str">
        <f t="shared" si="334"/>
        <v/>
      </c>
      <c r="GG79" s="333" t="str">
        <f t="shared" si="228"/>
        <v/>
      </c>
      <c r="GH79" s="333" t="str">
        <f t="shared" si="220"/>
        <v xml:space="preserve">      </v>
      </c>
      <c r="GI79" s="191"/>
      <c r="GJ79" s="191" t="str">
        <f t="shared" si="229"/>
        <v/>
      </c>
      <c r="GK79" s="191" t="str">
        <f t="shared" si="230"/>
        <v/>
      </c>
      <c r="GL79" s="191" t="str">
        <f t="shared" si="231"/>
        <v/>
      </c>
      <c r="GM79" s="55" t="str">
        <f>IF(details!DG79="","",details!DG79)</f>
        <v/>
      </c>
      <c r="GN79" s="57" t="str">
        <f>IF(details!DH79="","",details!DH79)</f>
        <v/>
      </c>
      <c r="GO79" s="55" t="str">
        <f>IF(details!DK79="","",details!DK79)</f>
        <v/>
      </c>
      <c r="GP79" s="57" t="str">
        <f>IF(details!DL79="","",details!DL79)</f>
        <v/>
      </c>
      <c r="GQ79" s="55" t="str">
        <f>IF(details!DO79="","",details!DO79)</f>
        <v/>
      </c>
      <c r="GR79" s="57" t="str">
        <f>IF(details!DP79="","",details!DP79)</f>
        <v/>
      </c>
      <c r="GS79" s="55" t="str">
        <f>IF(details!DS79="","",details!DS79)</f>
        <v/>
      </c>
      <c r="GT79" s="57" t="str">
        <f>IF(details!DT79="","",details!DT79)</f>
        <v/>
      </c>
      <c r="GU79" s="337" t="str">
        <f t="shared" si="335"/>
        <v/>
      </c>
      <c r="GV79" s="427" t="str">
        <f t="shared" si="336"/>
        <v/>
      </c>
      <c r="GW79" s="199"/>
      <c r="HP79" s="65"/>
      <c r="HQ79" s="65"/>
      <c r="HR79" s="65"/>
      <c r="HS79" s="65"/>
    </row>
    <row r="80" spans="1:227" ht="15" customHeight="1">
      <c r="A80" s="194">
        <f>details!A80</f>
        <v>74</v>
      </c>
      <c r="B80" s="280" t="str">
        <f>IF(details!B80="","",details!B80)</f>
        <v/>
      </c>
      <c r="C80" s="280" t="str">
        <f>IF(details!C80="","",details!C80)</f>
        <v/>
      </c>
      <c r="D80" s="282">
        <f>IF(details!D80="","",details!D80)</f>
        <v>1074</v>
      </c>
      <c r="E80" s="282"/>
      <c r="F80" s="280" t="str">
        <f>IF(details!F80="","",details!F80)</f>
        <v/>
      </c>
      <c r="G80" s="570" t="str">
        <f>IF(details!G80="","",details!G80)</f>
        <v/>
      </c>
      <c r="H80" s="287" t="str">
        <f>IF(details!H80="","",details!H80)</f>
        <v>A 074</v>
      </c>
      <c r="I80" s="287" t="str">
        <f>IF(details!I80="","",details!I80)</f>
        <v>B 074</v>
      </c>
      <c r="J80" s="287" t="str">
        <f>IF(details!J80="","",details!J80)</f>
        <v>C 074</v>
      </c>
      <c r="K80" s="280" t="str">
        <f>IF(details!K80="","",details!K80)</f>
        <v/>
      </c>
      <c r="L80" s="280" t="str">
        <f>IF(details!L80="","",details!L80)</f>
        <v/>
      </c>
      <c r="M80" s="280" t="str">
        <f>IF(details!M80="","",details!M80)</f>
        <v/>
      </c>
      <c r="N80" s="281" t="str">
        <f t="shared" si="249"/>
        <v/>
      </c>
      <c r="O80" s="280" t="str">
        <f>IF(details!N80="","",details!N80)</f>
        <v/>
      </c>
      <c r="P80" s="281" t="str">
        <f t="shared" si="250"/>
        <v/>
      </c>
      <c r="Q80" s="152">
        <f t="shared" si="251"/>
        <v>0</v>
      </c>
      <c r="R80" s="138" t="e">
        <f t="shared" si="252"/>
        <v>#VALUE!</v>
      </c>
      <c r="S80" s="280" t="str">
        <f>IF(details!O80="","",details!O80)</f>
        <v/>
      </c>
      <c r="T80" s="280" t="str">
        <f>IF(details!P80="","",details!P80)</f>
        <v/>
      </c>
      <c r="U80" s="280" t="str">
        <f>IF(details!Q80="","",details!Q80)</f>
        <v/>
      </c>
      <c r="V80" s="139" t="str">
        <f t="shared" si="253"/>
        <v/>
      </c>
      <c r="W80" s="280" t="str">
        <f>IF(details!R80="","",details!R80)</f>
        <v/>
      </c>
      <c r="X80" s="140" t="str">
        <f t="shared" si="254"/>
        <v/>
      </c>
      <c r="Y80" s="365" t="str">
        <f t="shared" si="234"/>
        <v/>
      </c>
      <c r="Z80" s="191" t="str">
        <f t="shared" si="255"/>
        <v/>
      </c>
      <c r="AA80" s="280" t="str">
        <f>IF(details!S80="","",details!S80)</f>
        <v/>
      </c>
      <c r="AB80" s="280" t="str">
        <f>IF(details!T80="","",details!T80)</f>
        <v/>
      </c>
      <c r="AC80" s="280" t="str">
        <f>IF(details!U80="","",details!U80)</f>
        <v/>
      </c>
      <c r="AD80" s="281" t="str">
        <f t="shared" si="256"/>
        <v/>
      </c>
      <c r="AE80" s="280" t="str">
        <f>IF(details!V80="","",details!V80)</f>
        <v/>
      </c>
      <c r="AF80" s="281" t="str">
        <f t="shared" si="257"/>
        <v/>
      </c>
      <c r="AG80" s="152">
        <f t="shared" si="258"/>
        <v>0</v>
      </c>
      <c r="AH80" s="138" t="e">
        <f t="shared" si="259"/>
        <v>#VALUE!</v>
      </c>
      <c r="AI80" s="280" t="str">
        <f>IF(details!W80="","",details!W80)</f>
        <v/>
      </c>
      <c r="AJ80" s="280" t="str">
        <f>IF(details!X80="","",details!X80)</f>
        <v/>
      </c>
      <c r="AK80" s="280" t="str">
        <f>IF(details!Y80="","",details!Y80)</f>
        <v/>
      </c>
      <c r="AL80" s="139" t="str">
        <f t="shared" si="260"/>
        <v/>
      </c>
      <c r="AM80" s="280" t="str">
        <f>IF(details!Z80="","",details!Z80)</f>
        <v/>
      </c>
      <c r="AN80" s="140" t="str">
        <f t="shared" si="261"/>
        <v/>
      </c>
      <c r="AO80" s="365" t="str">
        <f t="shared" si="235"/>
        <v/>
      </c>
      <c r="AP80" s="191" t="str">
        <f t="shared" si="337"/>
        <v/>
      </c>
      <c r="AQ80" s="282" t="str">
        <f>IF(details!AA80="","",details!AA80)</f>
        <v/>
      </c>
      <c r="AR80" s="288" t="str">
        <f>CONCATENATE(IF(details!AA80="s"," SANSKRIT",IF(details!AA80="u"," URDU",IF(details!AA80="g"," GUJRATI",IF(details!AA80="p"," PUNJABI",IF(details!AA80="sd"," SINDHI",))))),"")</f>
        <v/>
      </c>
      <c r="AS80" s="280" t="str">
        <f>IF(details!AB80="","",details!AB80)</f>
        <v/>
      </c>
      <c r="AT80" s="280" t="str">
        <f>IF(details!AC80="","",details!AC80)</f>
        <v/>
      </c>
      <c r="AU80" s="280" t="str">
        <f>IF(details!AD80="","",details!AD80)</f>
        <v/>
      </c>
      <c r="AV80" s="281" t="str">
        <f t="shared" si="262"/>
        <v/>
      </c>
      <c r="AW80" s="280" t="str">
        <f>IF(details!AE80="","",details!AE80)</f>
        <v/>
      </c>
      <c r="AX80" s="281" t="str">
        <f t="shared" si="263"/>
        <v/>
      </c>
      <c r="AY80" s="152">
        <f t="shared" si="264"/>
        <v>0</v>
      </c>
      <c r="AZ80" s="138" t="e">
        <f t="shared" si="265"/>
        <v>#VALUE!</v>
      </c>
      <c r="BA80" s="280" t="str">
        <f>IF(details!AF80="","",details!AF80)</f>
        <v/>
      </c>
      <c r="BB80" s="280" t="str">
        <f>IF(details!AG80="","",details!AG80)</f>
        <v/>
      </c>
      <c r="BC80" s="280" t="str">
        <f>IF(details!AH80="","",details!AH80)</f>
        <v/>
      </c>
      <c r="BD80" s="139" t="str">
        <f t="shared" si="266"/>
        <v/>
      </c>
      <c r="BE80" s="280" t="str">
        <f>IF(details!AI80="","",details!AI80)</f>
        <v/>
      </c>
      <c r="BF80" s="140" t="str">
        <f t="shared" si="267"/>
        <v/>
      </c>
      <c r="BG80" s="365" t="str">
        <f t="shared" si="236"/>
        <v/>
      </c>
      <c r="BH80" s="191" t="str">
        <f t="shared" si="268"/>
        <v/>
      </c>
      <c r="BI80" s="280" t="str">
        <f>IF(details!AJ80="","",details!AJ80)</f>
        <v/>
      </c>
      <c r="BJ80" s="280" t="str">
        <f>IF(details!AK80="","",details!AK80)</f>
        <v/>
      </c>
      <c r="BK80" s="280" t="str">
        <f>IF(details!AL80="","",details!AL80)</f>
        <v/>
      </c>
      <c r="BL80" s="281" t="str">
        <f t="shared" si="269"/>
        <v/>
      </c>
      <c r="BM80" s="280" t="str">
        <f>IF(details!AM80="","",details!AM80)</f>
        <v/>
      </c>
      <c r="BN80" s="281" t="str">
        <f t="shared" si="270"/>
        <v/>
      </c>
      <c r="BO80" s="152">
        <f t="shared" si="271"/>
        <v>0</v>
      </c>
      <c r="BP80" s="138" t="e">
        <f t="shared" si="272"/>
        <v>#VALUE!</v>
      </c>
      <c r="BQ80" s="280" t="str">
        <f>IF(details!AN80="","",details!AN80)</f>
        <v/>
      </c>
      <c r="BR80" s="280" t="str">
        <f>IF(details!AO80="","",details!AO80)</f>
        <v/>
      </c>
      <c r="BS80" s="280" t="str">
        <f>IF(details!AP80="","",details!AP80)</f>
        <v/>
      </c>
      <c r="BT80" s="139" t="str">
        <f t="shared" si="273"/>
        <v/>
      </c>
      <c r="BU80" s="280" t="str">
        <f>IF(details!AQ80="","",details!AQ80)</f>
        <v/>
      </c>
      <c r="BV80" s="140" t="str">
        <f t="shared" si="274"/>
        <v/>
      </c>
      <c r="BW80" s="365" t="str">
        <f t="shared" si="237"/>
        <v/>
      </c>
      <c r="BX80" s="191" t="str">
        <f t="shared" si="209"/>
        <v/>
      </c>
      <c r="BY80" s="280" t="str">
        <f>IF(details!AR80="","",details!AR80)</f>
        <v/>
      </c>
      <c r="BZ80" s="280" t="str">
        <f>IF(details!AS80="","",details!AS80)</f>
        <v/>
      </c>
      <c r="CA80" s="280" t="str">
        <f>IF(details!AT80="","",details!AT80)</f>
        <v/>
      </c>
      <c r="CB80" s="281" t="str">
        <f t="shared" si="275"/>
        <v/>
      </c>
      <c r="CC80" s="280" t="str">
        <f>IF(details!AU80="","",details!AU80)</f>
        <v/>
      </c>
      <c r="CD80" s="281" t="str">
        <f t="shared" si="276"/>
        <v/>
      </c>
      <c r="CE80" s="152">
        <f t="shared" si="277"/>
        <v>0</v>
      </c>
      <c r="CF80" s="138" t="e">
        <f t="shared" si="278"/>
        <v>#VALUE!</v>
      </c>
      <c r="CG80" s="280" t="str">
        <f>IF(details!AV80="","",details!AV80)</f>
        <v/>
      </c>
      <c r="CH80" s="280" t="str">
        <f>IF(details!AW80="","",details!AW80)</f>
        <v/>
      </c>
      <c r="CI80" s="280" t="str">
        <f>IF(details!AX80="","",details!AX80)</f>
        <v/>
      </c>
      <c r="CJ80" s="139" t="str">
        <f t="shared" si="279"/>
        <v/>
      </c>
      <c r="CK80" s="280" t="str">
        <f>IF(details!AY80="","",details!AY80)</f>
        <v/>
      </c>
      <c r="CL80" s="140" t="str">
        <f t="shared" si="280"/>
        <v/>
      </c>
      <c r="CM80" s="365" t="str">
        <f t="shared" si="238"/>
        <v/>
      </c>
      <c r="CN80" s="191" t="str">
        <f t="shared" si="239"/>
        <v/>
      </c>
      <c r="CO80" s="280" t="str">
        <f>IF(details!AZ80="","",details!AZ80)</f>
        <v/>
      </c>
      <c r="CP80" s="280" t="str">
        <f>IF(details!BA80="","",details!BA80)</f>
        <v/>
      </c>
      <c r="CQ80" s="280" t="str">
        <f>IF(details!BB80="","",details!BB80)</f>
        <v/>
      </c>
      <c r="CR80" s="281" t="str">
        <f t="shared" si="281"/>
        <v/>
      </c>
      <c r="CS80" s="280" t="str">
        <f>IF(details!BC80="","",details!BC80)</f>
        <v/>
      </c>
      <c r="CT80" s="281" t="str">
        <f t="shared" si="282"/>
        <v/>
      </c>
      <c r="CU80" s="152">
        <f t="shared" si="283"/>
        <v>0</v>
      </c>
      <c r="CV80" s="138" t="e">
        <f t="shared" si="284"/>
        <v>#VALUE!</v>
      </c>
      <c r="CW80" s="280" t="str">
        <f>IF(details!BD80="","",details!BD80)</f>
        <v/>
      </c>
      <c r="CX80" s="280" t="str">
        <f>IF(details!BE80="","",details!BE80)</f>
        <v/>
      </c>
      <c r="CY80" s="280" t="str">
        <f>IF(details!BF80="","",details!BF80)</f>
        <v/>
      </c>
      <c r="CZ80" s="139" t="str">
        <f t="shared" si="285"/>
        <v/>
      </c>
      <c r="DA80" s="280" t="str">
        <f>IF(details!BG80="","",details!BG80)</f>
        <v/>
      </c>
      <c r="DB80" s="140" t="str">
        <f t="shared" si="286"/>
        <v/>
      </c>
      <c r="DC80" s="365" t="str">
        <f t="shared" si="240"/>
        <v/>
      </c>
      <c r="DD80" s="191" t="str">
        <f t="shared" si="232"/>
        <v/>
      </c>
      <c r="DE80" s="280" t="str">
        <f>IF(details!BH80="","",details!BH80)</f>
        <v/>
      </c>
      <c r="DF80" s="280" t="str">
        <f>IF(details!BI80="","",details!BI80)</f>
        <v/>
      </c>
      <c r="DG80" s="280" t="str">
        <f>IF(details!BJ80="","",details!BJ80)</f>
        <v/>
      </c>
      <c r="DH80" s="281" t="str">
        <f t="shared" si="287"/>
        <v/>
      </c>
      <c r="DI80" s="280" t="str">
        <f>IF(details!BK80="","",details!BK80)</f>
        <v/>
      </c>
      <c r="DJ80" s="281" t="str">
        <f t="shared" si="288"/>
        <v/>
      </c>
      <c r="DK80" s="152">
        <f t="shared" si="289"/>
        <v>0</v>
      </c>
      <c r="DL80" s="281" t="str">
        <f t="shared" si="290"/>
        <v/>
      </c>
      <c r="DM80" s="280" t="str">
        <f>IF(details!BL80="","",details!BL80)</f>
        <v/>
      </c>
      <c r="DN80" s="52" t="str">
        <f t="shared" si="291"/>
        <v/>
      </c>
      <c r="DO80" s="280" t="str">
        <f t="shared" si="292"/>
        <v/>
      </c>
      <c r="DP80" s="280" t="str">
        <f>IF(details!BM80="","",details!BM80)</f>
        <v/>
      </c>
      <c r="DQ80" s="280" t="str">
        <f>IF(details!BN80="","",details!BN80)</f>
        <v/>
      </c>
      <c r="DR80" s="280" t="str">
        <f>IF(details!BO80="","",details!BO80)</f>
        <v/>
      </c>
      <c r="DS80" s="281" t="str">
        <f t="shared" si="293"/>
        <v/>
      </c>
      <c r="DT80" s="280" t="str">
        <f>IF(details!BP80="","",details!BP80)</f>
        <v/>
      </c>
      <c r="DU80" s="280" t="str">
        <f>IF(details!BQ80="","",details!BQ80)</f>
        <v/>
      </c>
      <c r="DV80" s="281" t="str">
        <f t="shared" si="294"/>
        <v/>
      </c>
      <c r="DW80" s="281" t="str">
        <f t="shared" si="295"/>
        <v/>
      </c>
      <c r="DX80" s="281" t="str">
        <f t="shared" si="296"/>
        <v/>
      </c>
      <c r="DY80" s="282" t="str">
        <f t="shared" si="297"/>
        <v/>
      </c>
      <c r="DZ80" s="152">
        <f t="shared" si="298"/>
        <v>0</v>
      </c>
      <c r="EA80" s="280" t="str">
        <f t="shared" si="299"/>
        <v/>
      </c>
      <c r="EB80" s="280" t="str">
        <f>IF(details!BR80="","",details!BR80)</f>
        <v/>
      </c>
      <c r="EC80" s="280" t="str">
        <f>IF(details!BS80="","",details!BS80)</f>
        <v/>
      </c>
      <c r="ED80" s="280" t="str">
        <f>IF(details!BT80="","",details!BT80)</f>
        <v/>
      </c>
      <c r="EE80" s="281" t="str">
        <f t="shared" si="300"/>
        <v/>
      </c>
      <c r="EF80" s="280" t="str">
        <f>IF(details!BU80="","",details!BU80)</f>
        <v/>
      </c>
      <c r="EG80" s="280" t="str">
        <f>IF(details!BV80="","",details!BV80)</f>
        <v/>
      </c>
      <c r="EH80" s="56" t="str">
        <f t="shared" si="301"/>
        <v/>
      </c>
      <c r="EI80" s="281" t="str">
        <f t="shared" si="302"/>
        <v/>
      </c>
      <c r="EJ80" s="281" t="str">
        <f t="shared" si="303"/>
        <v/>
      </c>
      <c r="EK80" s="302" t="str">
        <f t="shared" si="304"/>
        <v/>
      </c>
      <c r="EL80" s="152">
        <f t="shared" si="305"/>
        <v>0</v>
      </c>
      <c r="EM80" s="280" t="str">
        <f t="shared" si="306"/>
        <v/>
      </c>
      <c r="EN80" s="280" t="str">
        <f>IF(details!BW80="","",details!BW80)</f>
        <v/>
      </c>
      <c r="EO80" s="280" t="str">
        <f>IF(details!BX80="","",details!BX80)</f>
        <v/>
      </c>
      <c r="EP80" s="280" t="str">
        <f>IF(details!BY80="","",details!BY80)</f>
        <v/>
      </c>
      <c r="EQ80" s="282" t="str">
        <f t="shared" si="307"/>
        <v/>
      </c>
      <c r="ER80" s="280" t="str">
        <f t="shared" si="308"/>
        <v/>
      </c>
      <c r="ES80" s="280" t="str">
        <f>IF(details!BZ80="","",details!BZ80)</f>
        <v/>
      </c>
      <c r="ET80" s="280" t="str">
        <f>IF(details!CA80="","",details!CA80)</f>
        <v/>
      </c>
      <c r="EU80" s="280" t="str">
        <f>IF(details!CB80="","",details!CB80)</f>
        <v/>
      </c>
      <c r="EV80" s="280" t="str">
        <f>IF(details!CC80="","",details!CC80)</f>
        <v/>
      </c>
      <c r="EW80" s="282" t="str">
        <f t="shared" si="309"/>
        <v/>
      </c>
      <c r="EX80" s="280" t="str">
        <f t="shared" si="310"/>
        <v/>
      </c>
      <c r="EY80" s="152" t="str">
        <f t="shared" si="311"/>
        <v/>
      </c>
      <c r="EZ80" s="152" t="str">
        <f t="shared" si="312"/>
        <v/>
      </c>
      <c r="FA80" s="152" t="str">
        <f t="shared" si="313"/>
        <v/>
      </c>
      <c r="FB80" s="152" t="str">
        <f t="shared" si="314"/>
        <v/>
      </c>
      <c r="FC80" s="152" t="str">
        <f t="shared" si="315"/>
        <v/>
      </c>
      <c r="FD80" s="152" t="str">
        <f t="shared" si="316"/>
        <v/>
      </c>
      <c r="FE80" s="152" t="str">
        <f t="shared" si="241"/>
        <v/>
      </c>
      <c r="FF80" s="152">
        <f t="shared" si="317"/>
        <v>0</v>
      </c>
      <c r="FG80" s="152">
        <f t="shared" si="318"/>
        <v>0</v>
      </c>
      <c r="FH80" s="152">
        <f t="shared" si="319"/>
        <v>0</v>
      </c>
      <c r="FI80" s="152">
        <f t="shared" si="320"/>
        <v>0</v>
      </c>
      <c r="FJ80" s="152">
        <f t="shared" si="321"/>
        <v>0</v>
      </c>
      <c r="FK80" s="198"/>
      <c r="FL80" s="303" t="str">
        <f t="shared" si="322"/>
        <v/>
      </c>
      <c r="FM80" s="303" t="str">
        <f t="shared" si="323"/>
        <v/>
      </c>
      <c r="FN80" s="303" t="str">
        <f t="shared" si="324"/>
        <v/>
      </c>
      <c r="FO80" s="303" t="str">
        <f t="shared" si="242"/>
        <v/>
      </c>
      <c r="FP80" s="303" t="str">
        <f t="shared" si="243"/>
        <v/>
      </c>
      <c r="FQ80" s="303" t="str">
        <f t="shared" si="244"/>
        <v/>
      </c>
      <c r="FR80" s="303" t="str">
        <f t="shared" si="245"/>
        <v/>
      </c>
      <c r="FS80" s="303" t="str">
        <f t="shared" si="246"/>
        <v/>
      </c>
      <c r="FT80" s="303" t="str">
        <f t="shared" si="325"/>
        <v/>
      </c>
      <c r="FU80" s="303" t="str">
        <f t="shared" si="326"/>
        <v/>
      </c>
      <c r="FV80" s="303" t="str">
        <f t="shared" si="327"/>
        <v/>
      </c>
      <c r="FW80" s="303" t="str">
        <f t="shared" si="328"/>
        <v/>
      </c>
      <c r="FX80" s="303" t="str">
        <f t="shared" si="247"/>
        <v/>
      </c>
      <c r="FY80" s="303" t="str">
        <f t="shared" si="329"/>
        <v/>
      </c>
      <c r="FZ80" s="303" t="str">
        <f t="shared" si="330"/>
        <v/>
      </c>
      <c r="GA80" s="303" t="str">
        <f t="shared" si="331"/>
        <v/>
      </c>
      <c r="GB80" s="303" t="str">
        <f t="shared" si="248"/>
        <v/>
      </c>
      <c r="GC80" s="286">
        <f t="shared" si="233"/>
        <v>0</v>
      </c>
      <c r="GD80" s="244">
        <f t="shared" si="332"/>
        <v>0</v>
      </c>
      <c r="GE80" s="152" t="str">
        <f t="shared" si="333"/>
        <v/>
      </c>
      <c r="GF80" s="421" t="str">
        <f t="shared" si="334"/>
        <v/>
      </c>
      <c r="GG80" s="333" t="str">
        <f t="shared" si="228"/>
        <v/>
      </c>
      <c r="GH80" s="333" t="str">
        <f t="shared" si="220"/>
        <v xml:space="preserve">      </v>
      </c>
      <c r="GI80" s="191"/>
      <c r="GJ80" s="191" t="str">
        <f t="shared" si="229"/>
        <v/>
      </c>
      <c r="GK80" s="191" t="str">
        <f t="shared" si="230"/>
        <v/>
      </c>
      <c r="GL80" s="191" t="str">
        <f t="shared" si="231"/>
        <v/>
      </c>
      <c r="GM80" s="55" t="str">
        <f>IF(details!DG80="","",details!DG80)</f>
        <v/>
      </c>
      <c r="GN80" s="57" t="str">
        <f>IF(details!DH80="","",details!DH80)</f>
        <v/>
      </c>
      <c r="GO80" s="55" t="str">
        <f>IF(details!DK80="","",details!DK80)</f>
        <v/>
      </c>
      <c r="GP80" s="57" t="str">
        <f>IF(details!DL80="","",details!DL80)</f>
        <v/>
      </c>
      <c r="GQ80" s="55" t="str">
        <f>IF(details!DO80="","",details!DO80)</f>
        <v/>
      </c>
      <c r="GR80" s="57" t="str">
        <f>IF(details!DP80="","",details!DP80)</f>
        <v/>
      </c>
      <c r="GS80" s="55" t="str">
        <f>IF(details!DS80="","",details!DS80)</f>
        <v/>
      </c>
      <c r="GT80" s="57" t="str">
        <f>IF(details!DT80="","",details!DT80)</f>
        <v/>
      </c>
      <c r="GU80" s="337" t="str">
        <f t="shared" si="335"/>
        <v/>
      </c>
      <c r="GV80" s="427" t="str">
        <f t="shared" si="336"/>
        <v/>
      </c>
      <c r="GW80" s="199"/>
      <c r="HP80" s="65"/>
      <c r="HQ80" s="65"/>
      <c r="HR80" s="65"/>
      <c r="HS80" s="65"/>
    </row>
    <row r="81" spans="1:227" ht="15" customHeight="1">
      <c r="A81" s="194">
        <f>details!A81</f>
        <v>75</v>
      </c>
      <c r="B81" s="280" t="str">
        <f>IF(details!B81="","",details!B81)</f>
        <v/>
      </c>
      <c r="C81" s="280" t="str">
        <f>IF(details!C81="","",details!C81)</f>
        <v/>
      </c>
      <c r="D81" s="282">
        <f>IF(details!D81="","",details!D81)</f>
        <v>1075</v>
      </c>
      <c r="E81" s="282"/>
      <c r="F81" s="280" t="str">
        <f>IF(details!F81="","",details!F81)</f>
        <v/>
      </c>
      <c r="G81" s="570" t="str">
        <f>IF(details!G81="","",details!G81)</f>
        <v/>
      </c>
      <c r="H81" s="287" t="str">
        <f>IF(details!H81="","",details!H81)</f>
        <v>A 075</v>
      </c>
      <c r="I81" s="287" t="str">
        <f>IF(details!I81="","",details!I81)</f>
        <v>B 075</v>
      </c>
      <c r="J81" s="287" t="str">
        <f>IF(details!J81="","",details!J81)</f>
        <v>C 075</v>
      </c>
      <c r="K81" s="280" t="str">
        <f>IF(details!K81="","",details!K81)</f>
        <v/>
      </c>
      <c r="L81" s="280" t="str">
        <f>IF(details!L81="","",details!L81)</f>
        <v/>
      </c>
      <c r="M81" s="280" t="str">
        <f>IF(details!M81="","",details!M81)</f>
        <v/>
      </c>
      <c r="N81" s="281" t="str">
        <f t="shared" si="249"/>
        <v/>
      </c>
      <c r="O81" s="280" t="str">
        <f>IF(details!N81="","",details!N81)</f>
        <v/>
      </c>
      <c r="P81" s="281" t="str">
        <f t="shared" si="250"/>
        <v/>
      </c>
      <c r="Q81" s="152">
        <f t="shared" si="251"/>
        <v>0</v>
      </c>
      <c r="R81" s="138" t="e">
        <f t="shared" si="252"/>
        <v>#VALUE!</v>
      </c>
      <c r="S81" s="280" t="str">
        <f>IF(details!O81="","",details!O81)</f>
        <v/>
      </c>
      <c r="T81" s="280" t="str">
        <f>IF(details!P81="","",details!P81)</f>
        <v/>
      </c>
      <c r="U81" s="280" t="str">
        <f>IF(details!Q81="","",details!Q81)</f>
        <v/>
      </c>
      <c r="V81" s="139" t="str">
        <f t="shared" si="253"/>
        <v/>
      </c>
      <c r="W81" s="280" t="str">
        <f>IF(details!R81="","",details!R81)</f>
        <v/>
      </c>
      <c r="X81" s="140" t="str">
        <f t="shared" si="254"/>
        <v/>
      </c>
      <c r="Y81" s="365" t="str">
        <f t="shared" si="234"/>
        <v/>
      </c>
      <c r="Z81" s="191" t="str">
        <f t="shared" si="255"/>
        <v/>
      </c>
      <c r="AA81" s="280" t="str">
        <f>IF(details!S81="","",details!S81)</f>
        <v/>
      </c>
      <c r="AB81" s="280" t="str">
        <f>IF(details!T81="","",details!T81)</f>
        <v/>
      </c>
      <c r="AC81" s="280" t="str">
        <f>IF(details!U81="","",details!U81)</f>
        <v/>
      </c>
      <c r="AD81" s="281" t="str">
        <f t="shared" si="256"/>
        <v/>
      </c>
      <c r="AE81" s="280" t="str">
        <f>IF(details!V81="","",details!V81)</f>
        <v/>
      </c>
      <c r="AF81" s="281" t="str">
        <f t="shared" si="257"/>
        <v/>
      </c>
      <c r="AG81" s="152">
        <f t="shared" si="258"/>
        <v>0</v>
      </c>
      <c r="AH81" s="138" t="e">
        <f t="shared" si="259"/>
        <v>#VALUE!</v>
      </c>
      <c r="AI81" s="280" t="str">
        <f>IF(details!W81="","",details!W81)</f>
        <v/>
      </c>
      <c r="AJ81" s="280" t="str">
        <f>IF(details!X81="","",details!X81)</f>
        <v/>
      </c>
      <c r="AK81" s="280" t="str">
        <f>IF(details!Y81="","",details!Y81)</f>
        <v/>
      </c>
      <c r="AL81" s="139" t="str">
        <f t="shared" si="260"/>
        <v/>
      </c>
      <c r="AM81" s="280" t="str">
        <f>IF(details!Z81="","",details!Z81)</f>
        <v/>
      </c>
      <c r="AN81" s="140" t="str">
        <f t="shared" si="261"/>
        <v/>
      </c>
      <c r="AO81" s="365" t="str">
        <f t="shared" si="235"/>
        <v/>
      </c>
      <c r="AP81" s="191" t="str">
        <f t="shared" si="337"/>
        <v/>
      </c>
      <c r="AQ81" s="282" t="str">
        <f>IF(details!AA81="","",details!AA81)</f>
        <v/>
      </c>
      <c r="AR81" s="288" t="str">
        <f>CONCATENATE(IF(details!AA81="s"," SANSKRIT",IF(details!AA81="u"," URDU",IF(details!AA81="g"," GUJRATI",IF(details!AA81="p"," PUNJABI",IF(details!AA81="sd"," SINDHI",))))),"")</f>
        <v/>
      </c>
      <c r="AS81" s="280" t="str">
        <f>IF(details!AB81="","",details!AB81)</f>
        <v/>
      </c>
      <c r="AT81" s="280" t="str">
        <f>IF(details!AC81="","",details!AC81)</f>
        <v/>
      </c>
      <c r="AU81" s="280" t="str">
        <f>IF(details!AD81="","",details!AD81)</f>
        <v/>
      </c>
      <c r="AV81" s="281" t="str">
        <f t="shared" si="262"/>
        <v/>
      </c>
      <c r="AW81" s="280" t="str">
        <f>IF(details!AE81="","",details!AE81)</f>
        <v/>
      </c>
      <c r="AX81" s="281" t="str">
        <f t="shared" si="263"/>
        <v/>
      </c>
      <c r="AY81" s="152">
        <f t="shared" si="264"/>
        <v>0</v>
      </c>
      <c r="AZ81" s="138" t="e">
        <f t="shared" si="265"/>
        <v>#VALUE!</v>
      </c>
      <c r="BA81" s="280" t="str">
        <f>IF(details!AF81="","",details!AF81)</f>
        <v/>
      </c>
      <c r="BB81" s="280" t="str">
        <f>IF(details!AG81="","",details!AG81)</f>
        <v/>
      </c>
      <c r="BC81" s="280" t="str">
        <f>IF(details!AH81="","",details!AH81)</f>
        <v/>
      </c>
      <c r="BD81" s="139" t="str">
        <f t="shared" si="266"/>
        <v/>
      </c>
      <c r="BE81" s="280" t="str">
        <f>IF(details!AI81="","",details!AI81)</f>
        <v/>
      </c>
      <c r="BF81" s="140" t="str">
        <f t="shared" si="267"/>
        <v/>
      </c>
      <c r="BG81" s="365" t="str">
        <f t="shared" si="236"/>
        <v/>
      </c>
      <c r="BH81" s="191" t="str">
        <f t="shared" si="268"/>
        <v/>
      </c>
      <c r="BI81" s="280" t="str">
        <f>IF(details!AJ81="","",details!AJ81)</f>
        <v/>
      </c>
      <c r="BJ81" s="280" t="str">
        <f>IF(details!AK81="","",details!AK81)</f>
        <v/>
      </c>
      <c r="BK81" s="280" t="str">
        <f>IF(details!AL81="","",details!AL81)</f>
        <v/>
      </c>
      <c r="BL81" s="281" t="str">
        <f t="shared" si="269"/>
        <v/>
      </c>
      <c r="BM81" s="280" t="str">
        <f>IF(details!AM81="","",details!AM81)</f>
        <v/>
      </c>
      <c r="BN81" s="281" t="str">
        <f t="shared" si="270"/>
        <v/>
      </c>
      <c r="BO81" s="152">
        <f t="shared" si="271"/>
        <v>0</v>
      </c>
      <c r="BP81" s="138" t="e">
        <f t="shared" si="272"/>
        <v>#VALUE!</v>
      </c>
      <c r="BQ81" s="280" t="str">
        <f>IF(details!AN81="","",details!AN81)</f>
        <v/>
      </c>
      <c r="BR81" s="280" t="str">
        <f>IF(details!AO81="","",details!AO81)</f>
        <v/>
      </c>
      <c r="BS81" s="280" t="str">
        <f>IF(details!AP81="","",details!AP81)</f>
        <v/>
      </c>
      <c r="BT81" s="139" t="str">
        <f t="shared" si="273"/>
        <v/>
      </c>
      <c r="BU81" s="280" t="str">
        <f>IF(details!AQ81="","",details!AQ81)</f>
        <v/>
      </c>
      <c r="BV81" s="140" t="str">
        <f t="shared" si="274"/>
        <v/>
      </c>
      <c r="BW81" s="365" t="str">
        <f t="shared" si="237"/>
        <v/>
      </c>
      <c r="BX81" s="191" t="str">
        <f t="shared" ref="BX81:BX106" si="338">IF(AND(BW81="P",BV81&gt;=75),"D",IF(AND(BW81="P",BV81&gt;=60),"I",IF(AND(BW81="P",BV81&gt;=45),"II",IF(AND(BW81="P",BV81&gt;=33),"III",IF(BW81="G","III",IF(BW81="?","",BW81))))))</f>
        <v/>
      </c>
      <c r="BY81" s="280" t="str">
        <f>IF(details!AR81="","",details!AR81)</f>
        <v/>
      </c>
      <c r="BZ81" s="280" t="str">
        <f>IF(details!AS81="","",details!AS81)</f>
        <v/>
      </c>
      <c r="CA81" s="280" t="str">
        <f>IF(details!AT81="","",details!AT81)</f>
        <v/>
      </c>
      <c r="CB81" s="281" t="str">
        <f t="shared" si="275"/>
        <v/>
      </c>
      <c r="CC81" s="280" t="str">
        <f>IF(details!AU81="","",details!AU81)</f>
        <v/>
      </c>
      <c r="CD81" s="281" t="str">
        <f t="shared" si="276"/>
        <v/>
      </c>
      <c r="CE81" s="152">
        <f t="shared" si="277"/>
        <v>0</v>
      </c>
      <c r="CF81" s="138" t="e">
        <f t="shared" si="278"/>
        <v>#VALUE!</v>
      </c>
      <c r="CG81" s="280" t="str">
        <f>IF(details!AV81="","",details!AV81)</f>
        <v/>
      </c>
      <c r="CH81" s="280" t="str">
        <f>IF(details!AW81="","",details!AW81)</f>
        <v/>
      </c>
      <c r="CI81" s="280" t="str">
        <f>IF(details!AX81="","",details!AX81)</f>
        <v/>
      </c>
      <c r="CJ81" s="139" t="str">
        <f t="shared" si="279"/>
        <v/>
      </c>
      <c r="CK81" s="280" t="str">
        <f>IF(details!AY81="","",details!AY81)</f>
        <v/>
      </c>
      <c r="CL81" s="140" t="str">
        <f t="shared" si="280"/>
        <v/>
      </c>
      <c r="CM81" s="365" t="str">
        <f t="shared" si="238"/>
        <v/>
      </c>
      <c r="CN81" s="191" t="str">
        <f t="shared" si="239"/>
        <v/>
      </c>
      <c r="CO81" s="280" t="str">
        <f>IF(details!AZ81="","",details!AZ81)</f>
        <v/>
      </c>
      <c r="CP81" s="280" t="str">
        <f>IF(details!BA81="","",details!BA81)</f>
        <v/>
      </c>
      <c r="CQ81" s="280" t="str">
        <f>IF(details!BB81="","",details!BB81)</f>
        <v/>
      </c>
      <c r="CR81" s="281" t="str">
        <f t="shared" si="281"/>
        <v/>
      </c>
      <c r="CS81" s="280" t="str">
        <f>IF(details!BC81="","",details!BC81)</f>
        <v/>
      </c>
      <c r="CT81" s="281" t="str">
        <f t="shared" si="282"/>
        <v/>
      </c>
      <c r="CU81" s="152">
        <f t="shared" si="283"/>
        <v>0</v>
      </c>
      <c r="CV81" s="138" t="e">
        <f t="shared" si="284"/>
        <v>#VALUE!</v>
      </c>
      <c r="CW81" s="280" t="str">
        <f>IF(details!BD81="","",details!BD81)</f>
        <v/>
      </c>
      <c r="CX81" s="280" t="str">
        <f>IF(details!BE81="","",details!BE81)</f>
        <v/>
      </c>
      <c r="CY81" s="280" t="str">
        <f>IF(details!BF81="","",details!BF81)</f>
        <v/>
      </c>
      <c r="CZ81" s="139" t="str">
        <f t="shared" si="285"/>
        <v/>
      </c>
      <c r="DA81" s="280" t="str">
        <f>IF(details!BG81="","",details!BG81)</f>
        <v/>
      </c>
      <c r="DB81" s="140" t="str">
        <f t="shared" si="286"/>
        <v/>
      </c>
      <c r="DC81" s="365" t="str">
        <f t="shared" si="240"/>
        <v/>
      </c>
      <c r="DD81" s="191" t="str">
        <f t="shared" si="232"/>
        <v/>
      </c>
      <c r="DE81" s="280" t="str">
        <f>IF(details!BH81="","",details!BH81)</f>
        <v/>
      </c>
      <c r="DF81" s="280" t="str">
        <f>IF(details!BI81="","",details!BI81)</f>
        <v/>
      </c>
      <c r="DG81" s="280" t="str">
        <f>IF(details!BJ81="","",details!BJ81)</f>
        <v/>
      </c>
      <c r="DH81" s="281" t="str">
        <f t="shared" si="287"/>
        <v/>
      </c>
      <c r="DI81" s="280" t="str">
        <f>IF(details!BK81="","",details!BK81)</f>
        <v/>
      </c>
      <c r="DJ81" s="281" t="str">
        <f t="shared" si="288"/>
        <v/>
      </c>
      <c r="DK81" s="152">
        <f t="shared" si="289"/>
        <v>0</v>
      </c>
      <c r="DL81" s="281" t="str">
        <f t="shared" si="290"/>
        <v/>
      </c>
      <c r="DM81" s="280" t="str">
        <f>IF(details!BL81="","",details!BL81)</f>
        <v/>
      </c>
      <c r="DN81" s="52" t="str">
        <f t="shared" si="291"/>
        <v/>
      </c>
      <c r="DO81" s="280" t="str">
        <f t="shared" si="292"/>
        <v/>
      </c>
      <c r="DP81" s="280" t="str">
        <f>IF(details!BM81="","",details!BM81)</f>
        <v/>
      </c>
      <c r="DQ81" s="280" t="str">
        <f>IF(details!BN81="","",details!BN81)</f>
        <v/>
      </c>
      <c r="DR81" s="280" t="str">
        <f>IF(details!BO81="","",details!BO81)</f>
        <v/>
      </c>
      <c r="DS81" s="281" t="str">
        <f t="shared" si="293"/>
        <v/>
      </c>
      <c r="DT81" s="280" t="str">
        <f>IF(details!BP81="","",details!BP81)</f>
        <v/>
      </c>
      <c r="DU81" s="280" t="str">
        <f>IF(details!BQ81="","",details!BQ81)</f>
        <v/>
      </c>
      <c r="DV81" s="281" t="str">
        <f t="shared" si="294"/>
        <v/>
      </c>
      <c r="DW81" s="281" t="str">
        <f t="shared" si="295"/>
        <v/>
      </c>
      <c r="DX81" s="281" t="str">
        <f t="shared" si="296"/>
        <v/>
      </c>
      <c r="DY81" s="282" t="str">
        <f t="shared" si="297"/>
        <v/>
      </c>
      <c r="DZ81" s="152">
        <f t="shared" si="298"/>
        <v>0</v>
      </c>
      <c r="EA81" s="280" t="str">
        <f t="shared" si="299"/>
        <v/>
      </c>
      <c r="EB81" s="280" t="str">
        <f>IF(details!BR81="","",details!BR81)</f>
        <v/>
      </c>
      <c r="EC81" s="280" t="str">
        <f>IF(details!BS81="","",details!BS81)</f>
        <v/>
      </c>
      <c r="ED81" s="280" t="str">
        <f>IF(details!BT81="","",details!BT81)</f>
        <v/>
      </c>
      <c r="EE81" s="281" t="str">
        <f t="shared" si="300"/>
        <v/>
      </c>
      <c r="EF81" s="280" t="str">
        <f>IF(details!BU81="","",details!BU81)</f>
        <v/>
      </c>
      <c r="EG81" s="280" t="str">
        <f>IF(details!BV81="","",details!BV81)</f>
        <v/>
      </c>
      <c r="EH81" s="56" t="str">
        <f t="shared" si="301"/>
        <v/>
      </c>
      <c r="EI81" s="281" t="str">
        <f t="shared" si="302"/>
        <v/>
      </c>
      <c r="EJ81" s="281" t="str">
        <f t="shared" si="303"/>
        <v/>
      </c>
      <c r="EK81" s="302" t="str">
        <f t="shared" si="304"/>
        <v/>
      </c>
      <c r="EL81" s="152">
        <f t="shared" si="305"/>
        <v>0</v>
      </c>
      <c r="EM81" s="280" t="str">
        <f t="shared" si="306"/>
        <v/>
      </c>
      <c r="EN81" s="280" t="str">
        <f>IF(details!BW81="","",details!BW81)</f>
        <v/>
      </c>
      <c r="EO81" s="280" t="str">
        <f>IF(details!BX81="","",details!BX81)</f>
        <v/>
      </c>
      <c r="EP81" s="280" t="str">
        <f>IF(details!BY81="","",details!BY81)</f>
        <v/>
      </c>
      <c r="EQ81" s="282" t="str">
        <f t="shared" si="307"/>
        <v/>
      </c>
      <c r="ER81" s="280" t="str">
        <f t="shared" si="308"/>
        <v/>
      </c>
      <c r="ES81" s="280" t="str">
        <f>IF(details!BZ81="","",details!BZ81)</f>
        <v/>
      </c>
      <c r="ET81" s="280" t="str">
        <f>IF(details!CA81="","",details!CA81)</f>
        <v/>
      </c>
      <c r="EU81" s="280" t="str">
        <f>IF(details!CB81="","",details!CB81)</f>
        <v/>
      </c>
      <c r="EV81" s="280" t="str">
        <f>IF(details!CC81="","",details!CC81)</f>
        <v/>
      </c>
      <c r="EW81" s="282" t="str">
        <f t="shared" si="309"/>
        <v/>
      </c>
      <c r="EX81" s="280" t="str">
        <f t="shared" si="310"/>
        <v/>
      </c>
      <c r="EY81" s="152" t="str">
        <f t="shared" si="311"/>
        <v/>
      </c>
      <c r="EZ81" s="152" t="str">
        <f t="shared" si="312"/>
        <v/>
      </c>
      <c r="FA81" s="152" t="str">
        <f t="shared" si="313"/>
        <v/>
      </c>
      <c r="FB81" s="152" t="str">
        <f t="shared" si="314"/>
        <v/>
      </c>
      <c r="FC81" s="152" t="str">
        <f t="shared" si="315"/>
        <v/>
      </c>
      <c r="FD81" s="152" t="str">
        <f t="shared" si="316"/>
        <v/>
      </c>
      <c r="FE81" s="152" t="str">
        <f t="shared" si="241"/>
        <v/>
      </c>
      <c r="FF81" s="152">
        <f t="shared" si="317"/>
        <v>0</v>
      </c>
      <c r="FG81" s="152">
        <f t="shared" si="318"/>
        <v>0</v>
      </c>
      <c r="FH81" s="152">
        <f t="shared" si="319"/>
        <v>0</v>
      </c>
      <c r="FI81" s="152">
        <f t="shared" si="320"/>
        <v>0</v>
      </c>
      <c r="FJ81" s="152">
        <f t="shared" si="321"/>
        <v>0</v>
      </c>
      <c r="FK81" s="198"/>
      <c r="FL81" s="303" t="str">
        <f t="shared" si="322"/>
        <v/>
      </c>
      <c r="FM81" s="303" t="str">
        <f t="shared" si="323"/>
        <v/>
      </c>
      <c r="FN81" s="303" t="str">
        <f t="shared" si="324"/>
        <v/>
      </c>
      <c r="FO81" s="303" t="str">
        <f t="shared" si="242"/>
        <v/>
      </c>
      <c r="FP81" s="303" t="str">
        <f t="shared" si="243"/>
        <v/>
      </c>
      <c r="FQ81" s="303" t="str">
        <f t="shared" si="244"/>
        <v/>
      </c>
      <c r="FR81" s="303" t="str">
        <f t="shared" si="245"/>
        <v/>
      </c>
      <c r="FS81" s="303" t="str">
        <f t="shared" si="246"/>
        <v/>
      </c>
      <c r="FT81" s="303" t="str">
        <f t="shared" si="325"/>
        <v/>
      </c>
      <c r="FU81" s="303" t="str">
        <f t="shared" si="326"/>
        <v/>
      </c>
      <c r="FV81" s="303" t="str">
        <f t="shared" si="327"/>
        <v/>
      </c>
      <c r="FW81" s="303" t="str">
        <f t="shared" si="328"/>
        <v/>
      </c>
      <c r="FX81" s="303" t="str">
        <f t="shared" si="247"/>
        <v/>
      </c>
      <c r="FY81" s="303" t="str">
        <f t="shared" si="329"/>
        <v/>
      </c>
      <c r="FZ81" s="303" t="str">
        <f t="shared" si="330"/>
        <v/>
      </c>
      <c r="GA81" s="303" t="str">
        <f t="shared" si="331"/>
        <v/>
      </c>
      <c r="GB81" s="303" t="str">
        <f t="shared" si="248"/>
        <v/>
      </c>
      <c r="GC81" s="286">
        <f t="shared" si="233"/>
        <v>0</v>
      </c>
      <c r="GD81" s="244">
        <f t="shared" si="332"/>
        <v>0</v>
      </c>
      <c r="GE81" s="152" t="str">
        <f t="shared" si="333"/>
        <v/>
      </c>
      <c r="GF81" s="421" t="str">
        <f t="shared" si="334"/>
        <v/>
      </c>
      <c r="GG81" s="333" t="str">
        <f t="shared" si="228"/>
        <v/>
      </c>
      <c r="GH81" s="333" t="str">
        <f t="shared" si="220"/>
        <v xml:space="preserve">      </v>
      </c>
      <c r="GI81" s="191"/>
      <c r="GJ81" s="191" t="str">
        <f t="shared" si="229"/>
        <v/>
      </c>
      <c r="GK81" s="191" t="str">
        <f t="shared" si="230"/>
        <v/>
      </c>
      <c r="GL81" s="191" t="str">
        <f t="shared" si="231"/>
        <v/>
      </c>
      <c r="GM81" s="55" t="str">
        <f>IF(details!DG81="","",details!DG81)</f>
        <v/>
      </c>
      <c r="GN81" s="57" t="str">
        <f>IF(details!DH81="","",details!DH81)</f>
        <v/>
      </c>
      <c r="GO81" s="55" t="str">
        <f>IF(details!DK81="","",details!DK81)</f>
        <v/>
      </c>
      <c r="GP81" s="57" t="str">
        <f>IF(details!DL81="","",details!DL81)</f>
        <v/>
      </c>
      <c r="GQ81" s="55" t="str">
        <f>IF(details!DO81="","",details!DO81)</f>
        <v/>
      </c>
      <c r="GR81" s="57" t="str">
        <f>IF(details!DP81="","",details!DP81)</f>
        <v/>
      </c>
      <c r="GS81" s="55" t="str">
        <f>IF(details!DS81="","",details!DS81)</f>
        <v/>
      </c>
      <c r="GT81" s="57" t="str">
        <f>IF(details!DT81="","",details!DT81)</f>
        <v/>
      </c>
      <c r="GU81" s="337" t="str">
        <f t="shared" si="335"/>
        <v/>
      </c>
      <c r="GV81" s="427" t="str">
        <f t="shared" si="336"/>
        <v/>
      </c>
      <c r="GW81" s="199"/>
      <c r="HP81" s="65"/>
      <c r="HQ81" s="65"/>
      <c r="HR81" s="65"/>
      <c r="HS81" s="65"/>
    </row>
    <row r="82" spans="1:227" ht="15" customHeight="1">
      <c r="A82" s="194">
        <f>details!A82</f>
        <v>76</v>
      </c>
      <c r="B82" s="280" t="str">
        <f>IF(details!B82="","",details!B82)</f>
        <v/>
      </c>
      <c r="C82" s="280" t="str">
        <f>IF(details!C82="","",details!C82)</f>
        <v/>
      </c>
      <c r="D82" s="282">
        <f>IF(details!D82="","",details!D82)</f>
        <v>1076</v>
      </c>
      <c r="E82" s="282"/>
      <c r="F82" s="280" t="str">
        <f>IF(details!F82="","",details!F82)</f>
        <v/>
      </c>
      <c r="G82" s="570" t="str">
        <f>IF(details!G82="","",details!G82)</f>
        <v/>
      </c>
      <c r="H82" s="287" t="str">
        <f>IF(details!H82="","",details!H82)</f>
        <v>A 076</v>
      </c>
      <c r="I82" s="287" t="str">
        <f>IF(details!I82="","",details!I82)</f>
        <v>B 076</v>
      </c>
      <c r="J82" s="287" t="str">
        <f>IF(details!J82="","",details!J82)</f>
        <v>C 076</v>
      </c>
      <c r="K82" s="280" t="str">
        <f>IF(details!K82="","",details!K82)</f>
        <v/>
      </c>
      <c r="L82" s="280" t="str">
        <f>IF(details!L82="","",details!L82)</f>
        <v/>
      </c>
      <c r="M82" s="280" t="str">
        <f>IF(details!M82="","",details!M82)</f>
        <v/>
      </c>
      <c r="N82" s="281" t="str">
        <f t="shared" si="249"/>
        <v/>
      </c>
      <c r="O82" s="280" t="str">
        <f>IF(details!N82="","",details!N82)</f>
        <v/>
      </c>
      <c r="P82" s="281" t="str">
        <f t="shared" si="250"/>
        <v/>
      </c>
      <c r="Q82" s="152">
        <f t="shared" si="251"/>
        <v>0</v>
      </c>
      <c r="R82" s="138" t="e">
        <f t="shared" si="252"/>
        <v>#VALUE!</v>
      </c>
      <c r="S82" s="280" t="str">
        <f>IF(details!O82="","",details!O82)</f>
        <v/>
      </c>
      <c r="T82" s="280" t="str">
        <f>IF(details!P82="","",details!P82)</f>
        <v/>
      </c>
      <c r="U82" s="280" t="str">
        <f>IF(details!Q82="","",details!Q82)</f>
        <v/>
      </c>
      <c r="V82" s="139" t="str">
        <f t="shared" si="253"/>
        <v/>
      </c>
      <c r="W82" s="280" t="str">
        <f>IF(details!R82="","",details!R82)</f>
        <v/>
      </c>
      <c r="X82" s="140" t="str">
        <f t="shared" si="254"/>
        <v/>
      </c>
      <c r="Y82" s="365" t="str">
        <f t="shared" si="234"/>
        <v/>
      </c>
      <c r="Z82" s="191" t="str">
        <f t="shared" si="255"/>
        <v/>
      </c>
      <c r="AA82" s="280" t="str">
        <f>IF(details!S82="","",details!S82)</f>
        <v/>
      </c>
      <c r="AB82" s="280" t="str">
        <f>IF(details!T82="","",details!T82)</f>
        <v/>
      </c>
      <c r="AC82" s="280" t="str">
        <f>IF(details!U82="","",details!U82)</f>
        <v/>
      </c>
      <c r="AD82" s="281" t="str">
        <f t="shared" si="256"/>
        <v/>
      </c>
      <c r="AE82" s="280" t="str">
        <f>IF(details!V82="","",details!V82)</f>
        <v/>
      </c>
      <c r="AF82" s="281" t="str">
        <f t="shared" si="257"/>
        <v/>
      </c>
      <c r="AG82" s="152">
        <f t="shared" si="258"/>
        <v>0</v>
      </c>
      <c r="AH82" s="138" t="e">
        <f t="shared" si="259"/>
        <v>#VALUE!</v>
      </c>
      <c r="AI82" s="280" t="str">
        <f>IF(details!W82="","",details!W82)</f>
        <v/>
      </c>
      <c r="AJ82" s="280" t="str">
        <f>IF(details!X82="","",details!X82)</f>
        <v/>
      </c>
      <c r="AK82" s="280" t="str">
        <f>IF(details!Y82="","",details!Y82)</f>
        <v/>
      </c>
      <c r="AL82" s="139" t="str">
        <f t="shared" si="260"/>
        <v/>
      </c>
      <c r="AM82" s="280" t="str">
        <f>IF(details!Z82="","",details!Z82)</f>
        <v/>
      </c>
      <c r="AN82" s="140" t="str">
        <f t="shared" si="261"/>
        <v/>
      </c>
      <c r="AO82" s="365" t="str">
        <f t="shared" si="235"/>
        <v/>
      </c>
      <c r="AP82" s="191" t="str">
        <f t="shared" si="337"/>
        <v/>
      </c>
      <c r="AQ82" s="282" t="str">
        <f>IF(details!AA82="","",details!AA82)</f>
        <v/>
      </c>
      <c r="AR82" s="288" t="str">
        <f>CONCATENATE(IF(details!AA82="s"," SANSKRIT",IF(details!AA82="u"," URDU",IF(details!AA82="g"," GUJRATI",IF(details!AA82="p"," PUNJABI",IF(details!AA82="sd"," SINDHI",))))),"")</f>
        <v/>
      </c>
      <c r="AS82" s="280" t="str">
        <f>IF(details!AB82="","",details!AB82)</f>
        <v/>
      </c>
      <c r="AT82" s="280" t="str">
        <f>IF(details!AC82="","",details!AC82)</f>
        <v/>
      </c>
      <c r="AU82" s="280" t="str">
        <f>IF(details!AD82="","",details!AD82)</f>
        <v/>
      </c>
      <c r="AV82" s="281" t="str">
        <f t="shared" si="262"/>
        <v/>
      </c>
      <c r="AW82" s="280" t="str">
        <f>IF(details!AE82="","",details!AE82)</f>
        <v/>
      </c>
      <c r="AX82" s="281" t="str">
        <f t="shared" si="263"/>
        <v/>
      </c>
      <c r="AY82" s="152">
        <f t="shared" si="264"/>
        <v>0</v>
      </c>
      <c r="AZ82" s="138" t="e">
        <f t="shared" si="265"/>
        <v>#VALUE!</v>
      </c>
      <c r="BA82" s="280" t="str">
        <f>IF(details!AF82="","",details!AF82)</f>
        <v/>
      </c>
      <c r="BB82" s="280" t="str">
        <f>IF(details!AG82="","",details!AG82)</f>
        <v/>
      </c>
      <c r="BC82" s="280" t="str">
        <f>IF(details!AH82="","",details!AH82)</f>
        <v/>
      </c>
      <c r="BD82" s="139" t="str">
        <f t="shared" si="266"/>
        <v/>
      </c>
      <c r="BE82" s="280" t="str">
        <f>IF(details!AI82="","",details!AI82)</f>
        <v/>
      </c>
      <c r="BF82" s="140" t="str">
        <f t="shared" si="267"/>
        <v/>
      </c>
      <c r="BG82" s="365" t="str">
        <f t="shared" si="236"/>
        <v/>
      </c>
      <c r="BH82" s="191" t="str">
        <f t="shared" si="268"/>
        <v/>
      </c>
      <c r="BI82" s="280" t="str">
        <f>IF(details!AJ82="","",details!AJ82)</f>
        <v/>
      </c>
      <c r="BJ82" s="280" t="str">
        <f>IF(details!AK82="","",details!AK82)</f>
        <v/>
      </c>
      <c r="BK82" s="280" t="str">
        <f>IF(details!AL82="","",details!AL82)</f>
        <v/>
      </c>
      <c r="BL82" s="281" t="str">
        <f t="shared" si="269"/>
        <v/>
      </c>
      <c r="BM82" s="280" t="str">
        <f>IF(details!AM82="","",details!AM82)</f>
        <v/>
      </c>
      <c r="BN82" s="281" t="str">
        <f t="shared" si="270"/>
        <v/>
      </c>
      <c r="BO82" s="152">
        <f t="shared" si="271"/>
        <v>0</v>
      </c>
      <c r="BP82" s="138" t="e">
        <f t="shared" si="272"/>
        <v>#VALUE!</v>
      </c>
      <c r="BQ82" s="280" t="str">
        <f>IF(details!AN82="","",details!AN82)</f>
        <v/>
      </c>
      <c r="BR82" s="280" t="str">
        <f>IF(details!AO82="","",details!AO82)</f>
        <v/>
      </c>
      <c r="BS82" s="280" t="str">
        <f>IF(details!AP82="","",details!AP82)</f>
        <v/>
      </c>
      <c r="BT82" s="139" t="str">
        <f t="shared" si="273"/>
        <v/>
      </c>
      <c r="BU82" s="280" t="str">
        <f>IF(details!AQ82="","",details!AQ82)</f>
        <v/>
      </c>
      <c r="BV82" s="140" t="str">
        <f t="shared" si="274"/>
        <v/>
      </c>
      <c r="BW82" s="365" t="str">
        <f t="shared" si="237"/>
        <v/>
      </c>
      <c r="BX82" s="191" t="str">
        <f t="shared" si="338"/>
        <v/>
      </c>
      <c r="BY82" s="280" t="str">
        <f>IF(details!AR82="","",details!AR82)</f>
        <v/>
      </c>
      <c r="BZ82" s="280" t="str">
        <f>IF(details!AS82="","",details!AS82)</f>
        <v/>
      </c>
      <c r="CA82" s="280" t="str">
        <f>IF(details!AT82="","",details!AT82)</f>
        <v/>
      </c>
      <c r="CB82" s="281" t="str">
        <f t="shared" si="275"/>
        <v/>
      </c>
      <c r="CC82" s="280" t="str">
        <f>IF(details!AU82="","",details!AU82)</f>
        <v/>
      </c>
      <c r="CD82" s="281" t="str">
        <f t="shared" si="276"/>
        <v/>
      </c>
      <c r="CE82" s="152">
        <f t="shared" si="277"/>
        <v>0</v>
      </c>
      <c r="CF82" s="138" t="e">
        <f t="shared" si="278"/>
        <v>#VALUE!</v>
      </c>
      <c r="CG82" s="280" t="str">
        <f>IF(details!AV82="","",details!AV82)</f>
        <v/>
      </c>
      <c r="CH82" s="280" t="str">
        <f>IF(details!AW82="","",details!AW82)</f>
        <v/>
      </c>
      <c r="CI82" s="280" t="str">
        <f>IF(details!AX82="","",details!AX82)</f>
        <v/>
      </c>
      <c r="CJ82" s="139" t="str">
        <f t="shared" si="279"/>
        <v/>
      </c>
      <c r="CK82" s="280" t="str">
        <f>IF(details!AY82="","",details!AY82)</f>
        <v/>
      </c>
      <c r="CL82" s="140" t="str">
        <f t="shared" si="280"/>
        <v/>
      </c>
      <c r="CM82" s="365" t="str">
        <f t="shared" si="238"/>
        <v/>
      </c>
      <c r="CN82" s="191" t="str">
        <f t="shared" si="239"/>
        <v/>
      </c>
      <c r="CO82" s="280" t="str">
        <f>IF(details!AZ82="","",details!AZ82)</f>
        <v/>
      </c>
      <c r="CP82" s="280" t="str">
        <f>IF(details!BA82="","",details!BA82)</f>
        <v/>
      </c>
      <c r="CQ82" s="280" t="str">
        <f>IF(details!BB82="","",details!BB82)</f>
        <v/>
      </c>
      <c r="CR82" s="281" t="str">
        <f t="shared" si="281"/>
        <v/>
      </c>
      <c r="CS82" s="280" t="str">
        <f>IF(details!BC82="","",details!BC82)</f>
        <v/>
      </c>
      <c r="CT82" s="281" t="str">
        <f t="shared" si="282"/>
        <v/>
      </c>
      <c r="CU82" s="152">
        <f t="shared" si="283"/>
        <v>0</v>
      </c>
      <c r="CV82" s="138" t="e">
        <f t="shared" si="284"/>
        <v>#VALUE!</v>
      </c>
      <c r="CW82" s="280" t="str">
        <f>IF(details!BD82="","",details!BD82)</f>
        <v/>
      </c>
      <c r="CX82" s="280" t="str">
        <f>IF(details!BE82="","",details!BE82)</f>
        <v/>
      </c>
      <c r="CY82" s="280" t="str">
        <f>IF(details!BF82="","",details!BF82)</f>
        <v/>
      </c>
      <c r="CZ82" s="139" t="str">
        <f t="shared" si="285"/>
        <v/>
      </c>
      <c r="DA82" s="280" t="str">
        <f>IF(details!BG82="","",details!BG82)</f>
        <v/>
      </c>
      <c r="DB82" s="140" t="str">
        <f t="shared" si="286"/>
        <v/>
      </c>
      <c r="DC82" s="365" t="str">
        <f t="shared" si="240"/>
        <v/>
      </c>
      <c r="DD82" s="191" t="str">
        <f t="shared" si="232"/>
        <v/>
      </c>
      <c r="DE82" s="280" t="str">
        <f>IF(details!BH82="","",details!BH82)</f>
        <v/>
      </c>
      <c r="DF82" s="280" t="str">
        <f>IF(details!BI82="","",details!BI82)</f>
        <v/>
      </c>
      <c r="DG82" s="280" t="str">
        <f>IF(details!BJ82="","",details!BJ82)</f>
        <v/>
      </c>
      <c r="DH82" s="281" t="str">
        <f t="shared" si="287"/>
        <v/>
      </c>
      <c r="DI82" s="280" t="str">
        <f>IF(details!BK82="","",details!BK82)</f>
        <v/>
      </c>
      <c r="DJ82" s="281" t="str">
        <f t="shared" si="288"/>
        <v/>
      </c>
      <c r="DK82" s="152">
        <f t="shared" si="289"/>
        <v>0</v>
      </c>
      <c r="DL82" s="281" t="str">
        <f t="shared" si="290"/>
        <v/>
      </c>
      <c r="DM82" s="280" t="str">
        <f>IF(details!BL82="","",details!BL82)</f>
        <v/>
      </c>
      <c r="DN82" s="52" t="str">
        <f t="shared" si="291"/>
        <v/>
      </c>
      <c r="DO82" s="280" t="str">
        <f t="shared" si="292"/>
        <v/>
      </c>
      <c r="DP82" s="280" t="str">
        <f>IF(details!BM82="","",details!BM82)</f>
        <v/>
      </c>
      <c r="DQ82" s="280" t="str">
        <f>IF(details!BN82="","",details!BN82)</f>
        <v/>
      </c>
      <c r="DR82" s="280" t="str">
        <f>IF(details!BO82="","",details!BO82)</f>
        <v/>
      </c>
      <c r="DS82" s="281" t="str">
        <f t="shared" si="293"/>
        <v/>
      </c>
      <c r="DT82" s="280" t="str">
        <f>IF(details!BP82="","",details!BP82)</f>
        <v/>
      </c>
      <c r="DU82" s="280" t="str">
        <f>IF(details!BQ82="","",details!BQ82)</f>
        <v/>
      </c>
      <c r="DV82" s="281" t="str">
        <f t="shared" si="294"/>
        <v/>
      </c>
      <c r="DW82" s="281" t="str">
        <f t="shared" si="295"/>
        <v/>
      </c>
      <c r="DX82" s="281" t="str">
        <f t="shared" si="296"/>
        <v/>
      </c>
      <c r="DY82" s="282" t="str">
        <f t="shared" si="297"/>
        <v/>
      </c>
      <c r="DZ82" s="152">
        <f t="shared" si="298"/>
        <v>0</v>
      </c>
      <c r="EA82" s="280" t="str">
        <f t="shared" si="299"/>
        <v/>
      </c>
      <c r="EB82" s="280" t="str">
        <f>IF(details!BR82="","",details!BR82)</f>
        <v/>
      </c>
      <c r="EC82" s="280" t="str">
        <f>IF(details!BS82="","",details!BS82)</f>
        <v/>
      </c>
      <c r="ED82" s="280" t="str">
        <f>IF(details!BT82="","",details!BT82)</f>
        <v/>
      </c>
      <c r="EE82" s="281" t="str">
        <f t="shared" si="300"/>
        <v/>
      </c>
      <c r="EF82" s="280" t="str">
        <f>IF(details!BU82="","",details!BU82)</f>
        <v/>
      </c>
      <c r="EG82" s="280" t="str">
        <f>IF(details!BV82="","",details!BV82)</f>
        <v/>
      </c>
      <c r="EH82" s="56" t="str">
        <f t="shared" si="301"/>
        <v/>
      </c>
      <c r="EI82" s="281" t="str">
        <f t="shared" si="302"/>
        <v/>
      </c>
      <c r="EJ82" s="281" t="str">
        <f t="shared" si="303"/>
        <v/>
      </c>
      <c r="EK82" s="302" t="str">
        <f t="shared" si="304"/>
        <v/>
      </c>
      <c r="EL82" s="152">
        <f t="shared" si="305"/>
        <v>0</v>
      </c>
      <c r="EM82" s="280" t="str">
        <f t="shared" si="306"/>
        <v/>
      </c>
      <c r="EN82" s="280" t="str">
        <f>IF(details!BW82="","",details!BW82)</f>
        <v/>
      </c>
      <c r="EO82" s="280" t="str">
        <f>IF(details!BX82="","",details!BX82)</f>
        <v/>
      </c>
      <c r="EP82" s="280" t="str">
        <f>IF(details!BY82="","",details!BY82)</f>
        <v/>
      </c>
      <c r="EQ82" s="282" t="str">
        <f t="shared" si="307"/>
        <v/>
      </c>
      <c r="ER82" s="280" t="str">
        <f t="shared" si="308"/>
        <v/>
      </c>
      <c r="ES82" s="280" t="str">
        <f>IF(details!BZ82="","",details!BZ82)</f>
        <v/>
      </c>
      <c r="ET82" s="280" t="str">
        <f>IF(details!CA82="","",details!CA82)</f>
        <v/>
      </c>
      <c r="EU82" s="280" t="str">
        <f>IF(details!CB82="","",details!CB82)</f>
        <v/>
      </c>
      <c r="EV82" s="280" t="str">
        <f>IF(details!CC82="","",details!CC82)</f>
        <v/>
      </c>
      <c r="EW82" s="282" t="str">
        <f t="shared" si="309"/>
        <v/>
      </c>
      <c r="EX82" s="280" t="str">
        <f t="shared" si="310"/>
        <v/>
      </c>
      <c r="EY82" s="152" t="str">
        <f t="shared" si="311"/>
        <v/>
      </c>
      <c r="EZ82" s="152" t="str">
        <f t="shared" si="312"/>
        <v/>
      </c>
      <c r="FA82" s="152" t="str">
        <f t="shared" si="313"/>
        <v/>
      </c>
      <c r="FB82" s="152" t="str">
        <f t="shared" si="314"/>
        <v/>
      </c>
      <c r="FC82" s="152" t="str">
        <f t="shared" si="315"/>
        <v/>
      </c>
      <c r="FD82" s="152" t="str">
        <f t="shared" si="316"/>
        <v/>
      </c>
      <c r="FE82" s="152" t="str">
        <f t="shared" si="241"/>
        <v/>
      </c>
      <c r="FF82" s="152">
        <f t="shared" si="317"/>
        <v>0</v>
      </c>
      <c r="FG82" s="152">
        <f t="shared" si="318"/>
        <v>0</v>
      </c>
      <c r="FH82" s="152">
        <f t="shared" si="319"/>
        <v>0</v>
      </c>
      <c r="FI82" s="152">
        <f t="shared" si="320"/>
        <v>0</v>
      </c>
      <c r="FJ82" s="152">
        <f t="shared" si="321"/>
        <v>0</v>
      </c>
      <c r="FK82" s="198"/>
      <c r="FL82" s="303" t="str">
        <f t="shared" si="322"/>
        <v/>
      </c>
      <c r="FM82" s="303" t="str">
        <f t="shared" si="323"/>
        <v/>
      </c>
      <c r="FN82" s="303" t="str">
        <f t="shared" si="324"/>
        <v/>
      </c>
      <c r="FO82" s="303" t="str">
        <f t="shared" si="242"/>
        <v/>
      </c>
      <c r="FP82" s="303" t="str">
        <f t="shared" si="243"/>
        <v/>
      </c>
      <c r="FQ82" s="303" t="str">
        <f t="shared" si="244"/>
        <v/>
      </c>
      <c r="FR82" s="303" t="str">
        <f t="shared" si="245"/>
        <v/>
      </c>
      <c r="FS82" s="303" t="str">
        <f t="shared" si="246"/>
        <v/>
      </c>
      <c r="FT82" s="303" t="str">
        <f t="shared" si="325"/>
        <v/>
      </c>
      <c r="FU82" s="303" t="str">
        <f t="shared" si="326"/>
        <v/>
      </c>
      <c r="FV82" s="303" t="str">
        <f t="shared" si="327"/>
        <v/>
      </c>
      <c r="FW82" s="303" t="str">
        <f t="shared" si="328"/>
        <v/>
      </c>
      <c r="FX82" s="303" t="str">
        <f t="shared" si="247"/>
        <v/>
      </c>
      <c r="FY82" s="303" t="str">
        <f t="shared" si="329"/>
        <v/>
      </c>
      <c r="FZ82" s="303" t="str">
        <f t="shared" si="330"/>
        <v/>
      </c>
      <c r="GA82" s="303" t="str">
        <f t="shared" si="331"/>
        <v/>
      </c>
      <c r="GB82" s="303" t="str">
        <f t="shared" si="248"/>
        <v/>
      </c>
      <c r="GC82" s="286">
        <f t="shared" si="233"/>
        <v>0</v>
      </c>
      <c r="GD82" s="244">
        <f t="shared" si="332"/>
        <v>0</v>
      </c>
      <c r="GE82" s="152" t="str">
        <f t="shared" si="333"/>
        <v/>
      </c>
      <c r="GF82" s="421" t="str">
        <f t="shared" si="334"/>
        <v/>
      </c>
      <c r="GG82" s="333" t="str">
        <f t="shared" si="228"/>
        <v/>
      </c>
      <c r="GH82" s="333" t="str">
        <f t="shared" si="220"/>
        <v xml:space="preserve">      </v>
      </c>
      <c r="GI82" s="191"/>
      <c r="GJ82" s="191" t="str">
        <f t="shared" si="229"/>
        <v/>
      </c>
      <c r="GK82" s="191" t="str">
        <f t="shared" si="230"/>
        <v/>
      </c>
      <c r="GL82" s="191" t="str">
        <f t="shared" si="231"/>
        <v/>
      </c>
      <c r="GM82" s="55" t="str">
        <f>IF(details!DG82="","",details!DG82)</f>
        <v/>
      </c>
      <c r="GN82" s="57" t="str">
        <f>IF(details!DH82="","",details!DH82)</f>
        <v/>
      </c>
      <c r="GO82" s="55" t="str">
        <f>IF(details!DK82="","",details!DK82)</f>
        <v/>
      </c>
      <c r="GP82" s="57" t="str">
        <f>IF(details!DL82="","",details!DL82)</f>
        <v/>
      </c>
      <c r="GQ82" s="55" t="str">
        <f>IF(details!DO82="","",details!DO82)</f>
        <v/>
      </c>
      <c r="GR82" s="57" t="str">
        <f>IF(details!DP82="","",details!DP82)</f>
        <v/>
      </c>
      <c r="GS82" s="55" t="str">
        <f>IF(details!DS82="","",details!DS82)</f>
        <v/>
      </c>
      <c r="GT82" s="57" t="str">
        <f>IF(details!DT82="","",details!DT82)</f>
        <v/>
      </c>
      <c r="GU82" s="337" t="str">
        <f t="shared" si="335"/>
        <v/>
      </c>
      <c r="GV82" s="427" t="str">
        <f t="shared" si="336"/>
        <v/>
      </c>
      <c r="GW82" s="199"/>
      <c r="HP82" s="65"/>
      <c r="HQ82" s="65"/>
      <c r="HR82" s="65"/>
      <c r="HS82" s="65"/>
    </row>
    <row r="83" spans="1:227" ht="15" customHeight="1">
      <c r="A83" s="194">
        <f>details!A83</f>
        <v>77</v>
      </c>
      <c r="B83" s="280" t="str">
        <f>IF(details!B83="","",details!B83)</f>
        <v/>
      </c>
      <c r="C83" s="280" t="str">
        <f>IF(details!C83="","",details!C83)</f>
        <v/>
      </c>
      <c r="D83" s="282">
        <f>IF(details!D83="","",details!D83)</f>
        <v>1077</v>
      </c>
      <c r="E83" s="282"/>
      <c r="F83" s="280" t="str">
        <f>IF(details!F83="","",details!F83)</f>
        <v/>
      </c>
      <c r="G83" s="570" t="str">
        <f>IF(details!G83="","",details!G83)</f>
        <v/>
      </c>
      <c r="H83" s="287" t="str">
        <f>IF(details!H83="","",details!H83)</f>
        <v>A 077</v>
      </c>
      <c r="I83" s="287" t="str">
        <f>IF(details!I83="","",details!I83)</f>
        <v>B 077</v>
      </c>
      <c r="J83" s="287" t="str">
        <f>IF(details!J83="","",details!J83)</f>
        <v>C 077</v>
      </c>
      <c r="K83" s="280" t="str">
        <f>IF(details!K83="","",details!K83)</f>
        <v/>
      </c>
      <c r="L83" s="280" t="str">
        <f>IF(details!L83="","",details!L83)</f>
        <v/>
      </c>
      <c r="M83" s="280" t="str">
        <f>IF(details!M83="","",details!M83)</f>
        <v/>
      </c>
      <c r="N83" s="281" t="str">
        <f t="shared" si="249"/>
        <v/>
      </c>
      <c r="O83" s="280" t="str">
        <f>IF(details!N83="","",details!N83)</f>
        <v/>
      </c>
      <c r="P83" s="281" t="str">
        <f t="shared" si="250"/>
        <v/>
      </c>
      <c r="Q83" s="152">
        <f t="shared" si="251"/>
        <v>0</v>
      </c>
      <c r="R83" s="138" t="e">
        <f t="shared" si="252"/>
        <v>#VALUE!</v>
      </c>
      <c r="S83" s="280" t="str">
        <f>IF(details!O83="","",details!O83)</f>
        <v/>
      </c>
      <c r="T83" s="280" t="str">
        <f>IF(details!P83="","",details!P83)</f>
        <v/>
      </c>
      <c r="U83" s="280" t="str">
        <f>IF(details!Q83="","",details!Q83)</f>
        <v/>
      </c>
      <c r="V83" s="139" t="str">
        <f t="shared" si="253"/>
        <v/>
      </c>
      <c r="W83" s="280" t="str">
        <f>IF(details!R83="","",details!R83)</f>
        <v/>
      </c>
      <c r="X83" s="140" t="str">
        <f t="shared" si="254"/>
        <v/>
      </c>
      <c r="Y83" s="365" t="str">
        <f t="shared" si="234"/>
        <v/>
      </c>
      <c r="Z83" s="191" t="str">
        <f t="shared" si="255"/>
        <v/>
      </c>
      <c r="AA83" s="280" t="str">
        <f>IF(details!S83="","",details!S83)</f>
        <v/>
      </c>
      <c r="AB83" s="280" t="str">
        <f>IF(details!T83="","",details!T83)</f>
        <v/>
      </c>
      <c r="AC83" s="280" t="str">
        <f>IF(details!U83="","",details!U83)</f>
        <v/>
      </c>
      <c r="AD83" s="281" t="str">
        <f t="shared" si="256"/>
        <v/>
      </c>
      <c r="AE83" s="280" t="str">
        <f>IF(details!V83="","",details!V83)</f>
        <v/>
      </c>
      <c r="AF83" s="281" t="str">
        <f t="shared" si="257"/>
        <v/>
      </c>
      <c r="AG83" s="152">
        <f t="shared" si="258"/>
        <v>0</v>
      </c>
      <c r="AH83" s="138" t="e">
        <f t="shared" si="259"/>
        <v>#VALUE!</v>
      </c>
      <c r="AI83" s="280" t="str">
        <f>IF(details!W83="","",details!W83)</f>
        <v/>
      </c>
      <c r="AJ83" s="280" t="str">
        <f>IF(details!X83="","",details!X83)</f>
        <v/>
      </c>
      <c r="AK83" s="280" t="str">
        <f>IF(details!Y83="","",details!Y83)</f>
        <v/>
      </c>
      <c r="AL83" s="139" t="str">
        <f t="shared" si="260"/>
        <v/>
      </c>
      <c r="AM83" s="280" t="str">
        <f>IF(details!Z83="","",details!Z83)</f>
        <v/>
      </c>
      <c r="AN83" s="140" t="str">
        <f t="shared" si="261"/>
        <v/>
      </c>
      <c r="AO83" s="365" t="str">
        <f t="shared" si="235"/>
        <v/>
      </c>
      <c r="AP83" s="191" t="str">
        <f t="shared" si="337"/>
        <v/>
      </c>
      <c r="AQ83" s="282" t="str">
        <f>IF(details!AA83="","",details!AA83)</f>
        <v/>
      </c>
      <c r="AR83" s="288" t="str">
        <f>CONCATENATE(IF(details!AA83="s"," SANSKRIT",IF(details!AA83="u"," URDU",IF(details!AA83="g"," GUJRATI",IF(details!AA83="p"," PUNJABI",IF(details!AA83="sd"," SINDHI",))))),"")</f>
        <v/>
      </c>
      <c r="AS83" s="280" t="str">
        <f>IF(details!AB83="","",details!AB83)</f>
        <v/>
      </c>
      <c r="AT83" s="280" t="str">
        <f>IF(details!AC83="","",details!AC83)</f>
        <v/>
      </c>
      <c r="AU83" s="280" t="str">
        <f>IF(details!AD83="","",details!AD83)</f>
        <v/>
      </c>
      <c r="AV83" s="281" t="str">
        <f t="shared" si="262"/>
        <v/>
      </c>
      <c r="AW83" s="280" t="str">
        <f>IF(details!AE83="","",details!AE83)</f>
        <v/>
      </c>
      <c r="AX83" s="281" t="str">
        <f t="shared" si="263"/>
        <v/>
      </c>
      <c r="AY83" s="152">
        <f t="shared" si="264"/>
        <v>0</v>
      </c>
      <c r="AZ83" s="138" t="e">
        <f t="shared" si="265"/>
        <v>#VALUE!</v>
      </c>
      <c r="BA83" s="280" t="str">
        <f>IF(details!AF83="","",details!AF83)</f>
        <v/>
      </c>
      <c r="BB83" s="280" t="str">
        <f>IF(details!AG83="","",details!AG83)</f>
        <v/>
      </c>
      <c r="BC83" s="280" t="str">
        <f>IF(details!AH83="","",details!AH83)</f>
        <v/>
      </c>
      <c r="BD83" s="139" t="str">
        <f t="shared" si="266"/>
        <v/>
      </c>
      <c r="BE83" s="280" t="str">
        <f>IF(details!AI83="","",details!AI83)</f>
        <v/>
      </c>
      <c r="BF83" s="140" t="str">
        <f t="shared" si="267"/>
        <v/>
      </c>
      <c r="BG83" s="365" t="str">
        <f t="shared" si="236"/>
        <v/>
      </c>
      <c r="BH83" s="191" t="str">
        <f t="shared" si="268"/>
        <v/>
      </c>
      <c r="BI83" s="280" t="str">
        <f>IF(details!AJ83="","",details!AJ83)</f>
        <v/>
      </c>
      <c r="BJ83" s="280" t="str">
        <f>IF(details!AK83="","",details!AK83)</f>
        <v/>
      </c>
      <c r="BK83" s="280" t="str">
        <f>IF(details!AL83="","",details!AL83)</f>
        <v/>
      </c>
      <c r="BL83" s="281" t="str">
        <f t="shared" si="269"/>
        <v/>
      </c>
      <c r="BM83" s="280" t="str">
        <f>IF(details!AM83="","",details!AM83)</f>
        <v/>
      </c>
      <c r="BN83" s="281" t="str">
        <f t="shared" si="270"/>
        <v/>
      </c>
      <c r="BO83" s="152">
        <f t="shared" si="271"/>
        <v>0</v>
      </c>
      <c r="BP83" s="138" t="e">
        <f t="shared" si="272"/>
        <v>#VALUE!</v>
      </c>
      <c r="BQ83" s="280" t="str">
        <f>IF(details!AN83="","",details!AN83)</f>
        <v/>
      </c>
      <c r="BR83" s="280" t="str">
        <f>IF(details!AO83="","",details!AO83)</f>
        <v/>
      </c>
      <c r="BS83" s="280" t="str">
        <f>IF(details!AP83="","",details!AP83)</f>
        <v/>
      </c>
      <c r="BT83" s="139" t="str">
        <f t="shared" si="273"/>
        <v/>
      </c>
      <c r="BU83" s="280" t="str">
        <f>IF(details!AQ83="","",details!AQ83)</f>
        <v/>
      </c>
      <c r="BV83" s="140" t="str">
        <f t="shared" si="274"/>
        <v/>
      </c>
      <c r="BW83" s="365" t="str">
        <f t="shared" si="237"/>
        <v/>
      </c>
      <c r="BX83" s="191" t="str">
        <f t="shared" si="338"/>
        <v/>
      </c>
      <c r="BY83" s="280" t="str">
        <f>IF(details!AR83="","",details!AR83)</f>
        <v/>
      </c>
      <c r="BZ83" s="280" t="str">
        <f>IF(details!AS83="","",details!AS83)</f>
        <v/>
      </c>
      <c r="CA83" s="280" t="str">
        <f>IF(details!AT83="","",details!AT83)</f>
        <v/>
      </c>
      <c r="CB83" s="281" t="str">
        <f t="shared" si="275"/>
        <v/>
      </c>
      <c r="CC83" s="280" t="str">
        <f>IF(details!AU83="","",details!AU83)</f>
        <v/>
      </c>
      <c r="CD83" s="281" t="str">
        <f t="shared" si="276"/>
        <v/>
      </c>
      <c r="CE83" s="152">
        <f t="shared" si="277"/>
        <v>0</v>
      </c>
      <c r="CF83" s="138" t="e">
        <f t="shared" si="278"/>
        <v>#VALUE!</v>
      </c>
      <c r="CG83" s="280" t="str">
        <f>IF(details!AV83="","",details!AV83)</f>
        <v/>
      </c>
      <c r="CH83" s="280" t="str">
        <f>IF(details!AW83="","",details!AW83)</f>
        <v/>
      </c>
      <c r="CI83" s="280" t="str">
        <f>IF(details!AX83="","",details!AX83)</f>
        <v/>
      </c>
      <c r="CJ83" s="139" t="str">
        <f t="shared" si="279"/>
        <v/>
      </c>
      <c r="CK83" s="280" t="str">
        <f>IF(details!AY83="","",details!AY83)</f>
        <v/>
      </c>
      <c r="CL83" s="140" t="str">
        <f t="shared" si="280"/>
        <v/>
      </c>
      <c r="CM83" s="365" t="str">
        <f t="shared" si="238"/>
        <v/>
      </c>
      <c r="CN83" s="191" t="str">
        <f t="shared" si="239"/>
        <v/>
      </c>
      <c r="CO83" s="280" t="str">
        <f>IF(details!AZ83="","",details!AZ83)</f>
        <v/>
      </c>
      <c r="CP83" s="280" t="str">
        <f>IF(details!BA83="","",details!BA83)</f>
        <v/>
      </c>
      <c r="CQ83" s="280" t="str">
        <f>IF(details!BB83="","",details!BB83)</f>
        <v/>
      </c>
      <c r="CR83" s="281" t="str">
        <f t="shared" si="281"/>
        <v/>
      </c>
      <c r="CS83" s="280" t="str">
        <f>IF(details!BC83="","",details!BC83)</f>
        <v/>
      </c>
      <c r="CT83" s="281" t="str">
        <f t="shared" si="282"/>
        <v/>
      </c>
      <c r="CU83" s="152">
        <f t="shared" si="283"/>
        <v>0</v>
      </c>
      <c r="CV83" s="138" t="e">
        <f t="shared" si="284"/>
        <v>#VALUE!</v>
      </c>
      <c r="CW83" s="280" t="str">
        <f>IF(details!BD83="","",details!BD83)</f>
        <v/>
      </c>
      <c r="CX83" s="280" t="str">
        <f>IF(details!BE83="","",details!BE83)</f>
        <v/>
      </c>
      <c r="CY83" s="280" t="str">
        <f>IF(details!BF83="","",details!BF83)</f>
        <v/>
      </c>
      <c r="CZ83" s="139" t="str">
        <f t="shared" si="285"/>
        <v/>
      </c>
      <c r="DA83" s="280" t="str">
        <f>IF(details!BG83="","",details!BG83)</f>
        <v/>
      </c>
      <c r="DB83" s="140" t="str">
        <f t="shared" si="286"/>
        <v/>
      </c>
      <c r="DC83" s="365" t="str">
        <f t="shared" si="240"/>
        <v/>
      </c>
      <c r="DD83" s="191" t="str">
        <f t="shared" si="232"/>
        <v/>
      </c>
      <c r="DE83" s="280" t="str">
        <f>IF(details!BH83="","",details!BH83)</f>
        <v/>
      </c>
      <c r="DF83" s="280" t="str">
        <f>IF(details!BI83="","",details!BI83)</f>
        <v/>
      </c>
      <c r="DG83" s="280" t="str">
        <f>IF(details!BJ83="","",details!BJ83)</f>
        <v/>
      </c>
      <c r="DH83" s="281" t="str">
        <f t="shared" si="287"/>
        <v/>
      </c>
      <c r="DI83" s="280" t="str">
        <f>IF(details!BK83="","",details!BK83)</f>
        <v/>
      </c>
      <c r="DJ83" s="281" t="str">
        <f t="shared" si="288"/>
        <v/>
      </c>
      <c r="DK83" s="152">
        <f t="shared" si="289"/>
        <v>0</v>
      </c>
      <c r="DL83" s="281" t="str">
        <f t="shared" si="290"/>
        <v/>
      </c>
      <c r="DM83" s="280" t="str">
        <f>IF(details!BL83="","",details!BL83)</f>
        <v/>
      </c>
      <c r="DN83" s="52" t="str">
        <f t="shared" si="291"/>
        <v/>
      </c>
      <c r="DO83" s="280" t="str">
        <f t="shared" si="292"/>
        <v/>
      </c>
      <c r="DP83" s="280" t="str">
        <f>IF(details!BM83="","",details!BM83)</f>
        <v/>
      </c>
      <c r="DQ83" s="280" t="str">
        <f>IF(details!BN83="","",details!BN83)</f>
        <v/>
      </c>
      <c r="DR83" s="280" t="str">
        <f>IF(details!BO83="","",details!BO83)</f>
        <v/>
      </c>
      <c r="DS83" s="281" t="str">
        <f t="shared" si="293"/>
        <v/>
      </c>
      <c r="DT83" s="280" t="str">
        <f>IF(details!BP83="","",details!BP83)</f>
        <v/>
      </c>
      <c r="DU83" s="280" t="str">
        <f>IF(details!BQ83="","",details!BQ83)</f>
        <v/>
      </c>
      <c r="DV83" s="281" t="str">
        <f t="shared" si="294"/>
        <v/>
      </c>
      <c r="DW83" s="281" t="str">
        <f t="shared" si="295"/>
        <v/>
      </c>
      <c r="DX83" s="281" t="str">
        <f t="shared" si="296"/>
        <v/>
      </c>
      <c r="DY83" s="282" t="str">
        <f t="shared" si="297"/>
        <v/>
      </c>
      <c r="DZ83" s="152">
        <f t="shared" si="298"/>
        <v>0</v>
      </c>
      <c r="EA83" s="280" t="str">
        <f t="shared" si="299"/>
        <v/>
      </c>
      <c r="EB83" s="280" t="str">
        <f>IF(details!BR83="","",details!BR83)</f>
        <v/>
      </c>
      <c r="EC83" s="280" t="str">
        <f>IF(details!BS83="","",details!BS83)</f>
        <v/>
      </c>
      <c r="ED83" s="280" t="str">
        <f>IF(details!BT83="","",details!BT83)</f>
        <v/>
      </c>
      <c r="EE83" s="281" t="str">
        <f t="shared" si="300"/>
        <v/>
      </c>
      <c r="EF83" s="280" t="str">
        <f>IF(details!BU83="","",details!BU83)</f>
        <v/>
      </c>
      <c r="EG83" s="280" t="str">
        <f>IF(details!BV83="","",details!BV83)</f>
        <v/>
      </c>
      <c r="EH83" s="56" t="str">
        <f t="shared" si="301"/>
        <v/>
      </c>
      <c r="EI83" s="281" t="str">
        <f t="shared" si="302"/>
        <v/>
      </c>
      <c r="EJ83" s="281" t="str">
        <f t="shared" si="303"/>
        <v/>
      </c>
      <c r="EK83" s="302" t="str">
        <f t="shared" si="304"/>
        <v/>
      </c>
      <c r="EL83" s="152">
        <f t="shared" si="305"/>
        <v>0</v>
      </c>
      <c r="EM83" s="280" t="str">
        <f t="shared" si="306"/>
        <v/>
      </c>
      <c r="EN83" s="280" t="str">
        <f>IF(details!BW83="","",details!BW83)</f>
        <v/>
      </c>
      <c r="EO83" s="280" t="str">
        <f>IF(details!BX83="","",details!BX83)</f>
        <v/>
      </c>
      <c r="EP83" s="280" t="str">
        <f>IF(details!BY83="","",details!BY83)</f>
        <v/>
      </c>
      <c r="EQ83" s="282" t="str">
        <f t="shared" si="307"/>
        <v/>
      </c>
      <c r="ER83" s="280" t="str">
        <f t="shared" si="308"/>
        <v/>
      </c>
      <c r="ES83" s="280" t="str">
        <f>IF(details!BZ83="","",details!BZ83)</f>
        <v/>
      </c>
      <c r="ET83" s="280" t="str">
        <f>IF(details!CA83="","",details!CA83)</f>
        <v/>
      </c>
      <c r="EU83" s="280" t="str">
        <f>IF(details!CB83="","",details!CB83)</f>
        <v/>
      </c>
      <c r="EV83" s="280" t="str">
        <f>IF(details!CC83="","",details!CC83)</f>
        <v/>
      </c>
      <c r="EW83" s="282" t="str">
        <f t="shared" si="309"/>
        <v/>
      </c>
      <c r="EX83" s="280" t="str">
        <f t="shared" si="310"/>
        <v/>
      </c>
      <c r="EY83" s="152" t="str">
        <f t="shared" si="311"/>
        <v/>
      </c>
      <c r="EZ83" s="152" t="str">
        <f t="shared" si="312"/>
        <v/>
      </c>
      <c r="FA83" s="152" t="str">
        <f t="shared" si="313"/>
        <v/>
      </c>
      <c r="FB83" s="152" t="str">
        <f t="shared" si="314"/>
        <v/>
      </c>
      <c r="FC83" s="152" t="str">
        <f t="shared" si="315"/>
        <v/>
      </c>
      <c r="FD83" s="152" t="str">
        <f t="shared" si="316"/>
        <v/>
      </c>
      <c r="FE83" s="152" t="str">
        <f t="shared" si="241"/>
        <v/>
      </c>
      <c r="FF83" s="152">
        <f t="shared" si="317"/>
        <v>0</v>
      </c>
      <c r="FG83" s="152">
        <f t="shared" si="318"/>
        <v>0</v>
      </c>
      <c r="FH83" s="152">
        <f t="shared" si="319"/>
        <v>0</v>
      </c>
      <c r="FI83" s="152">
        <f t="shared" si="320"/>
        <v>0</v>
      </c>
      <c r="FJ83" s="152">
        <f t="shared" si="321"/>
        <v>0</v>
      </c>
      <c r="FK83" s="198"/>
      <c r="FL83" s="303" t="str">
        <f t="shared" si="322"/>
        <v/>
      </c>
      <c r="FM83" s="303" t="str">
        <f t="shared" si="323"/>
        <v/>
      </c>
      <c r="FN83" s="303" t="str">
        <f t="shared" si="324"/>
        <v/>
      </c>
      <c r="FO83" s="303" t="str">
        <f t="shared" si="242"/>
        <v/>
      </c>
      <c r="FP83" s="303" t="str">
        <f t="shared" si="243"/>
        <v/>
      </c>
      <c r="FQ83" s="303" t="str">
        <f t="shared" si="244"/>
        <v/>
      </c>
      <c r="FR83" s="303" t="str">
        <f t="shared" si="245"/>
        <v/>
      </c>
      <c r="FS83" s="303" t="str">
        <f t="shared" si="246"/>
        <v/>
      </c>
      <c r="FT83" s="303" t="str">
        <f t="shared" si="325"/>
        <v/>
      </c>
      <c r="FU83" s="303" t="str">
        <f t="shared" si="326"/>
        <v/>
      </c>
      <c r="FV83" s="303" t="str">
        <f t="shared" si="327"/>
        <v/>
      </c>
      <c r="FW83" s="303" t="str">
        <f t="shared" si="328"/>
        <v/>
      </c>
      <c r="FX83" s="303" t="str">
        <f t="shared" si="247"/>
        <v/>
      </c>
      <c r="FY83" s="303" t="str">
        <f t="shared" si="329"/>
        <v/>
      </c>
      <c r="FZ83" s="303" t="str">
        <f t="shared" si="330"/>
        <v/>
      </c>
      <c r="GA83" s="303" t="str">
        <f t="shared" si="331"/>
        <v/>
      </c>
      <c r="GB83" s="303" t="str">
        <f t="shared" si="248"/>
        <v/>
      </c>
      <c r="GC83" s="286">
        <f t="shared" si="233"/>
        <v>0</v>
      </c>
      <c r="GD83" s="244">
        <f t="shared" si="332"/>
        <v>0</v>
      </c>
      <c r="GE83" s="152" t="str">
        <f t="shared" si="333"/>
        <v/>
      </c>
      <c r="GF83" s="421" t="str">
        <f t="shared" si="334"/>
        <v/>
      </c>
      <c r="GG83" s="333" t="str">
        <f t="shared" si="228"/>
        <v/>
      </c>
      <c r="GH83" s="333" t="str">
        <f t="shared" si="220"/>
        <v xml:space="preserve">      </v>
      </c>
      <c r="GI83" s="191"/>
      <c r="GJ83" s="191" t="str">
        <f t="shared" si="229"/>
        <v/>
      </c>
      <c r="GK83" s="191" t="str">
        <f t="shared" si="230"/>
        <v/>
      </c>
      <c r="GL83" s="191" t="str">
        <f t="shared" si="231"/>
        <v/>
      </c>
      <c r="GM83" s="55" t="str">
        <f>IF(details!DG83="","",details!DG83)</f>
        <v/>
      </c>
      <c r="GN83" s="57" t="str">
        <f>IF(details!DH83="","",details!DH83)</f>
        <v/>
      </c>
      <c r="GO83" s="55" t="str">
        <f>IF(details!DK83="","",details!DK83)</f>
        <v/>
      </c>
      <c r="GP83" s="57" t="str">
        <f>IF(details!DL83="","",details!DL83)</f>
        <v/>
      </c>
      <c r="GQ83" s="55" t="str">
        <f>IF(details!DO83="","",details!DO83)</f>
        <v/>
      </c>
      <c r="GR83" s="57" t="str">
        <f>IF(details!DP83="","",details!DP83)</f>
        <v/>
      </c>
      <c r="GS83" s="55" t="str">
        <f>IF(details!DS83="","",details!DS83)</f>
        <v/>
      </c>
      <c r="GT83" s="57" t="str">
        <f>IF(details!DT83="","",details!DT83)</f>
        <v/>
      </c>
      <c r="GU83" s="337" t="str">
        <f t="shared" si="335"/>
        <v/>
      </c>
      <c r="GV83" s="427" t="str">
        <f t="shared" si="336"/>
        <v/>
      </c>
      <c r="GW83" s="199"/>
      <c r="HP83" s="65"/>
      <c r="HQ83" s="65"/>
      <c r="HR83" s="65"/>
      <c r="HS83" s="65"/>
    </row>
    <row r="84" spans="1:227" ht="15" customHeight="1">
      <c r="A84" s="194">
        <f>details!A84</f>
        <v>78</v>
      </c>
      <c r="B84" s="280" t="str">
        <f>IF(details!B84="","",details!B84)</f>
        <v/>
      </c>
      <c r="C84" s="280" t="str">
        <f>IF(details!C84="","",details!C84)</f>
        <v/>
      </c>
      <c r="D84" s="282">
        <f>IF(details!D84="","",details!D84)</f>
        <v>1078</v>
      </c>
      <c r="E84" s="282"/>
      <c r="F84" s="280" t="str">
        <f>IF(details!F84="","",details!F84)</f>
        <v/>
      </c>
      <c r="G84" s="570" t="str">
        <f>IF(details!G84="","",details!G84)</f>
        <v/>
      </c>
      <c r="H84" s="287" t="str">
        <f>IF(details!H84="","",details!H84)</f>
        <v>A 078</v>
      </c>
      <c r="I84" s="287" t="str">
        <f>IF(details!I84="","",details!I84)</f>
        <v>B 078</v>
      </c>
      <c r="J84" s="287" t="str">
        <f>IF(details!J84="","",details!J84)</f>
        <v>C 078</v>
      </c>
      <c r="K84" s="280" t="str">
        <f>IF(details!K84="","",details!K84)</f>
        <v/>
      </c>
      <c r="L84" s="280" t="str">
        <f>IF(details!L84="","",details!L84)</f>
        <v/>
      </c>
      <c r="M84" s="280" t="str">
        <f>IF(details!M84="","",details!M84)</f>
        <v/>
      </c>
      <c r="N84" s="281" t="str">
        <f t="shared" si="249"/>
        <v/>
      </c>
      <c r="O84" s="280" t="str">
        <f>IF(details!N84="","",details!N84)</f>
        <v/>
      </c>
      <c r="P84" s="281" t="str">
        <f t="shared" si="250"/>
        <v/>
      </c>
      <c r="Q84" s="152">
        <f t="shared" si="251"/>
        <v>0</v>
      </c>
      <c r="R84" s="138" t="e">
        <f t="shared" si="252"/>
        <v>#VALUE!</v>
      </c>
      <c r="S84" s="280" t="str">
        <f>IF(details!O84="","",details!O84)</f>
        <v/>
      </c>
      <c r="T84" s="280" t="str">
        <f>IF(details!P84="","",details!P84)</f>
        <v/>
      </c>
      <c r="U84" s="280" t="str">
        <f>IF(details!Q84="","",details!Q84)</f>
        <v/>
      </c>
      <c r="V84" s="139" t="str">
        <f t="shared" si="253"/>
        <v/>
      </c>
      <c r="W84" s="280" t="str">
        <f>IF(details!R84="","",details!R84)</f>
        <v/>
      </c>
      <c r="X84" s="140" t="str">
        <f t="shared" si="254"/>
        <v/>
      </c>
      <c r="Y84" s="365" t="str">
        <f t="shared" si="234"/>
        <v/>
      </c>
      <c r="Z84" s="191" t="str">
        <f t="shared" si="255"/>
        <v/>
      </c>
      <c r="AA84" s="280" t="str">
        <f>IF(details!S84="","",details!S84)</f>
        <v/>
      </c>
      <c r="AB84" s="280" t="str">
        <f>IF(details!T84="","",details!T84)</f>
        <v/>
      </c>
      <c r="AC84" s="280" t="str">
        <f>IF(details!U84="","",details!U84)</f>
        <v/>
      </c>
      <c r="AD84" s="281" t="str">
        <f t="shared" si="256"/>
        <v/>
      </c>
      <c r="AE84" s="280" t="str">
        <f>IF(details!V84="","",details!V84)</f>
        <v/>
      </c>
      <c r="AF84" s="281" t="str">
        <f t="shared" si="257"/>
        <v/>
      </c>
      <c r="AG84" s="152">
        <f t="shared" si="258"/>
        <v>0</v>
      </c>
      <c r="AH84" s="138" t="e">
        <f t="shared" si="259"/>
        <v>#VALUE!</v>
      </c>
      <c r="AI84" s="280" t="str">
        <f>IF(details!W84="","",details!W84)</f>
        <v/>
      </c>
      <c r="AJ84" s="280" t="str">
        <f>IF(details!X84="","",details!X84)</f>
        <v/>
      </c>
      <c r="AK84" s="280" t="str">
        <f>IF(details!Y84="","",details!Y84)</f>
        <v/>
      </c>
      <c r="AL84" s="139" t="str">
        <f t="shared" si="260"/>
        <v/>
      </c>
      <c r="AM84" s="280" t="str">
        <f>IF(details!Z84="","",details!Z84)</f>
        <v/>
      </c>
      <c r="AN84" s="140" t="str">
        <f t="shared" si="261"/>
        <v/>
      </c>
      <c r="AO84" s="365" t="str">
        <f t="shared" si="235"/>
        <v/>
      </c>
      <c r="AP84" s="191" t="str">
        <f t="shared" si="337"/>
        <v/>
      </c>
      <c r="AQ84" s="282" t="str">
        <f>IF(details!AA84="","",details!AA84)</f>
        <v/>
      </c>
      <c r="AR84" s="288" t="str">
        <f>CONCATENATE(IF(details!AA84="s"," SANSKRIT",IF(details!AA84="u"," URDU",IF(details!AA84="g"," GUJRATI",IF(details!AA84="p"," PUNJABI",IF(details!AA84="sd"," SINDHI",))))),"")</f>
        <v/>
      </c>
      <c r="AS84" s="280" t="str">
        <f>IF(details!AB84="","",details!AB84)</f>
        <v/>
      </c>
      <c r="AT84" s="280" t="str">
        <f>IF(details!AC84="","",details!AC84)</f>
        <v/>
      </c>
      <c r="AU84" s="280" t="str">
        <f>IF(details!AD84="","",details!AD84)</f>
        <v/>
      </c>
      <c r="AV84" s="281" t="str">
        <f t="shared" si="262"/>
        <v/>
      </c>
      <c r="AW84" s="280" t="str">
        <f>IF(details!AE84="","",details!AE84)</f>
        <v/>
      </c>
      <c r="AX84" s="281" t="str">
        <f t="shared" si="263"/>
        <v/>
      </c>
      <c r="AY84" s="152">
        <f t="shared" si="264"/>
        <v>0</v>
      </c>
      <c r="AZ84" s="138" t="e">
        <f t="shared" si="265"/>
        <v>#VALUE!</v>
      </c>
      <c r="BA84" s="280" t="str">
        <f>IF(details!AF84="","",details!AF84)</f>
        <v/>
      </c>
      <c r="BB84" s="280" t="str">
        <f>IF(details!AG84="","",details!AG84)</f>
        <v/>
      </c>
      <c r="BC84" s="280" t="str">
        <f>IF(details!AH84="","",details!AH84)</f>
        <v/>
      </c>
      <c r="BD84" s="139" t="str">
        <f t="shared" si="266"/>
        <v/>
      </c>
      <c r="BE84" s="280" t="str">
        <f>IF(details!AI84="","",details!AI84)</f>
        <v/>
      </c>
      <c r="BF84" s="140" t="str">
        <f t="shared" si="267"/>
        <v/>
      </c>
      <c r="BG84" s="365" t="str">
        <f t="shared" si="236"/>
        <v/>
      </c>
      <c r="BH84" s="191" t="str">
        <f t="shared" si="268"/>
        <v/>
      </c>
      <c r="BI84" s="280" t="str">
        <f>IF(details!AJ84="","",details!AJ84)</f>
        <v/>
      </c>
      <c r="BJ84" s="280" t="str">
        <f>IF(details!AK84="","",details!AK84)</f>
        <v/>
      </c>
      <c r="BK84" s="280" t="str">
        <f>IF(details!AL84="","",details!AL84)</f>
        <v/>
      </c>
      <c r="BL84" s="281" t="str">
        <f t="shared" si="269"/>
        <v/>
      </c>
      <c r="BM84" s="280" t="str">
        <f>IF(details!AM84="","",details!AM84)</f>
        <v/>
      </c>
      <c r="BN84" s="281" t="str">
        <f t="shared" si="270"/>
        <v/>
      </c>
      <c r="BO84" s="152">
        <f t="shared" si="271"/>
        <v>0</v>
      </c>
      <c r="BP84" s="138" t="e">
        <f t="shared" si="272"/>
        <v>#VALUE!</v>
      </c>
      <c r="BQ84" s="280" t="str">
        <f>IF(details!AN84="","",details!AN84)</f>
        <v/>
      </c>
      <c r="BR84" s="280" t="str">
        <f>IF(details!AO84="","",details!AO84)</f>
        <v/>
      </c>
      <c r="BS84" s="280" t="str">
        <f>IF(details!AP84="","",details!AP84)</f>
        <v/>
      </c>
      <c r="BT84" s="139" t="str">
        <f t="shared" si="273"/>
        <v/>
      </c>
      <c r="BU84" s="280" t="str">
        <f>IF(details!AQ84="","",details!AQ84)</f>
        <v/>
      </c>
      <c r="BV84" s="140" t="str">
        <f t="shared" si="274"/>
        <v/>
      </c>
      <c r="BW84" s="365" t="str">
        <f t="shared" si="237"/>
        <v/>
      </c>
      <c r="BX84" s="191" t="str">
        <f t="shared" si="338"/>
        <v/>
      </c>
      <c r="BY84" s="280" t="str">
        <f>IF(details!AR84="","",details!AR84)</f>
        <v/>
      </c>
      <c r="BZ84" s="280" t="str">
        <f>IF(details!AS84="","",details!AS84)</f>
        <v/>
      </c>
      <c r="CA84" s="280" t="str">
        <f>IF(details!AT84="","",details!AT84)</f>
        <v/>
      </c>
      <c r="CB84" s="281" t="str">
        <f t="shared" si="275"/>
        <v/>
      </c>
      <c r="CC84" s="280" t="str">
        <f>IF(details!AU84="","",details!AU84)</f>
        <v/>
      </c>
      <c r="CD84" s="281" t="str">
        <f t="shared" si="276"/>
        <v/>
      </c>
      <c r="CE84" s="152">
        <f t="shared" si="277"/>
        <v>0</v>
      </c>
      <c r="CF84" s="138" t="e">
        <f t="shared" si="278"/>
        <v>#VALUE!</v>
      </c>
      <c r="CG84" s="280" t="str">
        <f>IF(details!AV84="","",details!AV84)</f>
        <v/>
      </c>
      <c r="CH84" s="280" t="str">
        <f>IF(details!AW84="","",details!AW84)</f>
        <v/>
      </c>
      <c r="CI84" s="280" t="str">
        <f>IF(details!AX84="","",details!AX84)</f>
        <v/>
      </c>
      <c r="CJ84" s="139" t="str">
        <f t="shared" si="279"/>
        <v/>
      </c>
      <c r="CK84" s="280" t="str">
        <f>IF(details!AY84="","",details!AY84)</f>
        <v/>
      </c>
      <c r="CL84" s="140" t="str">
        <f t="shared" si="280"/>
        <v/>
      </c>
      <c r="CM84" s="365" t="str">
        <f t="shared" si="238"/>
        <v/>
      </c>
      <c r="CN84" s="191" t="str">
        <f t="shared" si="239"/>
        <v/>
      </c>
      <c r="CO84" s="280" t="str">
        <f>IF(details!AZ84="","",details!AZ84)</f>
        <v/>
      </c>
      <c r="CP84" s="280" t="str">
        <f>IF(details!BA84="","",details!BA84)</f>
        <v/>
      </c>
      <c r="CQ84" s="280" t="str">
        <f>IF(details!BB84="","",details!BB84)</f>
        <v/>
      </c>
      <c r="CR84" s="281" t="str">
        <f t="shared" si="281"/>
        <v/>
      </c>
      <c r="CS84" s="280" t="str">
        <f>IF(details!BC84="","",details!BC84)</f>
        <v/>
      </c>
      <c r="CT84" s="281" t="str">
        <f t="shared" si="282"/>
        <v/>
      </c>
      <c r="CU84" s="152">
        <f t="shared" si="283"/>
        <v>0</v>
      </c>
      <c r="CV84" s="138" t="e">
        <f t="shared" si="284"/>
        <v>#VALUE!</v>
      </c>
      <c r="CW84" s="280" t="str">
        <f>IF(details!BD84="","",details!BD84)</f>
        <v/>
      </c>
      <c r="CX84" s="280" t="str">
        <f>IF(details!BE84="","",details!BE84)</f>
        <v/>
      </c>
      <c r="CY84" s="280" t="str">
        <f>IF(details!BF84="","",details!BF84)</f>
        <v/>
      </c>
      <c r="CZ84" s="139" t="str">
        <f t="shared" si="285"/>
        <v/>
      </c>
      <c r="DA84" s="280" t="str">
        <f>IF(details!BG84="","",details!BG84)</f>
        <v/>
      </c>
      <c r="DB84" s="140" t="str">
        <f t="shared" si="286"/>
        <v/>
      </c>
      <c r="DC84" s="365" t="str">
        <f t="shared" si="240"/>
        <v/>
      </c>
      <c r="DD84" s="191" t="str">
        <f t="shared" si="232"/>
        <v/>
      </c>
      <c r="DE84" s="280" t="str">
        <f>IF(details!BH84="","",details!BH84)</f>
        <v/>
      </c>
      <c r="DF84" s="280" t="str">
        <f>IF(details!BI84="","",details!BI84)</f>
        <v/>
      </c>
      <c r="DG84" s="280" t="str">
        <f>IF(details!BJ84="","",details!BJ84)</f>
        <v/>
      </c>
      <c r="DH84" s="281" t="str">
        <f t="shared" si="287"/>
        <v/>
      </c>
      <c r="DI84" s="280" t="str">
        <f>IF(details!BK84="","",details!BK84)</f>
        <v/>
      </c>
      <c r="DJ84" s="281" t="str">
        <f t="shared" si="288"/>
        <v/>
      </c>
      <c r="DK84" s="152">
        <f t="shared" si="289"/>
        <v>0</v>
      </c>
      <c r="DL84" s="281" t="str">
        <f t="shared" si="290"/>
        <v/>
      </c>
      <c r="DM84" s="280" t="str">
        <f>IF(details!BL84="","",details!BL84)</f>
        <v/>
      </c>
      <c r="DN84" s="52" t="str">
        <f t="shared" si="291"/>
        <v/>
      </c>
      <c r="DO84" s="280" t="str">
        <f t="shared" si="292"/>
        <v/>
      </c>
      <c r="DP84" s="280" t="str">
        <f>IF(details!BM84="","",details!BM84)</f>
        <v/>
      </c>
      <c r="DQ84" s="280" t="str">
        <f>IF(details!BN84="","",details!BN84)</f>
        <v/>
      </c>
      <c r="DR84" s="280" t="str">
        <f>IF(details!BO84="","",details!BO84)</f>
        <v/>
      </c>
      <c r="DS84" s="281" t="str">
        <f t="shared" si="293"/>
        <v/>
      </c>
      <c r="DT84" s="280" t="str">
        <f>IF(details!BP84="","",details!BP84)</f>
        <v/>
      </c>
      <c r="DU84" s="280" t="str">
        <f>IF(details!BQ84="","",details!BQ84)</f>
        <v/>
      </c>
      <c r="DV84" s="281" t="str">
        <f t="shared" si="294"/>
        <v/>
      </c>
      <c r="DW84" s="281" t="str">
        <f t="shared" si="295"/>
        <v/>
      </c>
      <c r="DX84" s="281" t="str">
        <f t="shared" si="296"/>
        <v/>
      </c>
      <c r="DY84" s="282" t="str">
        <f t="shared" si="297"/>
        <v/>
      </c>
      <c r="DZ84" s="152">
        <f t="shared" si="298"/>
        <v>0</v>
      </c>
      <c r="EA84" s="280" t="str">
        <f t="shared" si="299"/>
        <v/>
      </c>
      <c r="EB84" s="280" t="str">
        <f>IF(details!BR84="","",details!BR84)</f>
        <v/>
      </c>
      <c r="EC84" s="280" t="str">
        <f>IF(details!BS84="","",details!BS84)</f>
        <v/>
      </c>
      <c r="ED84" s="280" t="str">
        <f>IF(details!BT84="","",details!BT84)</f>
        <v/>
      </c>
      <c r="EE84" s="281" t="str">
        <f t="shared" si="300"/>
        <v/>
      </c>
      <c r="EF84" s="280" t="str">
        <f>IF(details!BU84="","",details!BU84)</f>
        <v/>
      </c>
      <c r="EG84" s="280" t="str">
        <f>IF(details!BV84="","",details!BV84)</f>
        <v/>
      </c>
      <c r="EH84" s="56" t="str">
        <f t="shared" si="301"/>
        <v/>
      </c>
      <c r="EI84" s="281" t="str">
        <f t="shared" si="302"/>
        <v/>
      </c>
      <c r="EJ84" s="281" t="str">
        <f t="shared" si="303"/>
        <v/>
      </c>
      <c r="EK84" s="302" t="str">
        <f t="shared" si="304"/>
        <v/>
      </c>
      <c r="EL84" s="152">
        <f t="shared" si="305"/>
        <v>0</v>
      </c>
      <c r="EM84" s="280" t="str">
        <f t="shared" si="306"/>
        <v/>
      </c>
      <c r="EN84" s="280" t="str">
        <f>IF(details!BW84="","",details!BW84)</f>
        <v/>
      </c>
      <c r="EO84" s="280" t="str">
        <f>IF(details!BX84="","",details!BX84)</f>
        <v/>
      </c>
      <c r="EP84" s="280" t="str">
        <f>IF(details!BY84="","",details!BY84)</f>
        <v/>
      </c>
      <c r="EQ84" s="282" t="str">
        <f t="shared" si="307"/>
        <v/>
      </c>
      <c r="ER84" s="280" t="str">
        <f t="shared" si="308"/>
        <v/>
      </c>
      <c r="ES84" s="280" t="str">
        <f>IF(details!BZ84="","",details!BZ84)</f>
        <v/>
      </c>
      <c r="ET84" s="280" t="str">
        <f>IF(details!CA84="","",details!CA84)</f>
        <v/>
      </c>
      <c r="EU84" s="280" t="str">
        <f>IF(details!CB84="","",details!CB84)</f>
        <v/>
      </c>
      <c r="EV84" s="280" t="str">
        <f>IF(details!CC84="","",details!CC84)</f>
        <v/>
      </c>
      <c r="EW84" s="282" t="str">
        <f t="shared" si="309"/>
        <v/>
      </c>
      <c r="EX84" s="280" t="str">
        <f t="shared" si="310"/>
        <v/>
      </c>
      <c r="EY84" s="152" t="str">
        <f t="shared" si="311"/>
        <v/>
      </c>
      <c r="EZ84" s="152" t="str">
        <f t="shared" si="312"/>
        <v/>
      </c>
      <c r="FA84" s="152" t="str">
        <f t="shared" si="313"/>
        <v/>
      </c>
      <c r="FB84" s="152" t="str">
        <f t="shared" si="314"/>
        <v/>
      </c>
      <c r="FC84" s="152" t="str">
        <f t="shared" si="315"/>
        <v/>
      </c>
      <c r="FD84" s="152" t="str">
        <f t="shared" si="316"/>
        <v/>
      </c>
      <c r="FE84" s="152" t="str">
        <f t="shared" si="241"/>
        <v/>
      </c>
      <c r="FF84" s="152">
        <f t="shared" si="317"/>
        <v>0</v>
      </c>
      <c r="FG84" s="152">
        <f t="shared" si="318"/>
        <v>0</v>
      </c>
      <c r="FH84" s="152">
        <f t="shared" si="319"/>
        <v>0</v>
      </c>
      <c r="FI84" s="152">
        <f t="shared" si="320"/>
        <v>0</v>
      </c>
      <c r="FJ84" s="152">
        <f t="shared" si="321"/>
        <v>0</v>
      </c>
      <c r="FK84" s="198"/>
      <c r="FL84" s="303" t="str">
        <f t="shared" si="322"/>
        <v/>
      </c>
      <c r="FM84" s="303" t="str">
        <f t="shared" si="323"/>
        <v/>
      </c>
      <c r="FN84" s="303" t="str">
        <f t="shared" si="324"/>
        <v/>
      </c>
      <c r="FO84" s="303" t="str">
        <f t="shared" si="242"/>
        <v/>
      </c>
      <c r="FP84" s="303" t="str">
        <f t="shared" si="243"/>
        <v/>
      </c>
      <c r="FQ84" s="303" t="str">
        <f t="shared" si="244"/>
        <v/>
      </c>
      <c r="FR84" s="303" t="str">
        <f t="shared" si="245"/>
        <v/>
      </c>
      <c r="FS84" s="303" t="str">
        <f t="shared" si="246"/>
        <v/>
      </c>
      <c r="FT84" s="303" t="str">
        <f t="shared" si="325"/>
        <v/>
      </c>
      <c r="FU84" s="303" t="str">
        <f t="shared" si="326"/>
        <v/>
      </c>
      <c r="FV84" s="303" t="str">
        <f t="shared" si="327"/>
        <v/>
      </c>
      <c r="FW84" s="303" t="str">
        <f t="shared" si="328"/>
        <v/>
      </c>
      <c r="FX84" s="303" t="str">
        <f t="shared" si="247"/>
        <v/>
      </c>
      <c r="FY84" s="303" t="str">
        <f t="shared" si="329"/>
        <v/>
      </c>
      <c r="FZ84" s="303" t="str">
        <f t="shared" si="330"/>
        <v/>
      </c>
      <c r="GA84" s="303" t="str">
        <f t="shared" si="331"/>
        <v/>
      </c>
      <c r="GB84" s="303" t="str">
        <f t="shared" si="248"/>
        <v/>
      </c>
      <c r="GC84" s="286">
        <f t="shared" si="233"/>
        <v>0</v>
      </c>
      <c r="GD84" s="244">
        <f t="shared" si="332"/>
        <v>0</v>
      </c>
      <c r="GE84" s="152" t="str">
        <f t="shared" si="333"/>
        <v/>
      </c>
      <c r="GF84" s="421" t="str">
        <f t="shared" si="334"/>
        <v/>
      </c>
      <c r="GG84" s="333" t="str">
        <f t="shared" si="228"/>
        <v/>
      </c>
      <c r="GH84" s="333" t="str">
        <f t="shared" si="220"/>
        <v xml:space="preserve">      </v>
      </c>
      <c r="GI84" s="191"/>
      <c r="GJ84" s="191" t="str">
        <f t="shared" si="229"/>
        <v/>
      </c>
      <c r="GK84" s="191" t="str">
        <f t="shared" si="230"/>
        <v/>
      </c>
      <c r="GL84" s="191" t="str">
        <f t="shared" si="231"/>
        <v/>
      </c>
      <c r="GM84" s="55" t="str">
        <f>IF(details!DG84="","",details!DG84)</f>
        <v/>
      </c>
      <c r="GN84" s="57" t="str">
        <f>IF(details!DH84="","",details!DH84)</f>
        <v/>
      </c>
      <c r="GO84" s="55" t="str">
        <f>IF(details!DK84="","",details!DK84)</f>
        <v/>
      </c>
      <c r="GP84" s="57" t="str">
        <f>IF(details!DL84="","",details!DL84)</f>
        <v/>
      </c>
      <c r="GQ84" s="55" t="str">
        <f>IF(details!DO84="","",details!DO84)</f>
        <v/>
      </c>
      <c r="GR84" s="57" t="str">
        <f>IF(details!DP84="","",details!DP84)</f>
        <v/>
      </c>
      <c r="GS84" s="55" t="str">
        <f>IF(details!DS84="","",details!DS84)</f>
        <v/>
      </c>
      <c r="GT84" s="57" t="str">
        <f>IF(details!DT84="","",details!DT84)</f>
        <v/>
      </c>
      <c r="GU84" s="337" t="str">
        <f t="shared" si="335"/>
        <v/>
      </c>
      <c r="GV84" s="427" t="str">
        <f t="shared" si="336"/>
        <v/>
      </c>
      <c r="GW84" s="199"/>
      <c r="HP84" s="65"/>
      <c r="HQ84" s="65"/>
      <c r="HR84" s="65"/>
      <c r="HS84" s="65"/>
    </row>
    <row r="85" spans="1:227" ht="15" customHeight="1">
      <c r="A85" s="194">
        <f>details!A85</f>
        <v>79</v>
      </c>
      <c r="B85" s="280" t="str">
        <f>IF(details!B85="","",details!B85)</f>
        <v/>
      </c>
      <c r="C85" s="280" t="str">
        <f>IF(details!C85="","",details!C85)</f>
        <v/>
      </c>
      <c r="D85" s="282">
        <f>IF(details!D85="","",details!D85)</f>
        <v>1079</v>
      </c>
      <c r="E85" s="282"/>
      <c r="F85" s="280" t="str">
        <f>IF(details!F85="","",details!F85)</f>
        <v/>
      </c>
      <c r="G85" s="570" t="str">
        <f>IF(details!G85="","",details!G85)</f>
        <v/>
      </c>
      <c r="H85" s="287" t="str">
        <f>IF(details!H85="","",details!H85)</f>
        <v>A 079</v>
      </c>
      <c r="I85" s="287" t="str">
        <f>IF(details!I85="","",details!I85)</f>
        <v>B 079</v>
      </c>
      <c r="J85" s="287" t="str">
        <f>IF(details!J85="","",details!J85)</f>
        <v>C 079</v>
      </c>
      <c r="K85" s="280" t="str">
        <f>IF(details!K85="","",details!K85)</f>
        <v/>
      </c>
      <c r="L85" s="280" t="str">
        <f>IF(details!L85="","",details!L85)</f>
        <v/>
      </c>
      <c r="M85" s="280" t="str">
        <f>IF(details!M85="","",details!M85)</f>
        <v/>
      </c>
      <c r="N85" s="281" t="str">
        <f t="shared" si="249"/>
        <v/>
      </c>
      <c r="O85" s="280" t="str">
        <f>IF(details!N85="","",details!N85)</f>
        <v/>
      </c>
      <c r="P85" s="281" t="str">
        <f t="shared" si="250"/>
        <v/>
      </c>
      <c r="Q85" s="152">
        <f t="shared" si="251"/>
        <v>0</v>
      </c>
      <c r="R85" s="138" t="e">
        <f t="shared" si="252"/>
        <v>#VALUE!</v>
      </c>
      <c r="S85" s="280" t="str">
        <f>IF(details!O85="","",details!O85)</f>
        <v/>
      </c>
      <c r="T85" s="280" t="str">
        <f>IF(details!P85="","",details!P85)</f>
        <v/>
      </c>
      <c r="U85" s="280" t="str">
        <f>IF(details!Q85="","",details!Q85)</f>
        <v/>
      </c>
      <c r="V85" s="139" t="str">
        <f t="shared" si="253"/>
        <v/>
      </c>
      <c r="W85" s="280" t="str">
        <f>IF(details!R85="","",details!R85)</f>
        <v/>
      </c>
      <c r="X85" s="140" t="str">
        <f t="shared" si="254"/>
        <v/>
      </c>
      <c r="Y85" s="365" t="str">
        <f t="shared" si="234"/>
        <v/>
      </c>
      <c r="Z85" s="191" t="str">
        <f t="shared" si="255"/>
        <v/>
      </c>
      <c r="AA85" s="280" t="str">
        <f>IF(details!S85="","",details!S85)</f>
        <v/>
      </c>
      <c r="AB85" s="280" t="str">
        <f>IF(details!T85="","",details!T85)</f>
        <v/>
      </c>
      <c r="AC85" s="280" t="str">
        <f>IF(details!U85="","",details!U85)</f>
        <v/>
      </c>
      <c r="AD85" s="281" t="str">
        <f t="shared" si="256"/>
        <v/>
      </c>
      <c r="AE85" s="280" t="str">
        <f>IF(details!V85="","",details!V85)</f>
        <v/>
      </c>
      <c r="AF85" s="281" t="str">
        <f t="shared" si="257"/>
        <v/>
      </c>
      <c r="AG85" s="152">
        <f t="shared" si="258"/>
        <v>0</v>
      </c>
      <c r="AH85" s="138" t="e">
        <f t="shared" si="259"/>
        <v>#VALUE!</v>
      </c>
      <c r="AI85" s="280" t="str">
        <f>IF(details!W85="","",details!W85)</f>
        <v/>
      </c>
      <c r="AJ85" s="280" t="str">
        <f>IF(details!X85="","",details!X85)</f>
        <v/>
      </c>
      <c r="AK85" s="280" t="str">
        <f>IF(details!Y85="","",details!Y85)</f>
        <v/>
      </c>
      <c r="AL85" s="139" t="str">
        <f t="shared" si="260"/>
        <v/>
      </c>
      <c r="AM85" s="280" t="str">
        <f>IF(details!Z85="","",details!Z85)</f>
        <v/>
      </c>
      <c r="AN85" s="140" t="str">
        <f t="shared" si="261"/>
        <v/>
      </c>
      <c r="AO85" s="365" t="str">
        <f t="shared" si="235"/>
        <v/>
      </c>
      <c r="AP85" s="191" t="str">
        <f t="shared" si="337"/>
        <v/>
      </c>
      <c r="AQ85" s="282" t="str">
        <f>IF(details!AA85="","",details!AA85)</f>
        <v/>
      </c>
      <c r="AR85" s="288" t="str">
        <f>CONCATENATE(IF(details!AA85="s"," SANSKRIT",IF(details!AA85="u"," URDU",IF(details!AA85="g"," GUJRATI",IF(details!AA85="p"," PUNJABI",IF(details!AA85="sd"," SINDHI",))))),"")</f>
        <v/>
      </c>
      <c r="AS85" s="280" t="str">
        <f>IF(details!AB85="","",details!AB85)</f>
        <v/>
      </c>
      <c r="AT85" s="280" t="str">
        <f>IF(details!AC85="","",details!AC85)</f>
        <v/>
      </c>
      <c r="AU85" s="280" t="str">
        <f>IF(details!AD85="","",details!AD85)</f>
        <v/>
      </c>
      <c r="AV85" s="281" t="str">
        <f t="shared" si="262"/>
        <v/>
      </c>
      <c r="AW85" s="280" t="str">
        <f>IF(details!AE85="","",details!AE85)</f>
        <v/>
      </c>
      <c r="AX85" s="281" t="str">
        <f t="shared" si="263"/>
        <v/>
      </c>
      <c r="AY85" s="152">
        <f t="shared" si="264"/>
        <v>0</v>
      </c>
      <c r="AZ85" s="138" t="e">
        <f t="shared" si="265"/>
        <v>#VALUE!</v>
      </c>
      <c r="BA85" s="280" t="str">
        <f>IF(details!AF85="","",details!AF85)</f>
        <v/>
      </c>
      <c r="BB85" s="280" t="str">
        <f>IF(details!AG85="","",details!AG85)</f>
        <v/>
      </c>
      <c r="BC85" s="280" t="str">
        <f>IF(details!AH85="","",details!AH85)</f>
        <v/>
      </c>
      <c r="BD85" s="139" t="str">
        <f t="shared" si="266"/>
        <v/>
      </c>
      <c r="BE85" s="280" t="str">
        <f>IF(details!AI85="","",details!AI85)</f>
        <v/>
      </c>
      <c r="BF85" s="140" t="str">
        <f t="shared" si="267"/>
        <v/>
      </c>
      <c r="BG85" s="365" t="str">
        <f t="shared" si="236"/>
        <v/>
      </c>
      <c r="BH85" s="191" t="str">
        <f t="shared" si="268"/>
        <v/>
      </c>
      <c r="BI85" s="280" t="str">
        <f>IF(details!AJ85="","",details!AJ85)</f>
        <v/>
      </c>
      <c r="BJ85" s="280" t="str">
        <f>IF(details!AK85="","",details!AK85)</f>
        <v/>
      </c>
      <c r="BK85" s="280" t="str">
        <f>IF(details!AL85="","",details!AL85)</f>
        <v/>
      </c>
      <c r="BL85" s="281" t="str">
        <f t="shared" si="269"/>
        <v/>
      </c>
      <c r="BM85" s="280" t="str">
        <f>IF(details!AM85="","",details!AM85)</f>
        <v/>
      </c>
      <c r="BN85" s="281" t="str">
        <f t="shared" si="270"/>
        <v/>
      </c>
      <c r="BO85" s="152">
        <f t="shared" si="271"/>
        <v>0</v>
      </c>
      <c r="BP85" s="138" t="e">
        <f t="shared" si="272"/>
        <v>#VALUE!</v>
      </c>
      <c r="BQ85" s="280" t="str">
        <f>IF(details!AN85="","",details!AN85)</f>
        <v/>
      </c>
      <c r="BR85" s="280" t="str">
        <f>IF(details!AO85="","",details!AO85)</f>
        <v/>
      </c>
      <c r="BS85" s="280" t="str">
        <f>IF(details!AP85="","",details!AP85)</f>
        <v/>
      </c>
      <c r="BT85" s="139" t="str">
        <f t="shared" si="273"/>
        <v/>
      </c>
      <c r="BU85" s="280" t="str">
        <f>IF(details!AQ85="","",details!AQ85)</f>
        <v/>
      </c>
      <c r="BV85" s="140" t="str">
        <f t="shared" si="274"/>
        <v/>
      </c>
      <c r="BW85" s="365" t="str">
        <f t="shared" si="237"/>
        <v/>
      </c>
      <c r="BX85" s="191" t="str">
        <f t="shared" si="338"/>
        <v/>
      </c>
      <c r="BY85" s="280" t="str">
        <f>IF(details!AR85="","",details!AR85)</f>
        <v/>
      </c>
      <c r="BZ85" s="280" t="str">
        <f>IF(details!AS85="","",details!AS85)</f>
        <v/>
      </c>
      <c r="CA85" s="280" t="str">
        <f>IF(details!AT85="","",details!AT85)</f>
        <v/>
      </c>
      <c r="CB85" s="281" t="str">
        <f t="shared" si="275"/>
        <v/>
      </c>
      <c r="CC85" s="280" t="str">
        <f>IF(details!AU85="","",details!AU85)</f>
        <v/>
      </c>
      <c r="CD85" s="281" t="str">
        <f t="shared" si="276"/>
        <v/>
      </c>
      <c r="CE85" s="152">
        <f t="shared" si="277"/>
        <v>0</v>
      </c>
      <c r="CF85" s="138" t="e">
        <f t="shared" si="278"/>
        <v>#VALUE!</v>
      </c>
      <c r="CG85" s="280" t="str">
        <f>IF(details!AV85="","",details!AV85)</f>
        <v/>
      </c>
      <c r="CH85" s="280" t="str">
        <f>IF(details!AW85="","",details!AW85)</f>
        <v/>
      </c>
      <c r="CI85" s="280" t="str">
        <f>IF(details!AX85="","",details!AX85)</f>
        <v/>
      </c>
      <c r="CJ85" s="139" t="str">
        <f t="shared" si="279"/>
        <v/>
      </c>
      <c r="CK85" s="280" t="str">
        <f>IF(details!AY85="","",details!AY85)</f>
        <v/>
      </c>
      <c r="CL85" s="140" t="str">
        <f t="shared" si="280"/>
        <v/>
      </c>
      <c r="CM85" s="365" t="str">
        <f t="shared" si="238"/>
        <v/>
      </c>
      <c r="CN85" s="191" t="str">
        <f t="shared" si="239"/>
        <v/>
      </c>
      <c r="CO85" s="280" t="str">
        <f>IF(details!AZ85="","",details!AZ85)</f>
        <v/>
      </c>
      <c r="CP85" s="280" t="str">
        <f>IF(details!BA85="","",details!BA85)</f>
        <v/>
      </c>
      <c r="CQ85" s="280" t="str">
        <f>IF(details!BB85="","",details!BB85)</f>
        <v/>
      </c>
      <c r="CR85" s="281" t="str">
        <f t="shared" si="281"/>
        <v/>
      </c>
      <c r="CS85" s="280" t="str">
        <f>IF(details!BC85="","",details!BC85)</f>
        <v/>
      </c>
      <c r="CT85" s="281" t="str">
        <f t="shared" si="282"/>
        <v/>
      </c>
      <c r="CU85" s="152">
        <f t="shared" si="283"/>
        <v>0</v>
      </c>
      <c r="CV85" s="138" t="e">
        <f t="shared" si="284"/>
        <v>#VALUE!</v>
      </c>
      <c r="CW85" s="280" t="str">
        <f>IF(details!BD85="","",details!BD85)</f>
        <v/>
      </c>
      <c r="CX85" s="280" t="str">
        <f>IF(details!BE85="","",details!BE85)</f>
        <v/>
      </c>
      <c r="CY85" s="280" t="str">
        <f>IF(details!BF85="","",details!BF85)</f>
        <v/>
      </c>
      <c r="CZ85" s="139" t="str">
        <f t="shared" si="285"/>
        <v/>
      </c>
      <c r="DA85" s="280" t="str">
        <f>IF(details!BG85="","",details!BG85)</f>
        <v/>
      </c>
      <c r="DB85" s="140" t="str">
        <f t="shared" si="286"/>
        <v/>
      </c>
      <c r="DC85" s="365" t="str">
        <f t="shared" si="240"/>
        <v/>
      </c>
      <c r="DD85" s="191" t="str">
        <f t="shared" si="232"/>
        <v/>
      </c>
      <c r="DE85" s="280" t="str">
        <f>IF(details!BH85="","",details!BH85)</f>
        <v/>
      </c>
      <c r="DF85" s="280" t="str">
        <f>IF(details!BI85="","",details!BI85)</f>
        <v/>
      </c>
      <c r="DG85" s="280" t="str">
        <f>IF(details!BJ85="","",details!BJ85)</f>
        <v/>
      </c>
      <c r="DH85" s="281" t="str">
        <f t="shared" si="287"/>
        <v/>
      </c>
      <c r="DI85" s="280" t="str">
        <f>IF(details!BK85="","",details!BK85)</f>
        <v/>
      </c>
      <c r="DJ85" s="281" t="str">
        <f t="shared" si="288"/>
        <v/>
      </c>
      <c r="DK85" s="152">
        <f t="shared" si="289"/>
        <v>0</v>
      </c>
      <c r="DL85" s="281" t="str">
        <f t="shared" si="290"/>
        <v/>
      </c>
      <c r="DM85" s="280" t="str">
        <f>IF(details!BL85="","",details!BL85)</f>
        <v/>
      </c>
      <c r="DN85" s="52" t="str">
        <f t="shared" si="291"/>
        <v/>
      </c>
      <c r="DO85" s="280" t="str">
        <f t="shared" si="292"/>
        <v/>
      </c>
      <c r="DP85" s="280" t="str">
        <f>IF(details!BM85="","",details!BM85)</f>
        <v/>
      </c>
      <c r="DQ85" s="280" t="str">
        <f>IF(details!BN85="","",details!BN85)</f>
        <v/>
      </c>
      <c r="DR85" s="280" t="str">
        <f>IF(details!BO85="","",details!BO85)</f>
        <v/>
      </c>
      <c r="DS85" s="281" t="str">
        <f t="shared" si="293"/>
        <v/>
      </c>
      <c r="DT85" s="280" t="str">
        <f>IF(details!BP85="","",details!BP85)</f>
        <v/>
      </c>
      <c r="DU85" s="280" t="str">
        <f>IF(details!BQ85="","",details!BQ85)</f>
        <v/>
      </c>
      <c r="DV85" s="281" t="str">
        <f t="shared" si="294"/>
        <v/>
      </c>
      <c r="DW85" s="281" t="str">
        <f t="shared" si="295"/>
        <v/>
      </c>
      <c r="DX85" s="281" t="str">
        <f t="shared" si="296"/>
        <v/>
      </c>
      <c r="DY85" s="282" t="str">
        <f t="shared" si="297"/>
        <v/>
      </c>
      <c r="DZ85" s="152">
        <f t="shared" si="298"/>
        <v>0</v>
      </c>
      <c r="EA85" s="280" t="str">
        <f t="shared" si="299"/>
        <v/>
      </c>
      <c r="EB85" s="280" t="str">
        <f>IF(details!BR85="","",details!BR85)</f>
        <v/>
      </c>
      <c r="EC85" s="280" t="str">
        <f>IF(details!BS85="","",details!BS85)</f>
        <v/>
      </c>
      <c r="ED85" s="280" t="str">
        <f>IF(details!BT85="","",details!BT85)</f>
        <v/>
      </c>
      <c r="EE85" s="281" t="str">
        <f t="shared" si="300"/>
        <v/>
      </c>
      <c r="EF85" s="280" t="str">
        <f>IF(details!BU85="","",details!BU85)</f>
        <v/>
      </c>
      <c r="EG85" s="280" t="str">
        <f>IF(details!BV85="","",details!BV85)</f>
        <v/>
      </c>
      <c r="EH85" s="56" t="str">
        <f t="shared" si="301"/>
        <v/>
      </c>
      <c r="EI85" s="281" t="str">
        <f t="shared" si="302"/>
        <v/>
      </c>
      <c r="EJ85" s="281" t="str">
        <f t="shared" si="303"/>
        <v/>
      </c>
      <c r="EK85" s="302" t="str">
        <f t="shared" si="304"/>
        <v/>
      </c>
      <c r="EL85" s="152">
        <f t="shared" si="305"/>
        <v>0</v>
      </c>
      <c r="EM85" s="280" t="str">
        <f t="shared" si="306"/>
        <v/>
      </c>
      <c r="EN85" s="280" t="str">
        <f>IF(details!BW85="","",details!BW85)</f>
        <v/>
      </c>
      <c r="EO85" s="280" t="str">
        <f>IF(details!BX85="","",details!BX85)</f>
        <v/>
      </c>
      <c r="EP85" s="280" t="str">
        <f>IF(details!BY85="","",details!BY85)</f>
        <v/>
      </c>
      <c r="EQ85" s="282" t="str">
        <f t="shared" si="307"/>
        <v/>
      </c>
      <c r="ER85" s="280" t="str">
        <f t="shared" si="308"/>
        <v/>
      </c>
      <c r="ES85" s="280" t="str">
        <f>IF(details!BZ85="","",details!BZ85)</f>
        <v/>
      </c>
      <c r="ET85" s="280" t="str">
        <f>IF(details!CA85="","",details!CA85)</f>
        <v/>
      </c>
      <c r="EU85" s="280" t="str">
        <f>IF(details!CB85="","",details!CB85)</f>
        <v/>
      </c>
      <c r="EV85" s="280" t="str">
        <f>IF(details!CC85="","",details!CC85)</f>
        <v/>
      </c>
      <c r="EW85" s="282" t="str">
        <f t="shared" si="309"/>
        <v/>
      </c>
      <c r="EX85" s="280" t="str">
        <f t="shared" si="310"/>
        <v/>
      </c>
      <c r="EY85" s="152" t="str">
        <f t="shared" si="311"/>
        <v/>
      </c>
      <c r="EZ85" s="152" t="str">
        <f t="shared" si="312"/>
        <v/>
      </c>
      <c r="FA85" s="152" t="str">
        <f t="shared" si="313"/>
        <v/>
      </c>
      <c r="FB85" s="152" t="str">
        <f t="shared" si="314"/>
        <v/>
      </c>
      <c r="FC85" s="152" t="str">
        <f t="shared" si="315"/>
        <v/>
      </c>
      <c r="FD85" s="152" t="str">
        <f t="shared" si="316"/>
        <v/>
      </c>
      <c r="FE85" s="152" t="str">
        <f t="shared" si="241"/>
        <v/>
      </c>
      <c r="FF85" s="152">
        <f t="shared" si="317"/>
        <v>0</v>
      </c>
      <c r="FG85" s="152">
        <f t="shared" si="318"/>
        <v>0</v>
      </c>
      <c r="FH85" s="152">
        <f t="shared" si="319"/>
        <v>0</v>
      </c>
      <c r="FI85" s="152">
        <f t="shared" si="320"/>
        <v>0</v>
      </c>
      <c r="FJ85" s="152">
        <f t="shared" si="321"/>
        <v>0</v>
      </c>
      <c r="FK85" s="198"/>
      <c r="FL85" s="303" t="str">
        <f t="shared" si="322"/>
        <v/>
      </c>
      <c r="FM85" s="303" t="str">
        <f t="shared" si="323"/>
        <v/>
      </c>
      <c r="FN85" s="303" t="str">
        <f t="shared" si="324"/>
        <v/>
      </c>
      <c r="FO85" s="303" t="str">
        <f t="shared" si="242"/>
        <v/>
      </c>
      <c r="FP85" s="303" t="str">
        <f t="shared" si="243"/>
        <v/>
      </c>
      <c r="FQ85" s="303" t="str">
        <f t="shared" si="244"/>
        <v/>
      </c>
      <c r="FR85" s="303" t="str">
        <f t="shared" si="245"/>
        <v/>
      </c>
      <c r="FS85" s="303" t="str">
        <f t="shared" si="246"/>
        <v/>
      </c>
      <c r="FT85" s="303" t="str">
        <f t="shared" si="325"/>
        <v/>
      </c>
      <c r="FU85" s="303" t="str">
        <f t="shared" si="326"/>
        <v/>
      </c>
      <c r="FV85" s="303" t="str">
        <f t="shared" si="327"/>
        <v/>
      </c>
      <c r="FW85" s="303" t="str">
        <f t="shared" si="328"/>
        <v/>
      </c>
      <c r="FX85" s="303" t="str">
        <f t="shared" si="247"/>
        <v/>
      </c>
      <c r="FY85" s="303" t="str">
        <f t="shared" si="329"/>
        <v/>
      </c>
      <c r="FZ85" s="303" t="str">
        <f t="shared" si="330"/>
        <v/>
      </c>
      <c r="GA85" s="303" t="str">
        <f t="shared" si="331"/>
        <v/>
      </c>
      <c r="GB85" s="303" t="str">
        <f t="shared" si="248"/>
        <v/>
      </c>
      <c r="GC85" s="286">
        <f t="shared" si="233"/>
        <v>0</v>
      </c>
      <c r="GD85" s="244">
        <f t="shared" si="332"/>
        <v>0</v>
      </c>
      <c r="GE85" s="152" t="str">
        <f t="shared" si="333"/>
        <v/>
      </c>
      <c r="GF85" s="421" t="str">
        <f t="shared" si="334"/>
        <v/>
      </c>
      <c r="GG85" s="333" t="str">
        <f t="shared" si="228"/>
        <v/>
      </c>
      <c r="GH85" s="333" t="str">
        <f t="shared" si="220"/>
        <v xml:space="preserve">      </v>
      </c>
      <c r="GI85" s="191"/>
      <c r="GJ85" s="191" t="str">
        <f t="shared" si="229"/>
        <v/>
      </c>
      <c r="GK85" s="191" t="str">
        <f t="shared" si="230"/>
        <v/>
      </c>
      <c r="GL85" s="191" t="str">
        <f t="shared" si="231"/>
        <v/>
      </c>
      <c r="GM85" s="55" t="str">
        <f>IF(details!DG85="","",details!DG85)</f>
        <v/>
      </c>
      <c r="GN85" s="57" t="str">
        <f>IF(details!DH85="","",details!DH85)</f>
        <v/>
      </c>
      <c r="GO85" s="55" t="str">
        <f>IF(details!DK85="","",details!DK85)</f>
        <v/>
      </c>
      <c r="GP85" s="57" t="str">
        <f>IF(details!DL85="","",details!DL85)</f>
        <v/>
      </c>
      <c r="GQ85" s="55" t="str">
        <f>IF(details!DO85="","",details!DO85)</f>
        <v/>
      </c>
      <c r="GR85" s="57" t="str">
        <f>IF(details!DP85="","",details!DP85)</f>
        <v/>
      </c>
      <c r="GS85" s="55" t="str">
        <f>IF(details!DS85="","",details!DS85)</f>
        <v/>
      </c>
      <c r="GT85" s="57" t="str">
        <f>IF(details!DT85="","",details!DT85)</f>
        <v/>
      </c>
      <c r="GU85" s="337" t="str">
        <f t="shared" si="335"/>
        <v/>
      </c>
      <c r="GV85" s="427" t="str">
        <f t="shared" si="336"/>
        <v/>
      </c>
      <c r="GW85" s="199"/>
      <c r="HP85" s="65"/>
      <c r="HQ85" s="65"/>
      <c r="HR85" s="65"/>
      <c r="HS85" s="65"/>
    </row>
    <row r="86" spans="1:227" ht="15" customHeight="1">
      <c r="A86" s="194">
        <f>details!A86</f>
        <v>80</v>
      </c>
      <c r="B86" s="280" t="str">
        <f>IF(details!B86="","",details!B86)</f>
        <v/>
      </c>
      <c r="C86" s="280" t="str">
        <f>IF(details!C86="","",details!C86)</f>
        <v/>
      </c>
      <c r="D86" s="282">
        <f>IF(details!D86="","",details!D86)</f>
        <v>1080</v>
      </c>
      <c r="E86" s="282"/>
      <c r="F86" s="280" t="str">
        <f>IF(details!F86="","",details!F86)</f>
        <v/>
      </c>
      <c r="G86" s="570" t="str">
        <f>IF(details!G86="","",details!G86)</f>
        <v/>
      </c>
      <c r="H86" s="287" t="str">
        <f>IF(details!H86="","",details!H86)</f>
        <v>A 080</v>
      </c>
      <c r="I86" s="287" t="str">
        <f>IF(details!I86="","",details!I86)</f>
        <v>B 080</v>
      </c>
      <c r="J86" s="287" t="str">
        <f>IF(details!J86="","",details!J86)</f>
        <v>C 080</v>
      </c>
      <c r="K86" s="280" t="str">
        <f>IF(details!K86="","",details!K86)</f>
        <v/>
      </c>
      <c r="L86" s="280" t="str">
        <f>IF(details!L86="","",details!L86)</f>
        <v/>
      </c>
      <c r="M86" s="280" t="str">
        <f>IF(details!M86="","",details!M86)</f>
        <v/>
      </c>
      <c r="N86" s="281" t="str">
        <f t="shared" si="249"/>
        <v/>
      </c>
      <c r="O86" s="280" t="str">
        <f>IF(details!N86="","",details!N86)</f>
        <v/>
      </c>
      <c r="P86" s="281" t="str">
        <f t="shared" si="250"/>
        <v/>
      </c>
      <c r="Q86" s="152">
        <f t="shared" si="251"/>
        <v>0</v>
      </c>
      <c r="R86" s="138" t="e">
        <f t="shared" si="252"/>
        <v>#VALUE!</v>
      </c>
      <c r="S86" s="280" t="str">
        <f>IF(details!O86="","",details!O86)</f>
        <v/>
      </c>
      <c r="T86" s="280" t="str">
        <f>IF(details!P86="","",details!P86)</f>
        <v/>
      </c>
      <c r="U86" s="280" t="str">
        <f>IF(details!Q86="","",details!Q86)</f>
        <v/>
      </c>
      <c r="V86" s="139" t="str">
        <f t="shared" si="253"/>
        <v/>
      </c>
      <c r="W86" s="280" t="str">
        <f>IF(details!R86="","",details!R86)</f>
        <v/>
      </c>
      <c r="X86" s="140" t="str">
        <f t="shared" si="254"/>
        <v/>
      </c>
      <c r="Y86" s="365" t="str">
        <f t="shared" si="234"/>
        <v/>
      </c>
      <c r="Z86" s="191" t="str">
        <f t="shared" si="255"/>
        <v/>
      </c>
      <c r="AA86" s="280" t="str">
        <f>IF(details!S86="","",details!S86)</f>
        <v/>
      </c>
      <c r="AB86" s="280" t="str">
        <f>IF(details!T86="","",details!T86)</f>
        <v/>
      </c>
      <c r="AC86" s="280" t="str">
        <f>IF(details!U86="","",details!U86)</f>
        <v/>
      </c>
      <c r="AD86" s="281" t="str">
        <f t="shared" si="256"/>
        <v/>
      </c>
      <c r="AE86" s="280" t="str">
        <f>IF(details!V86="","",details!V86)</f>
        <v/>
      </c>
      <c r="AF86" s="281" t="str">
        <f t="shared" si="257"/>
        <v/>
      </c>
      <c r="AG86" s="152">
        <f t="shared" si="258"/>
        <v>0</v>
      </c>
      <c r="AH86" s="138" t="e">
        <f t="shared" si="259"/>
        <v>#VALUE!</v>
      </c>
      <c r="AI86" s="280" t="str">
        <f>IF(details!W86="","",details!W86)</f>
        <v/>
      </c>
      <c r="AJ86" s="280" t="str">
        <f>IF(details!X86="","",details!X86)</f>
        <v/>
      </c>
      <c r="AK86" s="280" t="str">
        <f>IF(details!Y86="","",details!Y86)</f>
        <v/>
      </c>
      <c r="AL86" s="139" t="str">
        <f t="shared" si="260"/>
        <v/>
      </c>
      <c r="AM86" s="280" t="str">
        <f>IF(details!Z86="","",details!Z86)</f>
        <v/>
      </c>
      <c r="AN86" s="140" t="str">
        <f t="shared" si="261"/>
        <v/>
      </c>
      <c r="AO86" s="365" t="str">
        <f t="shared" si="235"/>
        <v/>
      </c>
      <c r="AP86" s="191" t="str">
        <f t="shared" si="337"/>
        <v/>
      </c>
      <c r="AQ86" s="282" t="str">
        <f>IF(details!AA86="","",details!AA86)</f>
        <v/>
      </c>
      <c r="AR86" s="288" t="str">
        <f>CONCATENATE(IF(details!AA86="s"," SANSKRIT",IF(details!AA86="u"," URDU",IF(details!AA86="g"," GUJRATI",IF(details!AA86="p"," PUNJABI",IF(details!AA86="sd"," SINDHI",))))),"")</f>
        <v/>
      </c>
      <c r="AS86" s="280" t="str">
        <f>IF(details!AB86="","",details!AB86)</f>
        <v/>
      </c>
      <c r="AT86" s="280" t="str">
        <f>IF(details!AC86="","",details!AC86)</f>
        <v/>
      </c>
      <c r="AU86" s="280" t="str">
        <f>IF(details!AD86="","",details!AD86)</f>
        <v/>
      </c>
      <c r="AV86" s="281" t="str">
        <f t="shared" si="262"/>
        <v/>
      </c>
      <c r="AW86" s="280" t="str">
        <f>IF(details!AE86="","",details!AE86)</f>
        <v/>
      </c>
      <c r="AX86" s="281" t="str">
        <f t="shared" si="263"/>
        <v/>
      </c>
      <c r="AY86" s="152">
        <f t="shared" si="264"/>
        <v>0</v>
      </c>
      <c r="AZ86" s="138" t="e">
        <f t="shared" si="265"/>
        <v>#VALUE!</v>
      </c>
      <c r="BA86" s="280" t="str">
        <f>IF(details!AF86="","",details!AF86)</f>
        <v/>
      </c>
      <c r="BB86" s="280" t="str">
        <f>IF(details!AG86="","",details!AG86)</f>
        <v/>
      </c>
      <c r="BC86" s="280" t="str">
        <f>IF(details!AH86="","",details!AH86)</f>
        <v/>
      </c>
      <c r="BD86" s="139" t="str">
        <f t="shared" si="266"/>
        <v/>
      </c>
      <c r="BE86" s="280" t="str">
        <f>IF(details!AI86="","",details!AI86)</f>
        <v/>
      </c>
      <c r="BF86" s="140" t="str">
        <f t="shared" si="267"/>
        <v/>
      </c>
      <c r="BG86" s="365" t="str">
        <f t="shared" si="236"/>
        <v/>
      </c>
      <c r="BH86" s="191" t="str">
        <f t="shared" si="268"/>
        <v/>
      </c>
      <c r="BI86" s="280" t="str">
        <f>IF(details!AJ86="","",details!AJ86)</f>
        <v/>
      </c>
      <c r="BJ86" s="280" t="str">
        <f>IF(details!AK86="","",details!AK86)</f>
        <v/>
      </c>
      <c r="BK86" s="280" t="str">
        <f>IF(details!AL86="","",details!AL86)</f>
        <v/>
      </c>
      <c r="BL86" s="281" t="str">
        <f t="shared" si="269"/>
        <v/>
      </c>
      <c r="BM86" s="280" t="str">
        <f>IF(details!AM86="","",details!AM86)</f>
        <v/>
      </c>
      <c r="BN86" s="281" t="str">
        <f t="shared" si="270"/>
        <v/>
      </c>
      <c r="BO86" s="152">
        <f t="shared" si="271"/>
        <v>0</v>
      </c>
      <c r="BP86" s="138" t="e">
        <f t="shared" si="272"/>
        <v>#VALUE!</v>
      </c>
      <c r="BQ86" s="280" t="str">
        <f>IF(details!AN86="","",details!AN86)</f>
        <v/>
      </c>
      <c r="BR86" s="280" t="str">
        <f>IF(details!AO86="","",details!AO86)</f>
        <v/>
      </c>
      <c r="BS86" s="280" t="str">
        <f>IF(details!AP86="","",details!AP86)</f>
        <v/>
      </c>
      <c r="BT86" s="139" t="str">
        <f t="shared" si="273"/>
        <v/>
      </c>
      <c r="BU86" s="280" t="str">
        <f>IF(details!AQ86="","",details!AQ86)</f>
        <v/>
      </c>
      <c r="BV86" s="140" t="str">
        <f t="shared" si="274"/>
        <v/>
      </c>
      <c r="BW86" s="365" t="str">
        <f t="shared" si="237"/>
        <v/>
      </c>
      <c r="BX86" s="191" t="str">
        <f t="shared" si="338"/>
        <v/>
      </c>
      <c r="BY86" s="280" t="str">
        <f>IF(details!AR86="","",details!AR86)</f>
        <v/>
      </c>
      <c r="BZ86" s="280" t="str">
        <f>IF(details!AS86="","",details!AS86)</f>
        <v/>
      </c>
      <c r="CA86" s="280" t="str">
        <f>IF(details!AT86="","",details!AT86)</f>
        <v/>
      </c>
      <c r="CB86" s="281" t="str">
        <f t="shared" si="275"/>
        <v/>
      </c>
      <c r="CC86" s="280" t="str">
        <f>IF(details!AU86="","",details!AU86)</f>
        <v/>
      </c>
      <c r="CD86" s="281" t="str">
        <f t="shared" si="276"/>
        <v/>
      </c>
      <c r="CE86" s="152">
        <f t="shared" si="277"/>
        <v>0</v>
      </c>
      <c r="CF86" s="138" t="e">
        <f t="shared" si="278"/>
        <v>#VALUE!</v>
      </c>
      <c r="CG86" s="280" t="str">
        <f>IF(details!AV86="","",details!AV86)</f>
        <v/>
      </c>
      <c r="CH86" s="280" t="str">
        <f>IF(details!AW86="","",details!AW86)</f>
        <v/>
      </c>
      <c r="CI86" s="280" t="str">
        <f>IF(details!AX86="","",details!AX86)</f>
        <v/>
      </c>
      <c r="CJ86" s="139" t="str">
        <f t="shared" si="279"/>
        <v/>
      </c>
      <c r="CK86" s="280" t="str">
        <f>IF(details!AY86="","",details!AY86)</f>
        <v/>
      </c>
      <c r="CL86" s="140" t="str">
        <f t="shared" si="280"/>
        <v/>
      </c>
      <c r="CM86" s="365" t="str">
        <f t="shared" si="238"/>
        <v/>
      </c>
      <c r="CN86" s="191" t="str">
        <f t="shared" si="239"/>
        <v/>
      </c>
      <c r="CO86" s="280" t="str">
        <f>IF(details!AZ86="","",details!AZ86)</f>
        <v/>
      </c>
      <c r="CP86" s="280" t="str">
        <f>IF(details!BA86="","",details!BA86)</f>
        <v/>
      </c>
      <c r="CQ86" s="280" t="str">
        <f>IF(details!BB86="","",details!BB86)</f>
        <v/>
      </c>
      <c r="CR86" s="281" t="str">
        <f t="shared" si="281"/>
        <v/>
      </c>
      <c r="CS86" s="280" t="str">
        <f>IF(details!BC86="","",details!BC86)</f>
        <v/>
      </c>
      <c r="CT86" s="281" t="str">
        <f t="shared" si="282"/>
        <v/>
      </c>
      <c r="CU86" s="152">
        <f t="shared" si="283"/>
        <v>0</v>
      </c>
      <c r="CV86" s="138" t="e">
        <f t="shared" si="284"/>
        <v>#VALUE!</v>
      </c>
      <c r="CW86" s="280" t="str">
        <f>IF(details!BD86="","",details!BD86)</f>
        <v/>
      </c>
      <c r="CX86" s="280" t="str">
        <f>IF(details!BE86="","",details!BE86)</f>
        <v/>
      </c>
      <c r="CY86" s="280" t="str">
        <f>IF(details!BF86="","",details!BF86)</f>
        <v/>
      </c>
      <c r="CZ86" s="139" t="str">
        <f t="shared" si="285"/>
        <v/>
      </c>
      <c r="DA86" s="280" t="str">
        <f>IF(details!BG86="","",details!BG86)</f>
        <v/>
      </c>
      <c r="DB86" s="140" t="str">
        <f t="shared" si="286"/>
        <v/>
      </c>
      <c r="DC86" s="365" t="str">
        <f t="shared" si="240"/>
        <v/>
      </c>
      <c r="DD86" s="191" t="str">
        <f t="shared" si="232"/>
        <v/>
      </c>
      <c r="DE86" s="280" t="str">
        <f>IF(details!BH86="","",details!BH86)</f>
        <v/>
      </c>
      <c r="DF86" s="280" t="str">
        <f>IF(details!BI86="","",details!BI86)</f>
        <v/>
      </c>
      <c r="DG86" s="280" t="str">
        <f>IF(details!BJ86="","",details!BJ86)</f>
        <v/>
      </c>
      <c r="DH86" s="281" t="str">
        <f t="shared" si="287"/>
        <v/>
      </c>
      <c r="DI86" s="280" t="str">
        <f>IF(details!BK86="","",details!BK86)</f>
        <v/>
      </c>
      <c r="DJ86" s="281" t="str">
        <f t="shared" si="288"/>
        <v/>
      </c>
      <c r="DK86" s="152">
        <f t="shared" si="289"/>
        <v>0</v>
      </c>
      <c r="DL86" s="281" t="str">
        <f t="shared" si="290"/>
        <v/>
      </c>
      <c r="DM86" s="280" t="str">
        <f>IF(details!BL86="","",details!BL86)</f>
        <v/>
      </c>
      <c r="DN86" s="52" t="str">
        <f t="shared" si="291"/>
        <v/>
      </c>
      <c r="DO86" s="280" t="str">
        <f t="shared" si="292"/>
        <v/>
      </c>
      <c r="DP86" s="280" t="str">
        <f>IF(details!BM86="","",details!BM86)</f>
        <v/>
      </c>
      <c r="DQ86" s="280" t="str">
        <f>IF(details!BN86="","",details!BN86)</f>
        <v/>
      </c>
      <c r="DR86" s="280" t="str">
        <f>IF(details!BO86="","",details!BO86)</f>
        <v/>
      </c>
      <c r="DS86" s="281" t="str">
        <f t="shared" si="293"/>
        <v/>
      </c>
      <c r="DT86" s="280" t="str">
        <f>IF(details!BP86="","",details!BP86)</f>
        <v/>
      </c>
      <c r="DU86" s="280" t="str">
        <f>IF(details!BQ86="","",details!BQ86)</f>
        <v/>
      </c>
      <c r="DV86" s="281" t="str">
        <f t="shared" si="294"/>
        <v/>
      </c>
      <c r="DW86" s="281" t="str">
        <f t="shared" si="295"/>
        <v/>
      </c>
      <c r="DX86" s="281" t="str">
        <f t="shared" si="296"/>
        <v/>
      </c>
      <c r="DY86" s="282" t="str">
        <f t="shared" si="297"/>
        <v/>
      </c>
      <c r="DZ86" s="152">
        <f t="shared" si="298"/>
        <v>0</v>
      </c>
      <c r="EA86" s="280" t="str">
        <f t="shared" si="299"/>
        <v/>
      </c>
      <c r="EB86" s="280" t="str">
        <f>IF(details!BR86="","",details!BR86)</f>
        <v/>
      </c>
      <c r="EC86" s="280" t="str">
        <f>IF(details!BS86="","",details!BS86)</f>
        <v/>
      </c>
      <c r="ED86" s="280" t="str">
        <f>IF(details!BT86="","",details!BT86)</f>
        <v/>
      </c>
      <c r="EE86" s="281" t="str">
        <f t="shared" si="300"/>
        <v/>
      </c>
      <c r="EF86" s="280" t="str">
        <f>IF(details!BU86="","",details!BU86)</f>
        <v/>
      </c>
      <c r="EG86" s="280" t="str">
        <f>IF(details!BV86="","",details!BV86)</f>
        <v/>
      </c>
      <c r="EH86" s="56" t="str">
        <f t="shared" si="301"/>
        <v/>
      </c>
      <c r="EI86" s="281" t="str">
        <f t="shared" si="302"/>
        <v/>
      </c>
      <c r="EJ86" s="281" t="str">
        <f t="shared" si="303"/>
        <v/>
      </c>
      <c r="EK86" s="302" t="str">
        <f t="shared" si="304"/>
        <v/>
      </c>
      <c r="EL86" s="152">
        <f t="shared" si="305"/>
        <v>0</v>
      </c>
      <c r="EM86" s="280" t="str">
        <f t="shared" si="306"/>
        <v/>
      </c>
      <c r="EN86" s="280" t="str">
        <f>IF(details!BW86="","",details!BW86)</f>
        <v/>
      </c>
      <c r="EO86" s="280" t="str">
        <f>IF(details!BX86="","",details!BX86)</f>
        <v/>
      </c>
      <c r="EP86" s="280" t="str">
        <f>IF(details!BY86="","",details!BY86)</f>
        <v/>
      </c>
      <c r="EQ86" s="282" t="str">
        <f t="shared" si="307"/>
        <v/>
      </c>
      <c r="ER86" s="280" t="str">
        <f t="shared" si="308"/>
        <v/>
      </c>
      <c r="ES86" s="280" t="str">
        <f>IF(details!BZ86="","",details!BZ86)</f>
        <v/>
      </c>
      <c r="ET86" s="280" t="str">
        <f>IF(details!CA86="","",details!CA86)</f>
        <v/>
      </c>
      <c r="EU86" s="280" t="str">
        <f>IF(details!CB86="","",details!CB86)</f>
        <v/>
      </c>
      <c r="EV86" s="280" t="str">
        <f>IF(details!CC86="","",details!CC86)</f>
        <v/>
      </c>
      <c r="EW86" s="282" t="str">
        <f t="shared" si="309"/>
        <v/>
      </c>
      <c r="EX86" s="280" t="str">
        <f t="shared" si="310"/>
        <v/>
      </c>
      <c r="EY86" s="152" t="str">
        <f t="shared" si="311"/>
        <v/>
      </c>
      <c r="EZ86" s="152" t="str">
        <f t="shared" si="312"/>
        <v/>
      </c>
      <c r="FA86" s="152" t="str">
        <f t="shared" si="313"/>
        <v/>
      </c>
      <c r="FB86" s="152" t="str">
        <f t="shared" si="314"/>
        <v/>
      </c>
      <c r="FC86" s="152" t="str">
        <f t="shared" si="315"/>
        <v/>
      </c>
      <c r="FD86" s="152" t="str">
        <f t="shared" si="316"/>
        <v/>
      </c>
      <c r="FE86" s="152" t="str">
        <f t="shared" si="241"/>
        <v/>
      </c>
      <c r="FF86" s="152">
        <f t="shared" si="317"/>
        <v>0</v>
      </c>
      <c r="FG86" s="152">
        <f t="shared" si="318"/>
        <v>0</v>
      </c>
      <c r="FH86" s="152">
        <f t="shared" si="319"/>
        <v>0</v>
      </c>
      <c r="FI86" s="152">
        <f t="shared" si="320"/>
        <v>0</v>
      </c>
      <c r="FJ86" s="152">
        <f t="shared" si="321"/>
        <v>0</v>
      </c>
      <c r="FK86" s="198"/>
      <c r="FL86" s="303" t="str">
        <f t="shared" si="322"/>
        <v/>
      </c>
      <c r="FM86" s="303" t="str">
        <f t="shared" si="323"/>
        <v/>
      </c>
      <c r="FN86" s="303" t="str">
        <f t="shared" si="324"/>
        <v/>
      </c>
      <c r="FO86" s="303" t="str">
        <f t="shared" si="242"/>
        <v/>
      </c>
      <c r="FP86" s="303" t="str">
        <f t="shared" si="243"/>
        <v/>
      </c>
      <c r="FQ86" s="303" t="str">
        <f t="shared" si="244"/>
        <v/>
      </c>
      <c r="FR86" s="303" t="str">
        <f t="shared" si="245"/>
        <v/>
      </c>
      <c r="FS86" s="303" t="str">
        <f t="shared" si="246"/>
        <v/>
      </c>
      <c r="FT86" s="303" t="str">
        <f t="shared" si="325"/>
        <v/>
      </c>
      <c r="FU86" s="303" t="str">
        <f t="shared" si="326"/>
        <v/>
      </c>
      <c r="FV86" s="303" t="str">
        <f t="shared" si="327"/>
        <v/>
      </c>
      <c r="FW86" s="303" t="str">
        <f t="shared" si="328"/>
        <v/>
      </c>
      <c r="FX86" s="303" t="str">
        <f t="shared" si="247"/>
        <v/>
      </c>
      <c r="FY86" s="303" t="str">
        <f t="shared" si="329"/>
        <v/>
      </c>
      <c r="FZ86" s="303" t="str">
        <f t="shared" si="330"/>
        <v/>
      </c>
      <c r="GA86" s="303" t="str">
        <f t="shared" si="331"/>
        <v/>
      </c>
      <c r="GB86" s="303" t="str">
        <f t="shared" si="248"/>
        <v/>
      </c>
      <c r="GC86" s="286">
        <f t="shared" si="233"/>
        <v>0</v>
      </c>
      <c r="GD86" s="244">
        <f t="shared" si="332"/>
        <v>0</v>
      </c>
      <c r="GE86" s="152" t="str">
        <f t="shared" si="333"/>
        <v/>
      </c>
      <c r="GF86" s="421" t="str">
        <f t="shared" si="334"/>
        <v/>
      </c>
      <c r="GG86" s="333" t="str">
        <f t="shared" si="228"/>
        <v/>
      </c>
      <c r="GH86" s="333" t="str">
        <f t="shared" si="220"/>
        <v xml:space="preserve">      </v>
      </c>
      <c r="GI86" s="191"/>
      <c r="GJ86" s="191" t="str">
        <f t="shared" si="229"/>
        <v/>
      </c>
      <c r="GK86" s="191" t="str">
        <f t="shared" si="230"/>
        <v/>
      </c>
      <c r="GL86" s="191" t="str">
        <f t="shared" si="231"/>
        <v/>
      </c>
      <c r="GM86" s="55" t="str">
        <f>IF(details!DG86="","",details!DG86)</f>
        <v/>
      </c>
      <c r="GN86" s="57" t="str">
        <f>IF(details!DH86="","",details!DH86)</f>
        <v/>
      </c>
      <c r="GO86" s="55" t="str">
        <f>IF(details!DK86="","",details!DK86)</f>
        <v/>
      </c>
      <c r="GP86" s="57" t="str">
        <f>IF(details!DL86="","",details!DL86)</f>
        <v/>
      </c>
      <c r="GQ86" s="55" t="str">
        <f>IF(details!DO86="","",details!DO86)</f>
        <v/>
      </c>
      <c r="GR86" s="57" t="str">
        <f>IF(details!DP86="","",details!DP86)</f>
        <v/>
      </c>
      <c r="GS86" s="55" t="str">
        <f>IF(details!DS86="","",details!DS86)</f>
        <v/>
      </c>
      <c r="GT86" s="57" t="str">
        <f>IF(details!DT86="","",details!DT86)</f>
        <v/>
      </c>
      <c r="GU86" s="337" t="str">
        <f t="shared" si="335"/>
        <v/>
      </c>
      <c r="GV86" s="427" t="str">
        <f t="shared" si="336"/>
        <v/>
      </c>
      <c r="GW86" s="199"/>
      <c r="HP86" s="65"/>
      <c r="HQ86" s="65"/>
      <c r="HR86" s="65"/>
      <c r="HS86" s="65"/>
    </row>
    <row r="87" spans="1:227" ht="15" customHeight="1">
      <c r="A87" s="194">
        <f>details!A87</f>
        <v>81</v>
      </c>
      <c r="B87" s="280" t="str">
        <f>IF(details!B87="","",details!B87)</f>
        <v/>
      </c>
      <c r="C87" s="280" t="str">
        <f>IF(details!C87="","",details!C87)</f>
        <v/>
      </c>
      <c r="D87" s="282">
        <f>IF(details!D87="","",details!D87)</f>
        <v>1081</v>
      </c>
      <c r="E87" s="282"/>
      <c r="F87" s="280" t="str">
        <f>IF(details!F87="","",details!F87)</f>
        <v/>
      </c>
      <c r="G87" s="570" t="str">
        <f>IF(details!G87="","",details!G87)</f>
        <v/>
      </c>
      <c r="H87" s="287" t="str">
        <f>IF(details!H87="","",details!H87)</f>
        <v>A 081</v>
      </c>
      <c r="I87" s="287" t="str">
        <f>IF(details!I87="","",details!I87)</f>
        <v>B 081</v>
      </c>
      <c r="J87" s="287" t="str">
        <f>IF(details!J87="","",details!J87)</f>
        <v>C 081</v>
      </c>
      <c r="K87" s="280" t="str">
        <f>IF(details!K87="","",details!K87)</f>
        <v/>
      </c>
      <c r="L87" s="280" t="str">
        <f>IF(details!L87="","",details!L87)</f>
        <v/>
      </c>
      <c r="M87" s="280" t="str">
        <f>IF(details!M87="","",details!M87)</f>
        <v/>
      </c>
      <c r="N87" s="281" t="str">
        <f t="shared" si="249"/>
        <v/>
      </c>
      <c r="O87" s="280" t="str">
        <f>IF(details!N87="","",details!N87)</f>
        <v/>
      </c>
      <c r="P87" s="281" t="str">
        <f t="shared" si="250"/>
        <v/>
      </c>
      <c r="Q87" s="152">
        <f t="shared" si="251"/>
        <v>0</v>
      </c>
      <c r="R87" s="138" t="e">
        <f t="shared" si="252"/>
        <v>#VALUE!</v>
      </c>
      <c r="S87" s="280" t="str">
        <f>IF(details!O87="","",details!O87)</f>
        <v/>
      </c>
      <c r="T87" s="280" t="str">
        <f>IF(details!P87="","",details!P87)</f>
        <v/>
      </c>
      <c r="U87" s="280" t="str">
        <f>IF(details!Q87="","",details!Q87)</f>
        <v/>
      </c>
      <c r="V87" s="139" t="str">
        <f t="shared" si="253"/>
        <v/>
      </c>
      <c r="W87" s="280" t="str">
        <f>IF(details!R87="","",details!R87)</f>
        <v/>
      </c>
      <c r="X87" s="140" t="str">
        <f t="shared" si="254"/>
        <v/>
      </c>
      <c r="Y87" s="365" t="str">
        <f t="shared" si="234"/>
        <v/>
      </c>
      <c r="Z87" s="191" t="str">
        <f t="shared" si="255"/>
        <v/>
      </c>
      <c r="AA87" s="280" t="str">
        <f>IF(details!S87="","",details!S87)</f>
        <v/>
      </c>
      <c r="AB87" s="280" t="str">
        <f>IF(details!T87="","",details!T87)</f>
        <v/>
      </c>
      <c r="AC87" s="280" t="str">
        <f>IF(details!U87="","",details!U87)</f>
        <v/>
      </c>
      <c r="AD87" s="281" t="str">
        <f t="shared" si="256"/>
        <v/>
      </c>
      <c r="AE87" s="280" t="str">
        <f>IF(details!V87="","",details!V87)</f>
        <v/>
      </c>
      <c r="AF87" s="281" t="str">
        <f t="shared" si="257"/>
        <v/>
      </c>
      <c r="AG87" s="152">
        <f t="shared" si="258"/>
        <v>0</v>
      </c>
      <c r="AH87" s="138" t="e">
        <f t="shared" si="259"/>
        <v>#VALUE!</v>
      </c>
      <c r="AI87" s="280" t="str">
        <f>IF(details!W87="","",details!W87)</f>
        <v/>
      </c>
      <c r="AJ87" s="280" t="str">
        <f>IF(details!X87="","",details!X87)</f>
        <v/>
      </c>
      <c r="AK87" s="280" t="str">
        <f>IF(details!Y87="","",details!Y87)</f>
        <v/>
      </c>
      <c r="AL87" s="139" t="str">
        <f t="shared" si="260"/>
        <v/>
      </c>
      <c r="AM87" s="280" t="str">
        <f>IF(details!Z87="","",details!Z87)</f>
        <v/>
      </c>
      <c r="AN87" s="140" t="str">
        <f t="shared" si="261"/>
        <v/>
      </c>
      <c r="AO87" s="365" t="str">
        <f t="shared" si="235"/>
        <v/>
      </c>
      <c r="AP87" s="191" t="str">
        <f t="shared" si="337"/>
        <v/>
      </c>
      <c r="AQ87" s="282" t="str">
        <f>IF(details!AA87="","",details!AA87)</f>
        <v/>
      </c>
      <c r="AR87" s="288" t="str">
        <f>CONCATENATE(IF(details!AA87="s"," SANSKRIT",IF(details!AA87="u"," URDU",IF(details!AA87="g"," GUJRATI",IF(details!AA87="p"," PUNJABI",IF(details!AA87="sd"," SINDHI",))))),"")</f>
        <v/>
      </c>
      <c r="AS87" s="280" t="str">
        <f>IF(details!AB87="","",details!AB87)</f>
        <v/>
      </c>
      <c r="AT87" s="280" t="str">
        <f>IF(details!AC87="","",details!AC87)</f>
        <v/>
      </c>
      <c r="AU87" s="280" t="str">
        <f>IF(details!AD87="","",details!AD87)</f>
        <v/>
      </c>
      <c r="AV87" s="281" t="str">
        <f t="shared" si="262"/>
        <v/>
      </c>
      <c r="AW87" s="280" t="str">
        <f>IF(details!AE87="","",details!AE87)</f>
        <v/>
      </c>
      <c r="AX87" s="281" t="str">
        <f t="shared" si="263"/>
        <v/>
      </c>
      <c r="AY87" s="152">
        <f t="shared" si="264"/>
        <v>0</v>
      </c>
      <c r="AZ87" s="138" t="e">
        <f t="shared" si="265"/>
        <v>#VALUE!</v>
      </c>
      <c r="BA87" s="280" t="str">
        <f>IF(details!AF87="","",details!AF87)</f>
        <v/>
      </c>
      <c r="BB87" s="280" t="str">
        <f>IF(details!AG87="","",details!AG87)</f>
        <v/>
      </c>
      <c r="BC87" s="280" t="str">
        <f>IF(details!AH87="","",details!AH87)</f>
        <v/>
      </c>
      <c r="BD87" s="139" t="str">
        <f t="shared" si="266"/>
        <v/>
      </c>
      <c r="BE87" s="280" t="str">
        <f>IF(details!AI87="","",details!AI87)</f>
        <v/>
      </c>
      <c r="BF87" s="140" t="str">
        <f t="shared" si="267"/>
        <v/>
      </c>
      <c r="BG87" s="365" t="str">
        <f t="shared" si="236"/>
        <v/>
      </c>
      <c r="BH87" s="191" t="str">
        <f t="shared" si="268"/>
        <v/>
      </c>
      <c r="BI87" s="280" t="str">
        <f>IF(details!AJ87="","",details!AJ87)</f>
        <v/>
      </c>
      <c r="BJ87" s="280" t="str">
        <f>IF(details!AK87="","",details!AK87)</f>
        <v/>
      </c>
      <c r="BK87" s="280" t="str">
        <f>IF(details!AL87="","",details!AL87)</f>
        <v/>
      </c>
      <c r="BL87" s="281" t="str">
        <f t="shared" si="269"/>
        <v/>
      </c>
      <c r="BM87" s="280" t="str">
        <f>IF(details!AM87="","",details!AM87)</f>
        <v/>
      </c>
      <c r="BN87" s="281" t="str">
        <f t="shared" si="270"/>
        <v/>
      </c>
      <c r="BO87" s="152">
        <f t="shared" si="271"/>
        <v>0</v>
      </c>
      <c r="BP87" s="138" t="e">
        <f t="shared" si="272"/>
        <v>#VALUE!</v>
      </c>
      <c r="BQ87" s="280" t="str">
        <f>IF(details!AN87="","",details!AN87)</f>
        <v/>
      </c>
      <c r="BR87" s="280" t="str">
        <f>IF(details!AO87="","",details!AO87)</f>
        <v/>
      </c>
      <c r="BS87" s="280" t="str">
        <f>IF(details!AP87="","",details!AP87)</f>
        <v/>
      </c>
      <c r="BT87" s="139" t="str">
        <f t="shared" si="273"/>
        <v/>
      </c>
      <c r="BU87" s="280" t="str">
        <f>IF(details!AQ87="","",details!AQ87)</f>
        <v/>
      </c>
      <c r="BV87" s="140" t="str">
        <f t="shared" si="274"/>
        <v/>
      </c>
      <c r="BW87" s="365" t="str">
        <f t="shared" si="237"/>
        <v/>
      </c>
      <c r="BX87" s="191" t="str">
        <f t="shared" si="338"/>
        <v/>
      </c>
      <c r="BY87" s="280" t="str">
        <f>IF(details!AR87="","",details!AR87)</f>
        <v/>
      </c>
      <c r="BZ87" s="280" t="str">
        <f>IF(details!AS87="","",details!AS87)</f>
        <v/>
      </c>
      <c r="CA87" s="280" t="str">
        <f>IF(details!AT87="","",details!AT87)</f>
        <v/>
      </c>
      <c r="CB87" s="281" t="str">
        <f t="shared" si="275"/>
        <v/>
      </c>
      <c r="CC87" s="280" t="str">
        <f>IF(details!AU87="","",details!AU87)</f>
        <v/>
      </c>
      <c r="CD87" s="281" t="str">
        <f t="shared" si="276"/>
        <v/>
      </c>
      <c r="CE87" s="152">
        <f t="shared" si="277"/>
        <v>0</v>
      </c>
      <c r="CF87" s="138" t="e">
        <f t="shared" si="278"/>
        <v>#VALUE!</v>
      </c>
      <c r="CG87" s="280" t="str">
        <f>IF(details!AV87="","",details!AV87)</f>
        <v/>
      </c>
      <c r="CH87" s="280" t="str">
        <f>IF(details!AW87="","",details!AW87)</f>
        <v/>
      </c>
      <c r="CI87" s="280" t="str">
        <f>IF(details!AX87="","",details!AX87)</f>
        <v/>
      </c>
      <c r="CJ87" s="139" t="str">
        <f t="shared" si="279"/>
        <v/>
      </c>
      <c r="CK87" s="280" t="str">
        <f>IF(details!AY87="","",details!AY87)</f>
        <v/>
      </c>
      <c r="CL87" s="140" t="str">
        <f t="shared" si="280"/>
        <v/>
      </c>
      <c r="CM87" s="365" t="str">
        <f t="shared" si="238"/>
        <v/>
      </c>
      <c r="CN87" s="191" t="str">
        <f t="shared" si="239"/>
        <v/>
      </c>
      <c r="CO87" s="280" t="str">
        <f>IF(details!AZ87="","",details!AZ87)</f>
        <v/>
      </c>
      <c r="CP87" s="280" t="str">
        <f>IF(details!BA87="","",details!BA87)</f>
        <v/>
      </c>
      <c r="CQ87" s="280" t="str">
        <f>IF(details!BB87="","",details!BB87)</f>
        <v/>
      </c>
      <c r="CR87" s="281" t="str">
        <f t="shared" si="281"/>
        <v/>
      </c>
      <c r="CS87" s="280" t="str">
        <f>IF(details!BC87="","",details!BC87)</f>
        <v/>
      </c>
      <c r="CT87" s="281" t="str">
        <f t="shared" si="282"/>
        <v/>
      </c>
      <c r="CU87" s="152">
        <f t="shared" si="283"/>
        <v>0</v>
      </c>
      <c r="CV87" s="138" t="e">
        <f t="shared" si="284"/>
        <v>#VALUE!</v>
      </c>
      <c r="CW87" s="280" t="str">
        <f>IF(details!BD87="","",details!BD87)</f>
        <v/>
      </c>
      <c r="CX87" s="280" t="str">
        <f>IF(details!BE87="","",details!BE87)</f>
        <v/>
      </c>
      <c r="CY87" s="280" t="str">
        <f>IF(details!BF87="","",details!BF87)</f>
        <v/>
      </c>
      <c r="CZ87" s="139" t="str">
        <f t="shared" si="285"/>
        <v/>
      </c>
      <c r="DA87" s="280" t="str">
        <f>IF(details!BG87="","",details!BG87)</f>
        <v/>
      </c>
      <c r="DB87" s="140" t="str">
        <f t="shared" si="286"/>
        <v/>
      </c>
      <c r="DC87" s="365" t="str">
        <f t="shared" si="240"/>
        <v/>
      </c>
      <c r="DD87" s="191" t="str">
        <f t="shared" si="232"/>
        <v/>
      </c>
      <c r="DE87" s="280" t="str">
        <f>IF(details!BH87="","",details!BH87)</f>
        <v/>
      </c>
      <c r="DF87" s="280" t="str">
        <f>IF(details!BI87="","",details!BI87)</f>
        <v/>
      </c>
      <c r="DG87" s="280" t="str">
        <f>IF(details!BJ87="","",details!BJ87)</f>
        <v/>
      </c>
      <c r="DH87" s="281" t="str">
        <f t="shared" si="287"/>
        <v/>
      </c>
      <c r="DI87" s="280" t="str">
        <f>IF(details!BK87="","",details!BK87)</f>
        <v/>
      </c>
      <c r="DJ87" s="281" t="str">
        <f t="shared" si="288"/>
        <v/>
      </c>
      <c r="DK87" s="152">
        <f t="shared" si="289"/>
        <v>0</v>
      </c>
      <c r="DL87" s="281" t="str">
        <f t="shared" si="290"/>
        <v/>
      </c>
      <c r="DM87" s="280" t="str">
        <f>IF(details!BL87="","",details!BL87)</f>
        <v/>
      </c>
      <c r="DN87" s="52" t="str">
        <f t="shared" si="291"/>
        <v/>
      </c>
      <c r="DO87" s="280" t="str">
        <f t="shared" si="292"/>
        <v/>
      </c>
      <c r="DP87" s="280" t="str">
        <f>IF(details!BM87="","",details!BM87)</f>
        <v/>
      </c>
      <c r="DQ87" s="280" t="str">
        <f>IF(details!BN87="","",details!BN87)</f>
        <v/>
      </c>
      <c r="DR87" s="280" t="str">
        <f>IF(details!BO87="","",details!BO87)</f>
        <v/>
      </c>
      <c r="DS87" s="281" t="str">
        <f t="shared" si="293"/>
        <v/>
      </c>
      <c r="DT87" s="280" t="str">
        <f>IF(details!BP87="","",details!BP87)</f>
        <v/>
      </c>
      <c r="DU87" s="280" t="str">
        <f>IF(details!BQ87="","",details!BQ87)</f>
        <v/>
      </c>
      <c r="DV87" s="281" t="str">
        <f t="shared" si="294"/>
        <v/>
      </c>
      <c r="DW87" s="281" t="str">
        <f t="shared" si="295"/>
        <v/>
      </c>
      <c r="DX87" s="281" t="str">
        <f t="shared" si="296"/>
        <v/>
      </c>
      <c r="DY87" s="282" t="str">
        <f t="shared" si="297"/>
        <v/>
      </c>
      <c r="DZ87" s="152">
        <f t="shared" si="298"/>
        <v>0</v>
      </c>
      <c r="EA87" s="280" t="str">
        <f t="shared" si="299"/>
        <v/>
      </c>
      <c r="EB87" s="280" t="str">
        <f>IF(details!BR87="","",details!BR87)</f>
        <v/>
      </c>
      <c r="EC87" s="280" t="str">
        <f>IF(details!BS87="","",details!BS87)</f>
        <v/>
      </c>
      <c r="ED87" s="280" t="str">
        <f>IF(details!BT87="","",details!BT87)</f>
        <v/>
      </c>
      <c r="EE87" s="281" t="str">
        <f t="shared" si="300"/>
        <v/>
      </c>
      <c r="EF87" s="280" t="str">
        <f>IF(details!BU87="","",details!BU87)</f>
        <v/>
      </c>
      <c r="EG87" s="280" t="str">
        <f>IF(details!BV87="","",details!BV87)</f>
        <v/>
      </c>
      <c r="EH87" s="56" t="str">
        <f t="shared" si="301"/>
        <v/>
      </c>
      <c r="EI87" s="281" t="str">
        <f t="shared" si="302"/>
        <v/>
      </c>
      <c r="EJ87" s="281" t="str">
        <f t="shared" si="303"/>
        <v/>
      </c>
      <c r="EK87" s="302" t="str">
        <f t="shared" si="304"/>
        <v/>
      </c>
      <c r="EL87" s="152">
        <f t="shared" si="305"/>
        <v>0</v>
      </c>
      <c r="EM87" s="280" t="str">
        <f t="shared" si="306"/>
        <v/>
      </c>
      <c r="EN87" s="280" t="str">
        <f>IF(details!BW87="","",details!BW87)</f>
        <v/>
      </c>
      <c r="EO87" s="280" t="str">
        <f>IF(details!BX87="","",details!BX87)</f>
        <v/>
      </c>
      <c r="EP87" s="280" t="str">
        <f>IF(details!BY87="","",details!BY87)</f>
        <v/>
      </c>
      <c r="EQ87" s="282" t="str">
        <f t="shared" si="307"/>
        <v/>
      </c>
      <c r="ER87" s="280" t="str">
        <f t="shared" si="308"/>
        <v/>
      </c>
      <c r="ES87" s="280" t="str">
        <f>IF(details!BZ87="","",details!BZ87)</f>
        <v/>
      </c>
      <c r="ET87" s="280" t="str">
        <f>IF(details!CA87="","",details!CA87)</f>
        <v/>
      </c>
      <c r="EU87" s="280" t="str">
        <f>IF(details!CB87="","",details!CB87)</f>
        <v/>
      </c>
      <c r="EV87" s="280" t="str">
        <f>IF(details!CC87="","",details!CC87)</f>
        <v/>
      </c>
      <c r="EW87" s="282" t="str">
        <f t="shared" si="309"/>
        <v/>
      </c>
      <c r="EX87" s="280" t="str">
        <f t="shared" si="310"/>
        <v/>
      </c>
      <c r="EY87" s="152" t="str">
        <f t="shared" si="311"/>
        <v/>
      </c>
      <c r="EZ87" s="152" t="str">
        <f t="shared" si="312"/>
        <v/>
      </c>
      <c r="FA87" s="152" t="str">
        <f t="shared" si="313"/>
        <v/>
      </c>
      <c r="FB87" s="152" t="str">
        <f t="shared" si="314"/>
        <v/>
      </c>
      <c r="FC87" s="152" t="str">
        <f t="shared" si="315"/>
        <v/>
      </c>
      <c r="FD87" s="152" t="str">
        <f t="shared" si="316"/>
        <v/>
      </c>
      <c r="FE87" s="152" t="str">
        <f t="shared" si="241"/>
        <v/>
      </c>
      <c r="FF87" s="152">
        <f t="shared" si="317"/>
        <v>0</v>
      </c>
      <c r="FG87" s="152">
        <f t="shared" si="318"/>
        <v>0</v>
      </c>
      <c r="FH87" s="152">
        <f t="shared" si="319"/>
        <v>0</v>
      </c>
      <c r="FI87" s="152">
        <f t="shared" si="320"/>
        <v>0</v>
      </c>
      <c r="FJ87" s="152">
        <f t="shared" si="321"/>
        <v>0</v>
      </c>
      <c r="FK87" s="198"/>
      <c r="FL87" s="303" t="str">
        <f t="shared" si="322"/>
        <v/>
      </c>
      <c r="FM87" s="303" t="str">
        <f t="shared" si="323"/>
        <v/>
      </c>
      <c r="FN87" s="303" t="str">
        <f t="shared" si="324"/>
        <v/>
      </c>
      <c r="FO87" s="303" t="str">
        <f t="shared" si="242"/>
        <v/>
      </c>
      <c r="FP87" s="303" t="str">
        <f t="shared" si="243"/>
        <v/>
      </c>
      <c r="FQ87" s="303" t="str">
        <f t="shared" si="244"/>
        <v/>
      </c>
      <c r="FR87" s="303" t="str">
        <f t="shared" si="245"/>
        <v/>
      </c>
      <c r="FS87" s="303" t="str">
        <f t="shared" si="246"/>
        <v/>
      </c>
      <c r="FT87" s="303" t="str">
        <f t="shared" si="325"/>
        <v/>
      </c>
      <c r="FU87" s="303" t="str">
        <f t="shared" si="326"/>
        <v/>
      </c>
      <c r="FV87" s="303" t="str">
        <f t="shared" si="327"/>
        <v/>
      </c>
      <c r="FW87" s="303" t="str">
        <f t="shared" si="328"/>
        <v/>
      </c>
      <c r="FX87" s="303" t="str">
        <f t="shared" si="247"/>
        <v/>
      </c>
      <c r="FY87" s="303" t="str">
        <f t="shared" si="329"/>
        <v/>
      </c>
      <c r="FZ87" s="303" t="str">
        <f t="shared" si="330"/>
        <v/>
      </c>
      <c r="GA87" s="303" t="str">
        <f t="shared" si="331"/>
        <v/>
      </c>
      <c r="GB87" s="303" t="str">
        <f t="shared" si="248"/>
        <v/>
      </c>
      <c r="GC87" s="286">
        <f t="shared" si="233"/>
        <v>0</v>
      </c>
      <c r="GD87" s="244">
        <f t="shared" si="332"/>
        <v>0</v>
      </c>
      <c r="GE87" s="152" t="str">
        <f t="shared" si="333"/>
        <v/>
      </c>
      <c r="GF87" s="421" t="str">
        <f t="shared" si="334"/>
        <v/>
      </c>
      <c r="GG87" s="333" t="str">
        <f t="shared" si="228"/>
        <v/>
      </c>
      <c r="GH87" s="333" t="str">
        <f t="shared" si="220"/>
        <v xml:space="preserve">      </v>
      </c>
      <c r="GI87" s="191"/>
      <c r="GJ87" s="191" t="str">
        <f t="shared" si="229"/>
        <v/>
      </c>
      <c r="GK87" s="191" t="str">
        <f t="shared" si="230"/>
        <v/>
      </c>
      <c r="GL87" s="191" t="str">
        <f t="shared" si="231"/>
        <v/>
      </c>
      <c r="GM87" s="55" t="str">
        <f>IF(details!DG87="","",details!DG87)</f>
        <v/>
      </c>
      <c r="GN87" s="57" t="str">
        <f>IF(details!DH87="","",details!DH87)</f>
        <v/>
      </c>
      <c r="GO87" s="55" t="str">
        <f>IF(details!DK87="","",details!DK87)</f>
        <v/>
      </c>
      <c r="GP87" s="57" t="str">
        <f>IF(details!DL87="","",details!DL87)</f>
        <v/>
      </c>
      <c r="GQ87" s="55" t="str">
        <f>IF(details!DO87="","",details!DO87)</f>
        <v/>
      </c>
      <c r="GR87" s="57" t="str">
        <f>IF(details!DP87="","",details!DP87)</f>
        <v/>
      </c>
      <c r="GS87" s="55" t="str">
        <f>IF(details!DS87="","",details!DS87)</f>
        <v/>
      </c>
      <c r="GT87" s="57" t="str">
        <f>IF(details!DT87="","",details!DT87)</f>
        <v/>
      </c>
      <c r="GU87" s="337" t="str">
        <f t="shared" si="335"/>
        <v/>
      </c>
      <c r="GV87" s="427" t="str">
        <f t="shared" si="336"/>
        <v/>
      </c>
      <c r="GW87" s="199"/>
      <c r="HP87" s="65"/>
      <c r="HQ87" s="65"/>
      <c r="HR87" s="65"/>
      <c r="HS87" s="65"/>
    </row>
    <row r="88" spans="1:227" ht="15" customHeight="1">
      <c r="A88" s="194">
        <f>details!A88</f>
        <v>82</v>
      </c>
      <c r="B88" s="280" t="str">
        <f>IF(details!B88="","",details!B88)</f>
        <v/>
      </c>
      <c r="C88" s="280" t="str">
        <f>IF(details!C88="","",details!C88)</f>
        <v/>
      </c>
      <c r="D88" s="282">
        <f>IF(details!D88="","",details!D88)</f>
        <v>1082</v>
      </c>
      <c r="E88" s="282"/>
      <c r="F88" s="280" t="str">
        <f>IF(details!F88="","",details!F88)</f>
        <v/>
      </c>
      <c r="G88" s="570" t="str">
        <f>IF(details!G88="","",details!G88)</f>
        <v/>
      </c>
      <c r="H88" s="287" t="str">
        <f>IF(details!H88="","",details!H88)</f>
        <v>A 082</v>
      </c>
      <c r="I88" s="287" t="str">
        <f>IF(details!I88="","",details!I88)</f>
        <v>B 082</v>
      </c>
      <c r="J88" s="287" t="str">
        <f>IF(details!J88="","",details!J88)</f>
        <v>C 082</v>
      </c>
      <c r="K88" s="280" t="str">
        <f>IF(details!K88="","",details!K88)</f>
        <v/>
      </c>
      <c r="L88" s="280" t="str">
        <f>IF(details!L88="","",details!L88)</f>
        <v/>
      </c>
      <c r="M88" s="280" t="str">
        <f>IF(details!M88="","",details!M88)</f>
        <v/>
      </c>
      <c r="N88" s="281" t="str">
        <f t="shared" si="249"/>
        <v/>
      </c>
      <c r="O88" s="280" t="str">
        <f>IF(details!N88="","",details!N88)</f>
        <v/>
      </c>
      <c r="P88" s="281" t="str">
        <f t="shared" si="250"/>
        <v/>
      </c>
      <c r="Q88" s="152">
        <f t="shared" si="251"/>
        <v>0</v>
      </c>
      <c r="R88" s="138" t="e">
        <f t="shared" si="252"/>
        <v>#VALUE!</v>
      </c>
      <c r="S88" s="280" t="str">
        <f>IF(details!O88="","",details!O88)</f>
        <v/>
      </c>
      <c r="T88" s="280" t="str">
        <f>IF(details!P88="","",details!P88)</f>
        <v/>
      </c>
      <c r="U88" s="280" t="str">
        <f>IF(details!Q88="","",details!Q88)</f>
        <v/>
      </c>
      <c r="V88" s="139" t="str">
        <f t="shared" si="253"/>
        <v/>
      </c>
      <c r="W88" s="280" t="str">
        <f>IF(details!R88="","",details!R88)</f>
        <v/>
      </c>
      <c r="X88" s="140" t="str">
        <f t="shared" si="254"/>
        <v/>
      </c>
      <c r="Y88" s="365" t="str">
        <f t="shared" si="234"/>
        <v/>
      </c>
      <c r="Z88" s="191" t="str">
        <f t="shared" si="255"/>
        <v/>
      </c>
      <c r="AA88" s="280" t="str">
        <f>IF(details!S88="","",details!S88)</f>
        <v/>
      </c>
      <c r="AB88" s="280" t="str">
        <f>IF(details!T88="","",details!T88)</f>
        <v/>
      </c>
      <c r="AC88" s="280" t="str">
        <f>IF(details!U88="","",details!U88)</f>
        <v/>
      </c>
      <c r="AD88" s="281" t="str">
        <f t="shared" si="256"/>
        <v/>
      </c>
      <c r="AE88" s="280" t="str">
        <f>IF(details!V88="","",details!V88)</f>
        <v/>
      </c>
      <c r="AF88" s="281" t="str">
        <f t="shared" si="257"/>
        <v/>
      </c>
      <c r="AG88" s="152">
        <f t="shared" si="258"/>
        <v>0</v>
      </c>
      <c r="AH88" s="138" t="e">
        <f t="shared" si="259"/>
        <v>#VALUE!</v>
      </c>
      <c r="AI88" s="280" t="str">
        <f>IF(details!W88="","",details!W88)</f>
        <v/>
      </c>
      <c r="AJ88" s="280" t="str">
        <f>IF(details!X88="","",details!X88)</f>
        <v/>
      </c>
      <c r="AK88" s="280" t="str">
        <f>IF(details!Y88="","",details!Y88)</f>
        <v/>
      </c>
      <c r="AL88" s="139" t="str">
        <f t="shared" si="260"/>
        <v/>
      </c>
      <c r="AM88" s="280" t="str">
        <f>IF(details!Z88="","",details!Z88)</f>
        <v/>
      </c>
      <c r="AN88" s="140" t="str">
        <f t="shared" si="261"/>
        <v/>
      </c>
      <c r="AO88" s="365" t="str">
        <f t="shared" si="235"/>
        <v/>
      </c>
      <c r="AP88" s="191" t="str">
        <f t="shared" si="337"/>
        <v/>
      </c>
      <c r="AQ88" s="282" t="str">
        <f>IF(details!AA88="","",details!AA88)</f>
        <v/>
      </c>
      <c r="AR88" s="288" t="str">
        <f>CONCATENATE(IF(details!AA88="s"," SANSKRIT",IF(details!AA88="u"," URDU",IF(details!AA88="g"," GUJRATI",IF(details!AA88="p"," PUNJABI",IF(details!AA88="sd"," SINDHI",))))),"")</f>
        <v/>
      </c>
      <c r="AS88" s="280" t="str">
        <f>IF(details!AB88="","",details!AB88)</f>
        <v/>
      </c>
      <c r="AT88" s="280" t="str">
        <f>IF(details!AC88="","",details!AC88)</f>
        <v/>
      </c>
      <c r="AU88" s="280" t="str">
        <f>IF(details!AD88="","",details!AD88)</f>
        <v/>
      </c>
      <c r="AV88" s="281" t="str">
        <f t="shared" si="262"/>
        <v/>
      </c>
      <c r="AW88" s="280" t="str">
        <f>IF(details!AE88="","",details!AE88)</f>
        <v/>
      </c>
      <c r="AX88" s="281" t="str">
        <f t="shared" si="263"/>
        <v/>
      </c>
      <c r="AY88" s="152">
        <f t="shared" si="264"/>
        <v>0</v>
      </c>
      <c r="AZ88" s="138" t="e">
        <f t="shared" si="265"/>
        <v>#VALUE!</v>
      </c>
      <c r="BA88" s="280" t="str">
        <f>IF(details!AF88="","",details!AF88)</f>
        <v/>
      </c>
      <c r="BB88" s="280" t="str">
        <f>IF(details!AG88="","",details!AG88)</f>
        <v/>
      </c>
      <c r="BC88" s="280" t="str">
        <f>IF(details!AH88="","",details!AH88)</f>
        <v/>
      </c>
      <c r="BD88" s="139" t="str">
        <f t="shared" si="266"/>
        <v/>
      </c>
      <c r="BE88" s="280" t="str">
        <f>IF(details!AI88="","",details!AI88)</f>
        <v/>
      </c>
      <c r="BF88" s="140" t="str">
        <f t="shared" si="267"/>
        <v/>
      </c>
      <c r="BG88" s="365" t="str">
        <f t="shared" si="236"/>
        <v/>
      </c>
      <c r="BH88" s="191" t="str">
        <f t="shared" si="268"/>
        <v/>
      </c>
      <c r="BI88" s="280" t="str">
        <f>IF(details!AJ88="","",details!AJ88)</f>
        <v/>
      </c>
      <c r="BJ88" s="280" t="str">
        <f>IF(details!AK88="","",details!AK88)</f>
        <v/>
      </c>
      <c r="BK88" s="280" t="str">
        <f>IF(details!AL88="","",details!AL88)</f>
        <v/>
      </c>
      <c r="BL88" s="281" t="str">
        <f t="shared" si="269"/>
        <v/>
      </c>
      <c r="BM88" s="280" t="str">
        <f>IF(details!AM88="","",details!AM88)</f>
        <v/>
      </c>
      <c r="BN88" s="281" t="str">
        <f t="shared" si="270"/>
        <v/>
      </c>
      <c r="BO88" s="152">
        <f t="shared" si="271"/>
        <v>0</v>
      </c>
      <c r="BP88" s="138" t="e">
        <f t="shared" si="272"/>
        <v>#VALUE!</v>
      </c>
      <c r="BQ88" s="280" t="str">
        <f>IF(details!AN88="","",details!AN88)</f>
        <v/>
      </c>
      <c r="BR88" s="280" t="str">
        <f>IF(details!AO88="","",details!AO88)</f>
        <v/>
      </c>
      <c r="BS88" s="280" t="str">
        <f>IF(details!AP88="","",details!AP88)</f>
        <v/>
      </c>
      <c r="BT88" s="139" t="str">
        <f t="shared" si="273"/>
        <v/>
      </c>
      <c r="BU88" s="280" t="str">
        <f>IF(details!AQ88="","",details!AQ88)</f>
        <v/>
      </c>
      <c r="BV88" s="140" t="str">
        <f t="shared" si="274"/>
        <v/>
      </c>
      <c r="BW88" s="365" t="str">
        <f t="shared" si="237"/>
        <v/>
      </c>
      <c r="BX88" s="191" t="str">
        <f t="shared" si="338"/>
        <v/>
      </c>
      <c r="BY88" s="280" t="str">
        <f>IF(details!AR88="","",details!AR88)</f>
        <v/>
      </c>
      <c r="BZ88" s="280" t="str">
        <f>IF(details!AS88="","",details!AS88)</f>
        <v/>
      </c>
      <c r="CA88" s="280" t="str">
        <f>IF(details!AT88="","",details!AT88)</f>
        <v/>
      </c>
      <c r="CB88" s="281" t="str">
        <f t="shared" si="275"/>
        <v/>
      </c>
      <c r="CC88" s="280" t="str">
        <f>IF(details!AU88="","",details!AU88)</f>
        <v/>
      </c>
      <c r="CD88" s="281" t="str">
        <f t="shared" si="276"/>
        <v/>
      </c>
      <c r="CE88" s="152">
        <f t="shared" si="277"/>
        <v>0</v>
      </c>
      <c r="CF88" s="138" t="e">
        <f t="shared" si="278"/>
        <v>#VALUE!</v>
      </c>
      <c r="CG88" s="280" t="str">
        <f>IF(details!AV88="","",details!AV88)</f>
        <v/>
      </c>
      <c r="CH88" s="280" t="str">
        <f>IF(details!AW88="","",details!AW88)</f>
        <v/>
      </c>
      <c r="CI88" s="280" t="str">
        <f>IF(details!AX88="","",details!AX88)</f>
        <v/>
      </c>
      <c r="CJ88" s="139" t="str">
        <f t="shared" si="279"/>
        <v/>
      </c>
      <c r="CK88" s="280" t="str">
        <f>IF(details!AY88="","",details!AY88)</f>
        <v/>
      </c>
      <c r="CL88" s="140" t="str">
        <f t="shared" si="280"/>
        <v/>
      </c>
      <c r="CM88" s="365" t="str">
        <f t="shared" si="238"/>
        <v/>
      </c>
      <c r="CN88" s="191" t="str">
        <f t="shared" si="239"/>
        <v/>
      </c>
      <c r="CO88" s="280" t="str">
        <f>IF(details!AZ88="","",details!AZ88)</f>
        <v/>
      </c>
      <c r="CP88" s="280" t="str">
        <f>IF(details!BA88="","",details!BA88)</f>
        <v/>
      </c>
      <c r="CQ88" s="280" t="str">
        <f>IF(details!BB88="","",details!BB88)</f>
        <v/>
      </c>
      <c r="CR88" s="281" t="str">
        <f t="shared" si="281"/>
        <v/>
      </c>
      <c r="CS88" s="280" t="str">
        <f>IF(details!BC88="","",details!BC88)</f>
        <v/>
      </c>
      <c r="CT88" s="281" t="str">
        <f t="shared" si="282"/>
        <v/>
      </c>
      <c r="CU88" s="152">
        <f t="shared" si="283"/>
        <v>0</v>
      </c>
      <c r="CV88" s="138" t="e">
        <f t="shared" si="284"/>
        <v>#VALUE!</v>
      </c>
      <c r="CW88" s="280" t="str">
        <f>IF(details!BD88="","",details!BD88)</f>
        <v/>
      </c>
      <c r="CX88" s="280" t="str">
        <f>IF(details!BE88="","",details!BE88)</f>
        <v/>
      </c>
      <c r="CY88" s="280" t="str">
        <f>IF(details!BF88="","",details!BF88)</f>
        <v/>
      </c>
      <c r="CZ88" s="139" t="str">
        <f t="shared" si="285"/>
        <v/>
      </c>
      <c r="DA88" s="280" t="str">
        <f>IF(details!BG88="","",details!BG88)</f>
        <v/>
      </c>
      <c r="DB88" s="140" t="str">
        <f t="shared" si="286"/>
        <v/>
      </c>
      <c r="DC88" s="365" t="str">
        <f t="shared" si="240"/>
        <v/>
      </c>
      <c r="DD88" s="191" t="str">
        <f t="shared" si="232"/>
        <v/>
      </c>
      <c r="DE88" s="280" t="str">
        <f>IF(details!BH88="","",details!BH88)</f>
        <v/>
      </c>
      <c r="DF88" s="280" t="str">
        <f>IF(details!BI88="","",details!BI88)</f>
        <v/>
      </c>
      <c r="DG88" s="280" t="str">
        <f>IF(details!BJ88="","",details!BJ88)</f>
        <v/>
      </c>
      <c r="DH88" s="281" t="str">
        <f t="shared" si="287"/>
        <v/>
      </c>
      <c r="DI88" s="280" t="str">
        <f>IF(details!BK88="","",details!BK88)</f>
        <v/>
      </c>
      <c r="DJ88" s="281" t="str">
        <f t="shared" si="288"/>
        <v/>
      </c>
      <c r="DK88" s="152">
        <f t="shared" si="289"/>
        <v>0</v>
      </c>
      <c r="DL88" s="281" t="str">
        <f t="shared" si="290"/>
        <v/>
      </c>
      <c r="DM88" s="280" t="str">
        <f>IF(details!BL88="","",details!BL88)</f>
        <v/>
      </c>
      <c r="DN88" s="52" t="str">
        <f t="shared" si="291"/>
        <v/>
      </c>
      <c r="DO88" s="280" t="str">
        <f t="shared" si="292"/>
        <v/>
      </c>
      <c r="DP88" s="280" t="str">
        <f>IF(details!BM88="","",details!BM88)</f>
        <v/>
      </c>
      <c r="DQ88" s="280" t="str">
        <f>IF(details!BN88="","",details!BN88)</f>
        <v/>
      </c>
      <c r="DR88" s="280" t="str">
        <f>IF(details!BO88="","",details!BO88)</f>
        <v/>
      </c>
      <c r="DS88" s="281" t="str">
        <f t="shared" si="293"/>
        <v/>
      </c>
      <c r="DT88" s="280" t="str">
        <f>IF(details!BP88="","",details!BP88)</f>
        <v/>
      </c>
      <c r="DU88" s="280" t="str">
        <f>IF(details!BQ88="","",details!BQ88)</f>
        <v/>
      </c>
      <c r="DV88" s="281" t="str">
        <f t="shared" si="294"/>
        <v/>
      </c>
      <c r="DW88" s="281" t="str">
        <f t="shared" si="295"/>
        <v/>
      </c>
      <c r="DX88" s="281" t="str">
        <f t="shared" si="296"/>
        <v/>
      </c>
      <c r="DY88" s="282" t="str">
        <f t="shared" si="297"/>
        <v/>
      </c>
      <c r="DZ88" s="152">
        <f t="shared" si="298"/>
        <v>0</v>
      </c>
      <c r="EA88" s="280" t="str">
        <f t="shared" si="299"/>
        <v/>
      </c>
      <c r="EB88" s="280" t="str">
        <f>IF(details!BR88="","",details!BR88)</f>
        <v/>
      </c>
      <c r="EC88" s="280" t="str">
        <f>IF(details!BS88="","",details!BS88)</f>
        <v/>
      </c>
      <c r="ED88" s="280" t="str">
        <f>IF(details!BT88="","",details!BT88)</f>
        <v/>
      </c>
      <c r="EE88" s="281" t="str">
        <f t="shared" si="300"/>
        <v/>
      </c>
      <c r="EF88" s="280" t="str">
        <f>IF(details!BU88="","",details!BU88)</f>
        <v/>
      </c>
      <c r="EG88" s="280" t="str">
        <f>IF(details!BV88="","",details!BV88)</f>
        <v/>
      </c>
      <c r="EH88" s="56" t="str">
        <f t="shared" si="301"/>
        <v/>
      </c>
      <c r="EI88" s="281" t="str">
        <f t="shared" si="302"/>
        <v/>
      </c>
      <c r="EJ88" s="281" t="str">
        <f t="shared" si="303"/>
        <v/>
      </c>
      <c r="EK88" s="302" t="str">
        <f t="shared" si="304"/>
        <v/>
      </c>
      <c r="EL88" s="152">
        <f t="shared" si="305"/>
        <v>0</v>
      </c>
      <c r="EM88" s="280" t="str">
        <f t="shared" si="306"/>
        <v/>
      </c>
      <c r="EN88" s="280" t="str">
        <f>IF(details!BW88="","",details!BW88)</f>
        <v/>
      </c>
      <c r="EO88" s="280" t="str">
        <f>IF(details!BX88="","",details!BX88)</f>
        <v/>
      </c>
      <c r="EP88" s="280" t="str">
        <f>IF(details!BY88="","",details!BY88)</f>
        <v/>
      </c>
      <c r="EQ88" s="282" t="str">
        <f t="shared" si="307"/>
        <v/>
      </c>
      <c r="ER88" s="280" t="str">
        <f t="shared" si="308"/>
        <v/>
      </c>
      <c r="ES88" s="280" t="str">
        <f>IF(details!BZ88="","",details!BZ88)</f>
        <v/>
      </c>
      <c r="ET88" s="280" t="str">
        <f>IF(details!CA88="","",details!CA88)</f>
        <v/>
      </c>
      <c r="EU88" s="280" t="str">
        <f>IF(details!CB88="","",details!CB88)</f>
        <v/>
      </c>
      <c r="EV88" s="280" t="str">
        <f>IF(details!CC88="","",details!CC88)</f>
        <v/>
      </c>
      <c r="EW88" s="282" t="str">
        <f t="shared" si="309"/>
        <v/>
      </c>
      <c r="EX88" s="280" t="str">
        <f t="shared" si="310"/>
        <v/>
      </c>
      <c r="EY88" s="152" t="str">
        <f t="shared" si="311"/>
        <v/>
      </c>
      <c r="EZ88" s="152" t="str">
        <f t="shared" si="312"/>
        <v/>
      </c>
      <c r="FA88" s="152" t="str">
        <f t="shared" si="313"/>
        <v/>
      </c>
      <c r="FB88" s="152" t="str">
        <f t="shared" si="314"/>
        <v/>
      </c>
      <c r="FC88" s="152" t="str">
        <f t="shared" si="315"/>
        <v/>
      </c>
      <c r="FD88" s="152" t="str">
        <f t="shared" si="316"/>
        <v/>
      </c>
      <c r="FE88" s="152" t="str">
        <f t="shared" si="241"/>
        <v/>
      </c>
      <c r="FF88" s="152">
        <f t="shared" si="317"/>
        <v>0</v>
      </c>
      <c r="FG88" s="152">
        <f t="shared" si="318"/>
        <v>0</v>
      </c>
      <c r="FH88" s="152">
        <f t="shared" si="319"/>
        <v>0</v>
      </c>
      <c r="FI88" s="152">
        <f t="shared" si="320"/>
        <v>0</v>
      </c>
      <c r="FJ88" s="152">
        <f t="shared" si="321"/>
        <v>0</v>
      </c>
      <c r="FK88" s="198"/>
      <c r="FL88" s="303" t="str">
        <f t="shared" si="322"/>
        <v/>
      </c>
      <c r="FM88" s="303" t="str">
        <f t="shared" si="323"/>
        <v/>
      </c>
      <c r="FN88" s="303" t="str">
        <f t="shared" si="324"/>
        <v/>
      </c>
      <c r="FO88" s="303" t="str">
        <f t="shared" si="242"/>
        <v/>
      </c>
      <c r="FP88" s="303" t="str">
        <f t="shared" si="243"/>
        <v/>
      </c>
      <c r="FQ88" s="303" t="str">
        <f t="shared" si="244"/>
        <v/>
      </c>
      <c r="FR88" s="303" t="str">
        <f t="shared" si="245"/>
        <v/>
      </c>
      <c r="FS88" s="303" t="str">
        <f t="shared" si="246"/>
        <v/>
      </c>
      <c r="FT88" s="303" t="str">
        <f t="shared" si="325"/>
        <v/>
      </c>
      <c r="FU88" s="303" t="str">
        <f t="shared" si="326"/>
        <v/>
      </c>
      <c r="FV88" s="303" t="str">
        <f t="shared" si="327"/>
        <v/>
      </c>
      <c r="FW88" s="303" t="str">
        <f t="shared" si="328"/>
        <v/>
      </c>
      <c r="FX88" s="303" t="str">
        <f t="shared" si="247"/>
        <v/>
      </c>
      <c r="FY88" s="303" t="str">
        <f t="shared" si="329"/>
        <v/>
      </c>
      <c r="FZ88" s="303" t="str">
        <f t="shared" si="330"/>
        <v/>
      </c>
      <c r="GA88" s="303" t="str">
        <f t="shared" si="331"/>
        <v/>
      </c>
      <c r="GB88" s="303" t="str">
        <f t="shared" si="248"/>
        <v/>
      </c>
      <c r="GC88" s="286">
        <f t="shared" si="233"/>
        <v>0</v>
      </c>
      <c r="GD88" s="244">
        <f t="shared" si="332"/>
        <v>0</v>
      </c>
      <c r="GE88" s="152" t="str">
        <f t="shared" si="333"/>
        <v/>
      </c>
      <c r="GF88" s="421" t="str">
        <f t="shared" si="334"/>
        <v/>
      </c>
      <c r="GG88" s="333" t="str">
        <f t="shared" si="228"/>
        <v/>
      </c>
      <c r="GH88" s="333" t="str">
        <f t="shared" si="220"/>
        <v xml:space="preserve">      </v>
      </c>
      <c r="GI88" s="191"/>
      <c r="GJ88" s="191" t="str">
        <f t="shared" si="229"/>
        <v/>
      </c>
      <c r="GK88" s="191" t="str">
        <f t="shared" si="230"/>
        <v/>
      </c>
      <c r="GL88" s="191" t="str">
        <f t="shared" si="231"/>
        <v/>
      </c>
      <c r="GM88" s="55" t="str">
        <f>IF(details!DG88="","",details!DG88)</f>
        <v/>
      </c>
      <c r="GN88" s="57" t="str">
        <f>IF(details!DH88="","",details!DH88)</f>
        <v/>
      </c>
      <c r="GO88" s="55" t="str">
        <f>IF(details!DK88="","",details!DK88)</f>
        <v/>
      </c>
      <c r="GP88" s="57" t="str">
        <f>IF(details!DL88="","",details!DL88)</f>
        <v/>
      </c>
      <c r="GQ88" s="55" t="str">
        <f>IF(details!DO88="","",details!DO88)</f>
        <v/>
      </c>
      <c r="GR88" s="57" t="str">
        <f>IF(details!DP88="","",details!DP88)</f>
        <v/>
      </c>
      <c r="GS88" s="55" t="str">
        <f>IF(details!DS88="","",details!DS88)</f>
        <v/>
      </c>
      <c r="GT88" s="57" t="str">
        <f>IF(details!DT88="","",details!DT88)</f>
        <v/>
      </c>
      <c r="GU88" s="337" t="str">
        <f t="shared" si="335"/>
        <v/>
      </c>
      <c r="GV88" s="427" t="str">
        <f t="shared" si="336"/>
        <v/>
      </c>
      <c r="GW88" s="199"/>
      <c r="HP88" s="65"/>
      <c r="HQ88" s="65"/>
      <c r="HR88" s="65"/>
      <c r="HS88" s="65"/>
    </row>
    <row r="89" spans="1:227" ht="15" customHeight="1">
      <c r="A89" s="194">
        <f>details!A89</f>
        <v>83</v>
      </c>
      <c r="B89" s="280" t="str">
        <f>IF(details!B89="","",details!B89)</f>
        <v/>
      </c>
      <c r="C89" s="280" t="str">
        <f>IF(details!C89="","",details!C89)</f>
        <v/>
      </c>
      <c r="D89" s="282">
        <f>IF(details!D89="","",details!D89)</f>
        <v>1083</v>
      </c>
      <c r="E89" s="282"/>
      <c r="F89" s="280" t="str">
        <f>IF(details!F89="","",details!F89)</f>
        <v/>
      </c>
      <c r="G89" s="570" t="str">
        <f>IF(details!G89="","",details!G89)</f>
        <v/>
      </c>
      <c r="H89" s="287" t="str">
        <f>IF(details!H89="","",details!H89)</f>
        <v>A 083</v>
      </c>
      <c r="I89" s="287" t="str">
        <f>IF(details!I89="","",details!I89)</f>
        <v>B 083</v>
      </c>
      <c r="J89" s="287" t="str">
        <f>IF(details!J89="","",details!J89)</f>
        <v>C 083</v>
      </c>
      <c r="K89" s="280" t="str">
        <f>IF(details!K89="","",details!K89)</f>
        <v/>
      </c>
      <c r="L89" s="280" t="str">
        <f>IF(details!L89="","",details!L89)</f>
        <v/>
      </c>
      <c r="M89" s="280" t="str">
        <f>IF(details!M89="","",details!M89)</f>
        <v/>
      </c>
      <c r="N89" s="281" t="str">
        <f t="shared" si="249"/>
        <v/>
      </c>
      <c r="O89" s="280" t="str">
        <f>IF(details!N89="","",details!N89)</f>
        <v/>
      </c>
      <c r="P89" s="281" t="str">
        <f t="shared" si="250"/>
        <v/>
      </c>
      <c r="Q89" s="152">
        <f t="shared" si="251"/>
        <v>0</v>
      </c>
      <c r="R89" s="138" t="e">
        <f t="shared" si="252"/>
        <v>#VALUE!</v>
      </c>
      <c r="S89" s="280" t="str">
        <f>IF(details!O89="","",details!O89)</f>
        <v/>
      </c>
      <c r="T89" s="280" t="str">
        <f>IF(details!P89="","",details!P89)</f>
        <v/>
      </c>
      <c r="U89" s="280" t="str">
        <f>IF(details!Q89="","",details!Q89)</f>
        <v/>
      </c>
      <c r="V89" s="139" t="str">
        <f t="shared" si="253"/>
        <v/>
      </c>
      <c r="W89" s="280" t="str">
        <f>IF(details!R89="","",details!R89)</f>
        <v/>
      </c>
      <c r="X89" s="140" t="str">
        <f t="shared" si="254"/>
        <v/>
      </c>
      <c r="Y89" s="365" t="str">
        <f t="shared" si="234"/>
        <v/>
      </c>
      <c r="Z89" s="191" t="str">
        <f t="shared" si="255"/>
        <v/>
      </c>
      <c r="AA89" s="280" t="str">
        <f>IF(details!S89="","",details!S89)</f>
        <v/>
      </c>
      <c r="AB89" s="280" t="str">
        <f>IF(details!T89="","",details!T89)</f>
        <v/>
      </c>
      <c r="AC89" s="280" t="str">
        <f>IF(details!U89="","",details!U89)</f>
        <v/>
      </c>
      <c r="AD89" s="281" t="str">
        <f t="shared" si="256"/>
        <v/>
      </c>
      <c r="AE89" s="280" t="str">
        <f>IF(details!V89="","",details!V89)</f>
        <v/>
      </c>
      <c r="AF89" s="281" t="str">
        <f t="shared" si="257"/>
        <v/>
      </c>
      <c r="AG89" s="152">
        <f t="shared" si="258"/>
        <v>0</v>
      </c>
      <c r="AH89" s="138" t="e">
        <f t="shared" si="259"/>
        <v>#VALUE!</v>
      </c>
      <c r="AI89" s="280" t="str">
        <f>IF(details!W89="","",details!W89)</f>
        <v/>
      </c>
      <c r="AJ89" s="280" t="str">
        <f>IF(details!X89="","",details!X89)</f>
        <v/>
      </c>
      <c r="AK89" s="280" t="str">
        <f>IF(details!Y89="","",details!Y89)</f>
        <v/>
      </c>
      <c r="AL89" s="139" t="str">
        <f t="shared" si="260"/>
        <v/>
      </c>
      <c r="AM89" s="280" t="str">
        <f>IF(details!Z89="","",details!Z89)</f>
        <v/>
      </c>
      <c r="AN89" s="140" t="str">
        <f t="shared" si="261"/>
        <v/>
      </c>
      <c r="AO89" s="365" t="str">
        <f t="shared" si="235"/>
        <v/>
      </c>
      <c r="AP89" s="191" t="str">
        <f t="shared" si="337"/>
        <v/>
      </c>
      <c r="AQ89" s="282" t="str">
        <f>IF(details!AA89="","",details!AA89)</f>
        <v/>
      </c>
      <c r="AR89" s="288" t="str">
        <f>CONCATENATE(IF(details!AA89="s"," SANSKRIT",IF(details!AA89="u"," URDU",IF(details!AA89="g"," GUJRATI",IF(details!AA89="p"," PUNJABI",IF(details!AA89="sd"," SINDHI",))))),"")</f>
        <v/>
      </c>
      <c r="AS89" s="280" t="str">
        <f>IF(details!AB89="","",details!AB89)</f>
        <v/>
      </c>
      <c r="AT89" s="280" t="str">
        <f>IF(details!AC89="","",details!AC89)</f>
        <v/>
      </c>
      <c r="AU89" s="280" t="str">
        <f>IF(details!AD89="","",details!AD89)</f>
        <v/>
      </c>
      <c r="AV89" s="281" t="str">
        <f t="shared" si="262"/>
        <v/>
      </c>
      <c r="AW89" s="280" t="str">
        <f>IF(details!AE89="","",details!AE89)</f>
        <v/>
      </c>
      <c r="AX89" s="281" t="str">
        <f t="shared" si="263"/>
        <v/>
      </c>
      <c r="AY89" s="152">
        <f t="shared" si="264"/>
        <v>0</v>
      </c>
      <c r="AZ89" s="138" t="e">
        <f t="shared" si="265"/>
        <v>#VALUE!</v>
      </c>
      <c r="BA89" s="280" t="str">
        <f>IF(details!AF89="","",details!AF89)</f>
        <v/>
      </c>
      <c r="BB89" s="280" t="str">
        <f>IF(details!AG89="","",details!AG89)</f>
        <v/>
      </c>
      <c r="BC89" s="280" t="str">
        <f>IF(details!AH89="","",details!AH89)</f>
        <v/>
      </c>
      <c r="BD89" s="139" t="str">
        <f t="shared" si="266"/>
        <v/>
      </c>
      <c r="BE89" s="280" t="str">
        <f>IF(details!AI89="","",details!AI89)</f>
        <v/>
      </c>
      <c r="BF89" s="140" t="str">
        <f t="shared" si="267"/>
        <v/>
      </c>
      <c r="BG89" s="365" t="str">
        <f t="shared" si="236"/>
        <v/>
      </c>
      <c r="BH89" s="191" t="str">
        <f t="shared" si="268"/>
        <v/>
      </c>
      <c r="BI89" s="280" t="str">
        <f>IF(details!AJ89="","",details!AJ89)</f>
        <v/>
      </c>
      <c r="BJ89" s="280" t="str">
        <f>IF(details!AK89="","",details!AK89)</f>
        <v/>
      </c>
      <c r="BK89" s="280" t="str">
        <f>IF(details!AL89="","",details!AL89)</f>
        <v/>
      </c>
      <c r="BL89" s="281" t="str">
        <f t="shared" si="269"/>
        <v/>
      </c>
      <c r="BM89" s="280" t="str">
        <f>IF(details!AM89="","",details!AM89)</f>
        <v/>
      </c>
      <c r="BN89" s="281" t="str">
        <f t="shared" si="270"/>
        <v/>
      </c>
      <c r="BO89" s="152">
        <f t="shared" si="271"/>
        <v>0</v>
      </c>
      <c r="BP89" s="138" t="e">
        <f t="shared" si="272"/>
        <v>#VALUE!</v>
      </c>
      <c r="BQ89" s="280" t="str">
        <f>IF(details!AN89="","",details!AN89)</f>
        <v/>
      </c>
      <c r="BR89" s="280" t="str">
        <f>IF(details!AO89="","",details!AO89)</f>
        <v/>
      </c>
      <c r="BS89" s="280" t="str">
        <f>IF(details!AP89="","",details!AP89)</f>
        <v/>
      </c>
      <c r="BT89" s="139" t="str">
        <f t="shared" si="273"/>
        <v/>
      </c>
      <c r="BU89" s="280" t="str">
        <f>IF(details!AQ89="","",details!AQ89)</f>
        <v/>
      </c>
      <c r="BV89" s="140" t="str">
        <f t="shared" si="274"/>
        <v/>
      </c>
      <c r="BW89" s="365" t="str">
        <f t="shared" si="237"/>
        <v/>
      </c>
      <c r="BX89" s="191" t="str">
        <f t="shared" si="338"/>
        <v/>
      </c>
      <c r="BY89" s="280" t="str">
        <f>IF(details!AR89="","",details!AR89)</f>
        <v/>
      </c>
      <c r="BZ89" s="280" t="str">
        <f>IF(details!AS89="","",details!AS89)</f>
        <v/>
      </c>
      <c r="CA89" s="280" t="str">
        <f>IF(details!AT89="","",details!AT89)</f>
        <v/>
      </c>
      <c r="CB89" s="281" t="str">
        <f t="shared" si="275"/>
        <v/>
      </c>
      <c r="CC89" s="280" t="str">
        <f>IF(details!AU89="","",details!AU89)</f>
        <v/>
      </c>
      <c r="CD89" s="281" t="str">
        <f t="shared" si="276"/>
        <v/>
      </c>
      <c r="CE89" s="152">
        <f t="shared" si="277"/>
        <v>0</v>
      </c>
      <c r="CF89" s="138" t="e">
        <f t="shared" si="278"/>
        <v>#VALUE!</v>
      </c>
      <c r="CG89" s="280" t="str">
        <f>IF(details!AV89="","",details!AV89)</f>
        <v/>
      </c>
      <c r="CH89" s="280" t="str">
        <f>IF(details!AW89="","",details!AW89)</f>
        <v/>
      </c>
      <c r="CI89" s="280" t="str">
        <f>IF(details!AX89="","",details!AX89)</f>
        <v/>
      </c>
      <c r="CJ89" s="139" t="str">
        <f t="shared" si="279"/>
        <v/>
      </c>
      <c r="CK89" s="280" t="str">
        <f>IF(details!AY89="","",details!AY89)</f>
        <v/>
      </c>
      <c r="CL89" s="140" t="str">
        <f t="shared" si="280"/>
        <v/>
      </c>
      <c r="CM89" s="365" t="str">
        <f t="shared" si="238"/>
        <v/>
      </c>
      <c r="CN89" s="191" t="str">
        <f t="shared" si="239"/>
        <v/>
      </c>
      <c r="CO89" s="280" t="str">
        <f>IF(details!AZ89="","",details!AZ89)</f>
        <v/>
      </c>
      <c r="CP89" s="280" t="str">
        <f>IF(details!BA89="","",details!BA89)</f>
        <v/>
      </c>
      <c r="CQ89" s="280" t="str">
        <f>IF(details!BB89="","",details!BB89)</f>
        <v/>
      </c>
      <c r="CR89" s="281" t="str">
        <f t="shared" si="281"/>
        <v/>
      </c>
      <c r="CS89" s="280" t="str">
        <f>IF(details!BC89="","",details!BC89)</f>
        <v/>
      </c>
      <c r="CT89" s="281" t="str">
        <f t="shared" si="282"/>
        <v/>
      </c>
      <c r="CU89" s="152">
        <f t="shared" si="283"/>
        <v>0</v>
      </c>
      <c r="CV89" s="138" t="e">
        <f t="shared" si="284"/>
        <v>#VALUE!</v>
      </c>
      <c r="CW89" s="280" t="str">
        <f>IF(details!BD89="","",details!BD89)</f>
        <v/>
      </c>
      <c r="CX89" s="280" t="str">
        <f>IF(details!BE89="","",details!BE89)</f>
        <v/>
      </c>
      <c r="CY89" s="280" t="str">
        <f>IF(details!BF89="","",details!BF89)</f>
        <v/>
      </c>
      <c r="CZ89" s="139" t="str">
        <f t="shared" si="285"/>
        <v/>
      </c>
      <c r="DA89" s="280" t="str">
        <f>IF(details!BG89="","",details!BG89)</f>
        <v/>
      </c>
      <c r="DB89" s="140" t="str">
        <f t="shared" si="286"/>
        <v/>
      </c>
      <c r="DC89" s="365" t="str">
        <f t="shared" si="240"/>
        <v/>
      </c>
      <c r="DD89" s="191" t="str">
        <f t="shared" si="232"/>
        <v/>
      </c>
      <c r="DE89" s="280" t="str">
        <f>IF(details!BH89="","",details!BH89)</f>
        <v/>
      </c>
      <c r="DF89" s="280" t="str">
        <f>IF(details!BI89="","",details!BI89)</f>
        <v/>
      </c>
      <c r="DG89" s="280" t="str">
        <f>IF(details!BJ89="","",details!BJ89)</f>
        <v/>
      </c>
      <c r="DH89" s="281" t="str">
        <f t="shared" si="287"/>
        <v/>
      </c>
      <c r="DI89" s="280" t="str">
        <f>IF(details!BK89="","",details!BK89)</f>
        <v/>
      </c>
      <c r="DJ89" s="281" t="str">
        <f t="shared" si="288"/>
        <v/>
      </c>
      <c r="DK89" s="152">
        <f t="shared" si="289"/>
        <v>0</v>
      </c>
      <c r="DL89" s="281" t="str">
        <f t="shared" si="290"/>
        <v/>
      </c>
      <c r="DM89" s="280" t="str">
        <f>IF(details!BL89="","",details!BL89)</f>
        <v/>
      </c>
      <c r="DN89" s="52" t="str">
        <f t="shared" si="291"/>
        <v/>
      </c>
      <c r="DO89" s="280" t="str">
        <f t="shared" si="292"/>
        <v/>
      </c>
      <c r="DP89" s="280" t="str">
        <f>IF(details!BM89="","",details!BM89)</f>
        <v/>
      </c>
      <c r="DQ89" s="280" t="str">
        <f>IF(details!BN89="","",details!BN89)</f>
        <v/>
      </c>
      <c r="DR89" s="280" t="str">
        <f>IF(details!BO89="","",details!BO89)</f>
        <v/>
      </c>
      <c r="DS89" s="281" t="str">
        <f t="shared" si="293"/>
        <v/>
      </c>
      <c r="DT89" s="280" t="str">
        <f>IF(details!BP89="","",details!BP89)</f>
        <v/>
      </c>
      <c r="DU89" s="280" t="str">
        <f>IF(details!BQ89="","",details!BQ89)</f>
        <v/>
      </c>
      <c r="DV89" s="281" t="str">
        <f t="shared" si="294"/>
        <v/>
      </c>
      <c r="DW89" s="281" t="str">
        <f t="shared" si="295"/>
        <v/>
      </c>
      <c r="DX89" s="281" t="str">
        <f t="shared" si="296"/>
        <v/>
      </c>
      <c r="DY89" s="282" t="str">
        <f t="shared" si="297"/>
        <v/>
      </c>
      <c r="DZ89" s="152">
        <f t="shared" si="298"/>
        <v>0</v>
      </c>
      <c r="EA89" s="280" t="str">
        <f t="shared" si="299"/>
        <v/>
      </c>
      <c r="EB89" s="280" t="str">
        <f>IF(details!BR89="","",details!BR89)</f>
        <v/>
      </c>
      <c r="EC89" s="280" t="str">
        <f>IF(details!BS89="","",details!BS89)</f>
        <v/>
      </c>
      <c r="ED89" s="280" t="str">
        <f>IF(details!BT89="","",details!BT89)</f>
        <v/>
      </c>
      <c r="EE89" s="281" t="str">
        <f t="shared" si="300"/>
        <v/>
      </c>
      <c r="EF89" s="280" t="str">
        <f>IF(details!BU89="","",details!BU89)</f>
        <v/>
      </c>
      <c r="EG89" s="280" t="str">
        <f>IF(details!BV89="","",details!BV89)</f>
        <v/>
      </c>
      <c r="EH89" s="56" t="str">
        <f t="shared" si="301"/>
        <v/>
      </c>
      <c r="EI89" s="281" t="str">
        <f t="shared" si="302"/>
        <v/>
      </c>
      <c r="EJ89" s="281" t="str">
        <f t="shared" si="303"/>
        <v/>
      </c>
      <c r="EK89" s="302" t="str">
        <f t="shared" si="304"/>
        <v/>
      </c>
      <c r="EL89" s="152">
        <f t="shared" si="305"/>
        <v>0</v>
      </c>
      <c r="EM89" s="280" t="str">
        <f t="shared" si="306"/>
        <v/>
      </c>
      <c r="EN89" s="280" t="str">
        <f>IF(details!BW89="","",details!BW89)</f>
        <v/>
      </c>
      <c r="EO89" s="280" t="str">
        <f>IF(details!BX89="","",details!BX89)</f>
        <v/>
      </c>
      <c r="EP89" s="280" t="str">
        <f>IF(details!BY89="","",details!BY89)</f>
        <v/>
      </c>
      <c r="EQ89" s="282" t="str">
        <f t="shared" si="307"/>
        <v/>
      </c>
      <c r="ER89" s="280" t="str">
        <f t="shared" si="308"/>
        <v/>
      </c>
      <c r="ES89" s="280" t="str">
        <f>IF(details!BZ89="","",details!BZ89)</f>
        <v/>
      </c>
      <c r="ET89" s="280" t="str">
        <f>IF(details!CA89="","",details!CA89)</f>
        <v/>
      </c>
      <c r="EU89" s="280" t="str">
        <f>IF(details!CB89="","",details!CB89)</f>
        <v/>
      </c>
      <c r="EV89" s="280" t="str">
        <f>IF(details!CC89="","",details!CC89)</f>
        <v/>
      </c>
      <c r="EW89" s="282" t="str">
        <f t="shared" si="309"/>
        <v/>
      </c>
      <c r="EX89" s="280" t="str">
        <f t="shared" si="310"/>
        <v/>
      </c>
      <c r="EY89" s="152" t="str">
        <f t="shared" si="311"/>
        <v/>
      </c>
      <c r="EZ89" s="152" t="str">
        <f t="shared" si="312"/>
        <v/>
      </c>
      <c r="FA89" s="152" t="str">
        <f t="shared" si="313"/>
        <v/>
      </c>
      <c r="FB89" s="152" t="str">
        <f t="shared" si="314"/>
        <v/>
      </c>
      <c r="FC89" s="152" t="str">
        <f t="shared" si="315"/>
        <v/>
      </c>
      <c r="FD89" s="152" t="str">
        <f t="shared" si="316"/>
        <v/>
      </c>
      <c r="FE89" s="152" t="str">
        <f t="shared" si="241"/>
        <v/>
      </c>
      <c r="FF89" s="152">
        <f t="shared" si="317"/>
        <v>0</v>
      </c>
      <c r="FG89" s="152">
        <f t="shared" si="318"/>
        <v>0</v>
      </c>
      <c r="FH89" s="152">
        <f t="shared" si="319"/>
        <v>0</v>
      </c>
      <c r="FI89" s="152">
        <f t="shared" si="320"/>
        <v>0</v>
      </c>
      <c r="FJ89" s="152">
        <f t="shared" si="321"/>
        <v>0</v>
      </c>
      <c r="FK89" s="198"/>
      <c r="FL89" s="303" t="str">
        <f t="shared" si="322"/>
        <v/>
      </c>
      <c r="FM89" s="303" t="str">
        <f t="shared" si="323"/>
        <v/>
      </c>
      <c r="FN89" s="303" t="str">
        <f t="shared" si="324"/>
        <v/>
      </c>
      <c r="FO89" s="303" t="str">
        <f t="shared" si="242"/>
        <v/>
      </c>
      <c r="FP89" s="303" t="str">
        <f t="shared" si="243"/>
        <v/>
      </c>
      <c r="FQ89" s="303" t="str">
        <f t="shared" si="244"/>
        <v/>
      </c>
      <c r="FR89" s="303" t="str">
        <f t="shared" si="245"/>
        <v/>
      </c>
      <c r="FS89" s="303" t="str">
        <f t="shared" si="246"/>
        <v/>
      </c>
      <c r="FT89" s="303" t="str">
        <f t="shared" si="325"/>
        <v/>
      </c>
      <c r="FU89" s="303" t="str">
        <f t="shared" si="326"/>
        <v/>
      </c>
      <c r="FV89" s="303" t="str">
        <f t="shared" si="327"/>
        <v/>
      </c>
      <c r="FW89" s="303" t="str">
        <f t="shared" si="328"/>
        <v/>
      </c>
      <c r="FX89" s="303" t="str">
        <f t="shared" si="247"/>
        <v/>
      </c>
      <c r="FY89" s="303" t="str">
        <f t="shared" si="329"/>
        <v/>
      </c>
      <c r="FZ89" s="303" t="str">
        <f t="shared" si="330"/>
        <v/>
      </c>
      <c r="GA89" s="303" t="str">
        <f t="shared" si="331"/>
        <v/>
      </c>
      <c r="GB89" s="303" t="str">
        <f t="shared" si="248"/>
        <v/>
      </c>
      <c r="GC89" s="286">
        <f t="shared" si="233"/>
        <v>0</v>
      </c>
      <c r="GD89" s="244">
        <f t="shared" si="332"/>
        <v>0</v>
      </c>
      <c r="GE89" s="152" t="str">
        <f t="shared" si="333"/>
        <v/>
      </c>
      <c r="GF89" s="421" t="str">
        <f t="shared" si="334"/>
        <v/>
      </c>
      <c r="GG89" s="333" t="str">
        <f t="shared" si="228"/>
        <v/>
      </c>
      <c r="GH89" s="333" t="str">
        <f t="shared" si="220"/>
        <v xml:space="preserve">      </v>
      </c>
      <c r="GI89" s="191"/>
      <c r="GJ89" s="191" t="str">
        <f t="shared" si="229"/>
        <v/>
      </c>
      <c r="GK89" s="191" t="str">
        <f t="shared" si="230"/>
        <v/>
      </c>
      <c r="GL89" s="191" t="str">
        <f t="shared" si="231"/>
        <v/>
      </c>
      <c r="GM89" s="55" t="str">
        <f>IF(details!DG89="","",details!DG89)</f>
        <v/>
      </c>
      <c r="GN89" s="57" t="str">
        <f>IF(details!DH89="","",details!DH89)</f>
        <v/>
      </c>
      <c r="GO89" s="55" t="str">
        <f>IF(details!DK89="","",details!DK89)</f>
        <v/>
      </c>
      <c r="GP89" s="57" t="str">
        <f>IF(details!DL89="","",details!DL89)</f>
        <v/>
      </c>
      <c r="GQ89" s="55" t="str">
        <f>IF(details!DO89="","",details!DO89)</f>
        <v/>
      </c>
      <c r="GR89" s="57" t="str">
        <f>IF(details!DP89="","",details!DP89)</f>
        <v/>
      </c>
      <c r="GS89" s="55" t="str">
        <f>IF(details!DS89="","",details!DS89)</f>
        <v/>
      </c>
      <c r="GT89" s="57" t="str">
        <f>IF(details!DT89="","",details!DT89)</f>
        <v/>
      </c>
      <c r="GU89" s="337" t="str">
        <f t="shared" si="335"/>
        <v/>
      </c>
      <c r="GV89" s="427" t="str">
        <f t="shared" si="336"/>
        <v/>
      </c>
      <c r="GW89" s="199"/>
      <c r="HP89" s="65"/>
      <c r="HQ89" s="65"/>
      <c r="HR89" s="65"/>
      <c r="HS89" s="65"/>
    </row>
    <row r="90" spans="1:227" ht="15" customHeight="1">
      <c r="A90" s="194">
        <f>details!A90</f>
        <v>84</v>
      </c>
      <c r="B90" s="280" t="str">
        <f>IF(details!B90="","",details!B90)</f>
        <v/>
      </c>
      <c r="C90" s="280" t="str">
        <f>IF(details!C90="","",details!C90)</f>
        <v/>
      </c>
      <c r="D90" s="282">
        <f>IF(details!D90="","",details!D90)</f>
        <v>1084</v>
      </c>
      <c r="E90" s="282"/>
      <c r="F90" s="280" t="str">
        <f>IF(details!F90="","",details!F90)</f>
        <v/>
      </c>
      <c r="G90" s="570" t="str">
        <f>IF(details!G90="","",details!G90)</f>
        <v/>
      </c>
      <c r="H90" s="287" t="str">
        <f>IF(details!H90="","",details!H90)</f>
        <v>A 084</v>
      </c>
      <c r="I90" s="287" t="str">
        <f>IF(details!I90="","",details!I90)</f>
        <v>B 084</v>
      </c>
      <c r="J90" s="287" t="str">
        <f>IF(details!J90="","",details!J90)</f>
        <v>C 084</v>
      </c>
      <c r="K90" s="280" t="str">
        <f>IF(details!K90="","",details!K90)</f>
        <v/>
      </c>
      <c r="L90" s="280" t="str">
        <f>IF(details!L90="","",details!L90)</f>
        <v/>
      </c>
      <c r="M90" s="280" t="str">
        <f>IF(details!M90="","",details!M90)</f>
        <v/>
      </c>
      <c r="N90" s="281" t="str">
        <f t="shared" si="249"/>
        <v/>
      </c>
      <c r="O90" s="280" t="str">
        <f>IF(details!N90="","",details!N90)</f>
        <v/>
      </c>
      <c r="P90" s="281" t="str">
        <f t="shared" si="250"/>
        <v/>
      </c>
      <c r="Q90" s="152">
        <f t="shared" si="251"/>
        <v>0</v>
      </c>
      <c r="R90" s="138" t="e">
        <f t="shared" si="252"/>
        <v>#VALUE!</v>
      </c>
      <c r="S90" s="280" t="str">
        <f>IF(details!O90="","",details!O90)</f>
        <v/>
      </c>
      <c r="T90" s="280" t="str">
        <f>IF(details!P90="","",details!P90)</f>
        <v/>
      </c>
      <c r="U90" s="280" t="str">
        <f>IF(details!Q90="","",details!Q90)</f>
        <v/>
      </c>
      <c r="V90" s="139" t="str">
        <f t="shared" si="253"/>
        <v/>
      </c>
      <c r="W90" s="280" t="str">
        <f>IF(details!R90="","",details!R90)</f>
        <v/>
      </c>
      <c r="X90" s="140" t="str">
        <f t="shared" si="254"/>
        <v/>
      </c>
      <c r="Y90" s="365" t="str">
        <f t="shared" si="234"/>
        <v/>
      </c>
      <c r="Z90" s="191" t="str">
        <f t="shared" si="255"/>
        <v/>
      </c>
      <c r="AA90" s="280" t="str">
        <f>IF(details!S90="","",details!S90)</f>
        <v/>
      </c>
      <c r="AB90" s="280" t="str">
        <f>IF(details!T90="","",details!T90)</f>
        <v/>
      </c>
      <c r="AC90" s="280" t="str">
        <f>IF(details!U90="","",details!U90)</f>
        <v/>
      </c>
      <c r="AD90" s="281" t="str">
        <f t="shared" si="256"/>
        <v/>
      </c>
      <c r="AE90" s="280" t="str">
        <f>IF(details!V90="","",details!V90)</f>
        <v/>
      </c>
      <c r="AF90" s="281" t="str">
        <f t="shared" si="257"/>
        <v/>
      </c>
      <c r="AG90" s="152">
        <f t="shared" si="258"/>
        <v>0</v>
      </c>
      <c r="AH90" s="138" t="e">
        <f t="shared" si="259"/>
        <v>#VALUE!</v>
      </c>
      <c r="AI90" s="280" t="str">
        <f>IF(details!W90="","",details!W90)</f>
        <v/>
      </c>
      <c r="AJ90" s="280" t="str">
        <f>IF(details!X90="","",details!X90)</f>
        <v/>
      </c>
      <c r="AK90" s="280" t="str">
        <f>IF(details!Y90="","",details!Y90)</f>
        <v/>
      </c>
      <c r="AL90" s="139" t="str">
        <f t="shared" si="260"/>
        <v/>
      </c>
      <c r="AM90" s="280" t="str">
        <f>IF(details!Z90="","",details!Z90)</f>
        <v/>
      </c>
      <c r="AN90" s="140" t="str">
        <f t="shared" si="261"/>
        <v/>
      </c>
      <c r="AO90" s="365" t="str">
        <f t="shared" si="235"/>
        <v/>
      </c>
      <c r="AP90" s="191" t="str">
        <f t="shared" si="337"/>
        <v/>
      </c>
      <c r="AQ90" s="282" t="str">
        <f>IF(details!AA90="","",details!AA90)</f>
        <v/>
      </c>
      <c r="AR90" s="288" t="str">
        <f>CONCATENATE(IF(details!AA90="s"," SANSKRIT",IF(details!AA90="u"," URDU",IF(details!AA90="g"," GUJRATI",IF(details!AA90="p"," PUNJABI",IF(details!AA90="sd"," SINDHI",))))),"")</f>
        <v/>
      </c>
      <c r="AS90" s="280" t="str">
        <f>IF(details!AB90="","",details!AB90)</f>
        <v/>
      </c>
      <c r="AT90" s="280" t="str">
        <f>IF(details!AC90="","",details!AC90)</f>
        <v/>
      </c>
      <c r="AU90" s="280" t="str">
        <f>IF(details!AD90="","",details!AD90)</f>
        <v/>
      </c>
      <c r="AV90" s="281" t="str">
        <f t="shared" si="262"/>
        <v/>
      </c>
      <c r="AW90" s="280" t="str">
        <f>IF(details!AE90="","",details!AE90)</f>
        <v/>
      </c>
      <c r="AX90" s="281" t="str">
        <f t="shared" si="263"/>
        <v/>
      </c>
      <c r="AY90" s="152">
        <f t="shared" si="264"/>
        <v>0</v>
      </c>
      <c r="AZ90" s="138" t="e">
        <f t="shared" si="265"/>
        <v>#VALUE!</v>
      </c>
      <c r="BA90" s="280" t="str">
        <f>IF(details!AF90="","",details!AF90)</f>
        <v/>
      </c>
      <c r="BB90" s="280" t="str">
        <f>IF(details!AG90="","",details!AG90)</f>
        <v/>
      </c>
      <c r="BC90" s="280" t="str">
        <f>IF(details!AH90="","",details!AH90)</f>
        <v/>
      </c>
      <c r="BD90" s="139" t="str">
        <f t="shared" si="266"/>
        <v/>
      </c>
      <c r="BE90" s="280" t="str">
        <f>IF(details!AI90="","",details!AI90)</f>
        <v/>
      </c>
      <c r="BF90" s="140" t="str">
        <f t="shared" si="267"/>
        <v/>
      </c>
      <c r="BG90" s="365" t="str">
        <f t="shared" si="236"/>
        <v/>
      </c>
      <c r="BH90" s="191" t="str">
        <f t="shared" si="268"/>
        <v/>
      </c>
      <c r="BI90" s="280" t="str">
        <f>IF(details!AJ90="","",details!AJ90)</f>
        <v/>
      </c>
      <c r="BJ90" s="280" t="str">
        <f>IF(details!AK90="","",details!AK90)</f>
        <v/>
      </c>
      <c r="BK90" s="280" t="str">
        <f>IF(details!AL90="","",details!AL90)</f>
        <v/>
      </c>
      <c r="BL90" s="281" t="str">
        <f t="shared" si="269"/>
        <v/>
      </c>
      <c r="BM90" s="280" t="str">
        <f>IF(details!AM90="","",details!AM90)</f>
        <v/>
      </c>
      <c r="BN90" s="281" t="str">
        <f t="shared" si="270"/>
        <v/>
      </c>
      <c r="BO90" s="152">
        <f t="shared" si="271"/>
        <v>0</v>
      </c>
      <c r="BP90" s="138" t="e">
        <f t="shared" si="272"/>
        <v>#VALUE!</v>
      </c>
      <c r="BQ90" s="280" t="str">
        <f>IF(details!AN90="","",details!AN90)</f>
        <v/>
      </c>
      <c r="BR90" s="280" t="str">
        <f>IF(details!AO90="","",details!AO90)</f>
        <v/>
      </c>
      <c r="BS90" s="280" t="str">
        <f>IF(details!AP90="","",details!AP90)</f>
        <v/>
      </c>
      <c r="BT90" s="139" t="str">
        <f t="shared" si="273"/>
        <v/>
      </c>
      <c r="BU90" s="280" t="str">
        <f>IF(details!AQ90="","",details!AQ90)</f>
        <v/>
      </c>
      <c r="BV90" s="140" t="str">
        <f t="shared" si="274"/>
        <v/>
      </c>
      <c r="BW90" s="365" t="str">
        <f t="shared" si="237"/>
        <v/>
      </c>
      <c r="BX90" s="191" t="str">
        <f t="shared" si="338"/>
        <v/>
      </c>
      <c r="BY90" s="280" t="str">
        <f>IF(details!AR90="","",details!AR90)</f>
        <v/>
      </c>
      <c r="BZ90" s="280" t="str">
        <f>IF(details!AS90="","",details!AS90)</f>
        <v/>
      </c>
      <c r="CA90" s="280" t="str">
        <f>IF(details!AT90="","",details!AT90)</f>
        <v/>
      </c>
      <c r="CB90" s="281" t="str">
        <f t="shared" si="275"/>
        <v/>
      </c>
      <c r="CC90" s="280" t="str">
        <f>IF(details!AU90="","",details!AU90)</f>
        <v/>
      </c>
      <c r="CD90" s="281" t="str">
        <f t="shared" si="276"/>
        <v/>
      </c>
      <c r="CE90" s="152">
        <f t="shared" si="277"/>
        <v>0</v>
      </c>
      <c r="CF90" s="138" t="e">
        <f t="shared" si="278"/>
        <v>#VALUE!</v>
      </c>
      <c r="CG90" s="280" t="str">
        <f>IF(details!AV90="","",details!AV90)</f>
        <v/>
      </c>
      <c r="CH90" s="280" t="str">
        <f>IF(details!AW90="","",details!AW90)</f>
        <v/>
      </c>
      <c r="CI90" s="280" t="str">
        <f>IF(details!AX90="","",details!AX90)</f>
        <v/>
      </c>
      <c r="CJ90" s="139" t="str">
        <f t="shared" si="279"/>
        <v/>
      </c>
      <c r="CK90" s="280" t="str">
        <f>IF(details!AY90="","",details!AY90)</f>
        <v/>
      </c>
      <c r="CL90" s="140" t="str">
        <f t="shared" si="280"/>
        <v/>
      </c>
      <c r="CM90" s="365" t="str">
        <f t="shared" si="238"/>
        <v/>
      </c>
      <c r="CN90" s="191" t="str">
        <f t="shared" si="239"/>
        <v/>
      </c>
      <c r="CO90" s="280" t="str">
        <f>IF(details!AZ90="","",details!AZ90)</f>
        <v/>
      </c>
      <c r="CP90" s="280" t="str">
        <f>IF(details!BA90="","",details!BA90)</f>
        <v/>
      </c>
      <c r="CQ90" s="280" t="str">
        <f>IF(details!BB90="","",details!BB90)</f>
        <v/>
      </c>
      <c r="CR90" s="281" t="str">
        <f t="shared" si="281"/>
        <v/>
      </c>
      <c r="CS90" s="280" t="str">
        <f>IF(details!BC90="","",details!BC90)</f>
        <v/>
      </c>
      <c r="CT90" s="281" t="str">
        <f t="shared" si="282"/>
        <v/>
      </c>
      <c r="CU90" s="152">
        <f t="shared" si="283"/>
        <v>0</v>
      </c>
      <c r="CV90" s="138" t="e">
        <f t="shared" si="284"/>
        <v>#VALUE!</v>
      </c>
      <c r="CW90" s="280" t="str">
        <f>IF(details!BD90="","",details!BD90)</f>
        <v/>
      </c>
      <c r="CX90" s="280" t="str">
        <f>IF(details!BE90="","",details!BE90)</f>
        <v/>
      </c>
      <c r="CY90" s="280" t="str">
        <f>IF(details!BF90="","",details!BF90)</f>
        <v/>
      </c>
      <c r="CZ90" s="139" t="str">
        <f t="shared" si="285"/>
        <v/>
      </c>
      <c r="DA90" s="280" t="str">
        <f>IF(details!BG90="","",details!BG90)</f>
        <v/>
      </c>
      <c r="DB90" s="140" t="str">
        <f t="shared" si="286"/>
        <v/>
      </c>
      <c r="DC90" s="365" t="str">
        <f t="shared" si="240"/>
        <v/>
      </c>
      <c r="DD90" s="191" t="str">
        <f t="shared" si="232"/>
        <v/>
      </c>
      <c r="DE90" s="280" t="str">
        <f>IF(details!BH90="","",details!BH90)</f>
        <v/>
      </c>
      <c r="DF90" s="280" t="str">
        <f>IF(details!BI90="","",details!BI90)</f>
        <v/>
      </c>
      <c r="DG90" s="280" t="str">
        <f>IF(details!BJ90="","",details!BJ90)</f>
        <v/>
      </c>
      <c r="DH90" s="281" t="str">
        <f t="shared" si="287"/>
        <v/>
      </c>
      <c r="DI90" s="280" t="str">
        <f>IF(details!BK90="","",details!BK90)</f>
        <v/>
      </c>
      <c r="DJ90" s="281" t="str">
        <f t="shared" si="288"/>
        <v/>
      </c>
      <c r="DK90" s="152">
        <f t="shared" si="289"/>
        <v>0</v>
      </c>
      <c r="DL90" s="281" t="str">
        <f t="shared" si="290"/>
        <v/>
      </c>
      <c r="DM90" s="280" t="str">
        <f>IF(details!BL90="","",details!BL90)</f>
        <v/>
      </c>
      <c r="DN90" s="52" t="str">
        <f t="shared" si="291"/>
        <v/>
      </c>
      <c r="DO90" s="280" t="str">
        <f t="shared" si="292"/>
        <v/>
      </c>
      <c r="DP90" s="280" t="str">
        <f>IF(details!BM90="","",details!BM90)</f>
        <v/>
      </c>
      <c r="DQ90" s="280" t="str">
        <f>IF(details!BN90="","",details!BN90)</f>
        <v/>
      </c>
      <c r="DR90" s="280" t="str">
        <f>IF(details!BO90="","",details!BO90)</f>
        <v/>
      </c>
      <c r="DS90" s="281" t="str">
        <f t="shared" si="293"/>
        <v/>
      </c>
      <c r="DT90" s="280" t="str">
        <f>IF(details!BP90="","",details!BP90)</f>
        <v/>
      </c>
      <c r="DU90" s="280" t="str">
        <f>IF(details!BQ90="","",details!BQ90)</f>
        <v/>
      </c>
      <c r="DV90" s="281" t="str">
        <f t="shared" si="294"/>
        <v/>
      </c>
      <c r="DW90" s="281" t="str">
        <f t="shared" si="295"/>
        <v/>
      </c>
      <c r="DX90" s="281" t="str">
        <f t="shared" si="296"/>
        <v/>
      </c>
      <c r="DY90" s="282" t="str">
        <f t="shared" si="297"/>
        <v/>
      </c>
      <c r="DZ90" s="152">
        <f t="shared" si="298"/>
        <v>0</v>
      </c>
      <c r="EA90" s="280" t="str">
        <f t="shared" si="299"/>
        <v/>
      </c>
      <c r="EB90" s="280" t="str">
        <f>IF(details!BR90="","",details!BR90)</f>
        <v/>
      </c>
      <c r="EC90" s="280" t="str">
        <f>IF(details!BS90="","",details!BS90)</f>
        <v/>
      </c>
      <c r="ED90" s="280" t="str">
        <f>IF(details!BT90="","",details!BT90)</f>
        <v/>
      </c>
      <c r="EE90" s="281" t="str">
        <f t="shared" si="300"/>
        <v/>
      </c>
      <c r="EF90" s="280" t="str">
        <f>IF(details!BU90="","",details!BU90)</f>
        <v/>
      </c>
      <c r="EG90" s="280" t="str">
        <f>IF(details!BV90="","",details!BV90)</f>
        <v/>
      </c>
      <c r="EH90" s="56" t="str">
        <f t="shared" si="301"/>
        <v/>
      </c>
      <c r="EI90" s="281" t="str">
        <f t="shared" si="302"/>
        <v/>
      </c>
      <c r="EJ90" s="281" t="str">
        <f t="shared" si="303"/>
        <v/>
      </c>
      <c r="EK90" s="302" t="str">
        <f t="shared" si="304"/>
        <v/>
      </c>
      <c r="EL90" s="152">
        <f t="shared" si="305"/>
        <v>0</v>
      </c>
      <c r="EM90" s="280" t="str">
        <f t="shared" si="306"/>
        <v/>
      </c>
      <c r="EN90" s="280" t="str">
        <f>IF(details!BW90="","",details!BW90)</f>
        <v/>
      </c>
      <c r="EO90" s="280" t="str">
        <f>IF(details!BX90="","",details!BX90)</f>
        <v/>
      </c>
      <c r="EP90" s="280" t="str">
        <f>IF(details!BY90="","",details!BY90)</f>
        <v/>
      </c>
      <c r="EQ90" s="282" t="str">
        <f t="shared" si="307"/>
        <v/>
      </c>
      <c r="ER90" s="280" t="str">
        <f t="shared" si="308"/>
        <v/>
      </c>
      <c r="ES90" s="280" t="str">
        <f>IF(details!BZ90="","",details!BZ90)</f>
        <v/>
      </c>
      <c r="ET90" s="280" t="str">
        <f>IF(details!CA90="","",details!CA90)</f>
        <v/>
      </c>
      <c r="EU90" s="280" t="str">
        <f>IF(details!CB90="","",details!CB90)</f>
        <v/>
      </c>
      <c r="EV90" s="280" t="str">
        <f>IF(details!CC90="","",details!CC90)</f>
        <v/>
      </c>
      <c r="EW90" s="282" t="str">
        <f t="shared" si="309"/>
        <v/>
      </c>
      <c r="EX90" s="280" t="str">
        <f t="shared" si="310"/>
        <v/>
      </c>
      <c r="EY90" s="152" t="str">
        <f t="shared" si="311"/>
        <v/>
      </c>
      <c r="EZ90" s="152" t="str">
        <f t="shared" si="312"/>
        <v/>
      </c>
      <c r="FA90" s="152" t="str">
        <f t="shared" si="313"/>
        <v/>
      </c>
      <c r="FB90" s="152" t="str">
        <f t="shared" si="314"/>
        <v/>
      </c>
      <c r="FC90" s="152" t="str">
        <f t="shared" si="315"/>
        <v/>
      </c>
      <c r="FD90" s="152" t="str">
        <f t="shared" si="316"/>
        <v/>
      </c>
      <c r="FE90" s="152" t="str">
        <f t="shared" si="241"/>
        <v/>
      </c>
      <c r="FF90" s="152">
        <f t="shared" si="317"/>
        <v>0</v>
      </c>
      <c r="FG90" s="152">
        <f t="shared" si="318"/>
        <v>0</v>
      </c>
      <c r="FH90" s="152">
        <f t="shared" si="319"/>
        <v>0</v>
      </c>
      <c r="FI90" s="152">
        <f t="shared" si="320"/>
        <v>0</v>
      </c>
      <c r="FJ90" s="152">
        <f t="shared" si="321"/>
        <v>0</v>
      </c>
      <c r="FK90" s="198"/>
      <c r="FL90" s="303" t="str">
        <f t="shared" si="322"/>
        <v/>
      </c>
      <c r="FM90" s="303" t="str">
        <f t="shared" si="323"/>
        <v/>
      </c>
      <c r="FN90" s="303" t="str">
        <f t="shared" si="324"/>
        <v/>
      </c>
      <c r="FO90" s="303" t="str">
        <f t="shared" si="242"/>
        <v/>
      </c>
      <c r="FP90" s="303" t="str">
        <f t="shared" si="243"/>
        <v/>
      </c>
      <c r="FQ90" s="303" t="str">
        <f t="shared" si="244"/>
        <v/>
      </c>
      <c r="FR90" s="303" t="str">
        <f t="shared" si="245"/>
        <v/>
      </c>
      <c r="FS90" s="303" t="str">
        <f t="shared" si="246"/>
        <v/>
      </c>
      <c r="FT90" s="303" t="str">
        <f t="shared" si="325"/>
        <v/>
      </c>
      <c r="FU90" s="303" t="str">
        <f t="shared" si="326"/>
        <v/>
      </c>
      <c r="FV90" s="303" t="str">
        <f t="shared" si="327"/>
        <v/>
      </c>
      <c r="FW90" s="303" t="str">
        <f t="shared" si="328"/>
        <v/>
      </c>
      <c r="FX90" s="303" t="str">
        <f t="shared" si="247"/>
        <v/>
      </c>
      <c r="FY90" s="303" t="str">
        <f t="shared" si="329"/>
        <v/>
      </c>
      <c r="FZ90" s="303" t="str">
        <f t="shared" si="330"/>
        <v/>
      </c>
      <c r="GA90" s="303" t="str">
        <f t="shared" si="331"/>
        <v/>
      </c>
      <c r="GB90" s="303" t="str">
        <f t="shared" si="248"/>
        <v/>
      </c>
      <c r="GC90" s="286">
        <f t="shared" si="233"/>
        <v>0</v>
      </c>
      <c r="GD90" s="244">
        <f t="shared" si="332"/>
        <v>0</v>
      </c>
      <c r="GE90" s="152" t="str">
        <f t="shared" si="333"/>
        <v/>
      </c>
      <c r="GF90" s="421" t="str">
        <f t="shared" si="334"/>
        <v/>
      </c>
      <c r="GG90" s="333" t="str">
        <f t="shared" si="228"/>
        <v/>
      </c>
      <c r="GH90" s="333" t="str">
        <f t="shared" si="220"/>
        <v xml:space="preserve">      </v>
      </c>
      <c r="GI90" s="191"/>
      <c r="GJ90" s="191" t="str">
        <f t="shared" si="229"/>
        <v/>
      </c>
      <c r="GK90" s="191" t="str">
        <f t="shared" si="230"/>
        <v/>
      </c>
      <c r="GL90" s="191" t="str">
        <f t="shared" si="231"/>
        <v/>
      </c>
      <c r="GM90" s="55" t="str">
        <f>IF(details!DG90="","",details!DG90)</f>
        <v/>
      </c>
      <c r="GN90" s="57" t="str">
        <f>IF(details!DH90="","",details!DH90)</f>
        <v/>
      </c>
      <c r="GO90" s="55" t="str">
        <f>IF(details!DK90="","",details!DK90)</f>
        <v/>
      </c>
      <c r="GP90" s="57" t="str">
        <f>IF(details!DL90="","",details!DL90)</f>
        <v/>
      </c>
      <c r="GQ90" s="55" t="str">
        <f>IF(details!DO90="","",details!DO90)</f>
        <v/>
      </c>
      <c r="GR90" s="57" t="str">
        <f>IF(details!DP90="","",details!DP90)</f>
        <v/>
      </c>
      <c r="GS90" s="55" t="str">
        <f>IF(details!DS90="","",details!DS90)</f>
        <v/>
      </c>
      <c r="GT90" s="57" t="str">
        <f>IF(details!DT90="","",details!DT90)</f>
        <v/>
      </c>
      <c r="GU90" s="337" t="str">
        <f t="shared" si="335"/>
        <v/>
      </c>
      <c r="GV90" s="427" t="str">
        <f t="shared" si="336"/>
        <v/>
      </c>
      <c r="GW90" s="199"/>
      <c r="HP90" s="65"/>
      <c r="HQ90" s="65"/>
      <c r="HR90" s="65"/>
      <c r="HS90" s="65"/>
    </row>
    <row r="91" spans="1:227" ht="15" customHeight="1">
      <c r="A91" s="194">
        <f>details!A91</f>
        <v>85</v>
      </c>
      <c r="B91" s="280" t="str">
        <f>IF(details!B91="","",details!B91)</f>
        <v/>
      </c>
      <c r="C91" s="280" t="str">
        <f>IF(details!C91="","",details!C91)</f>
        <v/>
      </c>
      <c r="D91" s="282">
        <f>IF(details!D91="","",details!D91)</f>
        <v>1085</v>
      </c>
      <c r="E91" s="282"/>
      <c r="F91" s="280" t="str">
        <f>IF(details!F91="","",details!F91)</f>
        <v/>
      </c>
      <c r="G91" s="570" t="str">
        <f>IF(details!G91="","",details!G91)</f>
        <v/>
      </c>
      <c r="H91" s="287" t="str">
        <f>IF(details!H91="","",details!H91)</f>
        <v>A 085</v>
      </c>
      <c r="I91" s="287" t="str">
        <f>IF(details!I91="","",details!I91)</f>
        <v>B 085</v>
      </c>
      <c r="J91" s="287" t="str">
        <f>IF(details!J91="","",details!J91)</f>
        <v>C 085</v>
      </c>
      <c r="K91" s="280" t="str">
        <f>IF(details!K91="","",details!K91)</f>
        <v/>
      </c>
      <c r="L91" s="280" t="str">
        <f>IF(details!L91="","",details!L91)</f>
        <v/>
      </c>
      <c r="M91" s="280" t="str">
        <f>IF(details!M91="","",details!M91)</f>
        <v/>
      </c>
      <c r="N91" s="281" t="str">
        <f t="shared" si="249"/>
        <v/>
      </c>
      <c r="O91" s="280" t="str">
        <f>IF(details!N91="","",details!N91)</f>
        <v/>
      </c>
      <c r="P91" s="281" t="str">
        <f t="shared" si="250"/>
        <v/>
      </c>
      <c r="Q91" s="152">
        <f t="shared" si="251"/>
        <v>0</v>
      </c>
      <c r="R91" s="138" t="e">
        <f t="shared" si="252"/>
        <v>#VALUE!</v>
      </c>
      <c r="S91" s="280" t="str">
        <f>IF(details!O91="","",details!O91)</f>
        <v/>
      </c>
      <c r="T91" s="280" t="str">
        <f>IF(details!P91="","",details!P91)</f>
        <v/>
      </c>
      <c r="U91" s="280" t="str">
        <f>IF(details!Q91="","",details!Q91)</f>
        <v/>
      </c>
      <c r="V91" s="139" t="str">
        <f t="shared" si="253"/>
        <v/>
      </c>
      <c r="W91" s="280" t="str">
        <f>IF(details!R91="","",details!R91)</f>
        <v/>
      </c>
      <c r="X91" s="140" t="str">
        <f t="shared" si="254"/>
        <v/>
      </c>
      <c r="Y91" s="365" t="str">
        <f t="shared" si="234"/>
        <v/>
      </c>
      <c r="Z91" s="191" t="str">
        <f t="shared" si="255"/>
        <v/>
      </c>
      <c r="AA91" s="280" t="str">
        <f>IF(details!S91="","",details!S91)</f>
        <v/>
      </c>
      <c r="AB91" s="280" t="str">
        <f>IF(details!T91="","",details!T91)</f>
        <v/>
      </c>
      <c r="AC91" s="280" t="str">
        <f>IF(details!U91="","",details!U91)</f>
        <v/>
      </c>
      <c r="AD91" s="281" t="str">
        <f t="shared" si="256"/>
        <v/>
      </c>
      <c r="AE91" s="280" t="str">
        <f>IF(details!V91="","",details!V91)</f>
        <v/>
      </c>
      <c r="AF91" s="281" t="str">
        <f t="shared" si="257"/>
        <v/>
      </c>
      <c r="AG91" s="152">
        <f t="shared" si="258"/>
        <v>0</v>
      </c>
      <c r="AH91" s="138" t="e">
        <f t="shared" si="259"/>
        <v>#VALUE!</v>
      </c>
      <c r="AI91" s="280" t="str">
        <f>IF(details!W91="","",details!W91)</f>
        <v/>
      </c>
      <c r="AJ91" s="280" t="str">
        <f>IF(details!X91="","",details!X91)</f>
        <v/>
      </c>
      <c r="AK91" s="280" t="str">
        <f>IF(details!Y91="","",details!Y91)</f>
        <v/>
      </c>
      <c r="AL91" s="139" t="str">
        <f t="shared" si="260"/>
        <v/>
      </c>
      <c r="AM91" s="280" t="str">
        <f>IF(details!Z91="","",details!Z91)</f>
        <v/>
      </c>
      <c r="AN91" s="140" t="str">
        <f t="shared" si="261"/>
        <v/>
      </c>
      <c r="AO91" s="365" t="str">
        <f t="shared" si="235"/>
        <v/>
      </c>
      <c r="AP91" s="191" t="str">
        <f t="shared" si="337"/>
        <v/>
      </c>
      <c r="AQ91" s="282" t="str">
        <f>IF(details!AA91="","",details!AA91)</f>
        <v/>
      </c>
      <c r="AR91" s="288" t="str">
        <f>CONCATENATE(IF(details!AA91="s"," SANSKRIT",IF(details!AA91="u"," URDU",IF(details!AA91="g"," GUJRATI",IF(details!AA91="p"," PUNJABI",IF(details!AA91="sd"," SINDHI",))))),"")</f>
        <v/>
      </c>
      <c r="AS91" s="280" t="str">
        <f>IF(details!AB91="","",details!AB91)</f>
        <v/>
      </c>
      <c r="AT91" s="280" t="str">
        <f>IF(details!AC91="","",details!AC91)</f>
        <v/>
      </c>
      <c r="AU91" s="280" t="str">
        <f>IF(details!AD91="","",details!AD91)</f>
        <v/>
      </c>
      <c r="AV91" s="281" t="str">
        <f t="shared" si="262"/>
        <v/>
      </c>
      <c r="AW91" s="280" t="str">
        <f>IF(details!AE91="","",details!AE91)</f>
        <v/>
      </c>
      <c r="AX91" s="281" t="str">
        <f t="shared" si="263"/>
        <v/>
      </c>
      <c r="AY91" s="152">
        <f t="shared" si="264"/>
        <v>0</v>
      </c>
      <c r="AZ91" s="138" t="e">
        <f t="shared" si="265"/>
        <v>#VALUE!</v>
      </c>
      <c r="BA91" s="280" t="str">
        <f>IF(details!AF91="","",details!AF91)</f>
        <v/>
      </c>
      <c r="BB91" s="280" t="str">
        <f>IF(details!AG91="","",details!AG91)</f>
        <v/>
      </c>
      <c r="BC91" s="280" t="str">
        <f>IF(details!AH91="","",details!AH91)</f>
        <v/>
      </c>
      <c r="BD91" s="139" t="str">
        <f t="shared" si="266"/>
        <v/>
      </c>
      <c r="BE91" s="280" t="str">
        <f>IF(details!AI91="","",details!AI91)</f>
        <v/>
      </c>
      <c r="BF91" s="140" t="str">
        <f t="shared" si="267"/>
        <v/>
      </c>
      <c r="BG91" s="365" t="str">
        <f t="shared" si="236"/>
        <v/>
      </c>
      <c r="BH91" s="191" t="str">
        <f t="shared" si="268"/>
        <v/>
      </c>
      <c r="BI91" s="280" t="str">
        <f>IF(details!AJ91="","",details!AJ91)</f>
        <v/>
      </c>
      <c r="BJ91" s="280" t="str">
        <f>IF(details!AK91="","",details!AK91)</f>
        <v/>
      </c>
      <c r="BK91" s="280" t="str">
        <f>IF(details!AL91="","",details!AL91)</f>
        <v/>
      </c>
      <c r="BL91" s="281" t="str">
        <f t="shared" si="269"/>
        <v/>
      </c>
      <c r="BM91" s="280" t="str">
        <f>IF(details!AM91="","",details!AM91)</f>
        <v/>
      </c>
      <c r="BN91" s="281" t="str">
        <f t="shared" si="270"/>
        <v/>
      </c>
      <c r="BO91" s="152">
        <f t="shared" si="271"/>
        <v>0</v>
      </c>
      <c r="BP91" s="138" t="e">
        <f t="shared" si="272"/>
        <v>#VALUE!</v>
      </c>
      <c r="BQ91" s="280" t="str">
        <f>IF(details!AN91="","",details!AN91)</f>
        <v/>
      </c>
      <c r="BR91" s="280" t="str">
        <f>IF(details!AO91="","",details!AO91)</f>
        <v/>
      </c>
      <c r="BS91" s="280" t="str">
        <f>IF(details!AP91="","",details!AP91)</f>
        <v/>
      </c>
      <c r="BT91" s="139" t="str">
        <f t="shared" si="273"/>
        <v/>
      </c>
      <c r="BU91" s="280" t="str">
        <f>IF(details!AQ91="","",details!AQ91)</f>
        <v/>
      </c>
      <c r="BV91" s="140" t="str">
        <f t="shared" si="274"/>
        <v/>
      </c>
      <c r="BW91" s="365" t="str">
        <f t="shared" si="237"/>
        <v/>
      </c>
      <c r="BX91" s="191" t="str">
        <f t="shared" si="338"/>
        <v/>
      </c>
      <c r="BY91" s="280" t="str">
        <f>IF(details!AR91="","",details!AR91)</f>
        <v/>
      </c>
      <c r="BZ91" s="280" t="str">
        <f>IF(details!AS91="","",details!AS91)</f>
        <v/>
      </c>
      <c r="CA91" s="280" t="str">
        <f>IF(details!AT91="","",details!AT91)</f>
        <v/>
      </c>
      <c r="CB91" s="281" t="str">
        <f t="shared" si="275"/>
        <v/>
      </c>
      <c r="CC91" s="280" t="str">
        <f>IF(details!AU91="","",details!AU91)</f>
        <v/>
      </c>
      <c r="CD91" s="281" t="str">
        <f t="shared" si="276"/>
        <v/>
      </c>
      <c r="CE91" s="152">
        <f t="shared" si="277"/>
        <v>0</v>
      </c>
      <c r="CF91" s="138" t="e">
        <f t="shared" si="278"/>
        <v>#VALUE!</v>
      </c>
      <c r="CG91" s="280" t="str">
        <f>IF(details!AV91="","",details!AV91)</f>
        <v/>
      </c>
      <c r="CH91" s="280" t="str">
        <f>IF(details!AW91="","",details!AW91)</f>
        <v/>
      </c>
      <c r="CI91" s="280" t="str">
        <f>IF(details!AX91="","",details!AX91)</f>
        <v/>
      </c>
      <c r="CJ91" s="139" t="str">
        <f t="shared" si="279"/>
        <v/>
      </c>
      <c r="CK91" s="280" t="str">
        <f>IF(details!AY91="","",details!AY91)</f>
        <v/>
      </c>
      <c r="CL91" s="140" t="str">
        <f t="shared" si="280"/>
        <v/>
      </c>
      <c r="CM91" s="365" t="str">
        <f t="shared" si="238"/>
        <v/>
      </c>
      <c r="CN91" s="191" t="str">
        <f t="shared" si="239"/>
        <v/>
      </c>
      <c r="CO91" s="280" t="str">
        <f>IF(details!AZ91="","",details!AZ91)</f>
        <v/>
      </c>
      <c r="CP91" s="280" t="str">
        <f>IF(details!BA91="","",details!BA91)</f>
        <v/>
      </c>
      <c r="CQ91" s="280" t="str">
        <f>IF(details!BB91="","",details!BB91)</f>
        <v/>
      </c>
      <c r="CR91" s="281" t="str">
        <f t="shared" si="281"/>
        <v/>
      </c>
      <c r="CS91" s="280" t="str">
        <f>IF(details!BC91="","",details!BC91)</f>
        <v/>
      </c>
      <c r="CT91" s="281" t="str">
        <f t="shared" si="282"/>
        <v/>
      </c>
      <c r="CU91" s="152">
        <f t="shared" si="283"/>
        <v>0</v>
      </c>
      <c r="CV91" s="138" t="e">
        <f t="shared" si="284"/>
        <v>#VALUE!</v>
      </c>
      <c r="CW91" s="280" t="str">
        <f>IF(details!BD91="","",details!BD91)</f>
        <v/>
      </c>
      <c r="CX91" s="280" t="str">
        <f>IF(details!BE91="","",details!BE91)</f>
        <v/>
      </c>
      <c r="CY91" s="280" t="str">
        <f>IF(details!BF91="","",details!BF91)</f>
        <v/>
      </c>
      <c r="CZ91" s="139" t="str">
        <f t="shared" si="285"/>
        <v/>
      </c>
      <c r="DA91" s="280" t="str">
        <f>IF(details!BG91="","",details!BG91)</f>
        <v/>
      </c>
      <c r="DB91" s="140" t="str">
        <f t="shared" si="286"/>
        <v/>
      </c>
      <c r="DC91" s="365" t="str">
        <f t="shared" si="240"/>
        <v/>
      </c>
      <c r="DD91" s="191" t="str">
        <f t="shared" si="232"/>
        <v/>
      </c>
      <c r="DE91" s="280" t="str">
        <f>IF(details!BH91="","",details!BH91)</f>
        <v/>
      </c>
      <c r="DF91" s="280" t="str">
        <f>IF(details!BI91="","",details!BI91)</f>
        <v/>
      </c>
      <c r="DG91" s="280" t="str">
        <f>IF(details!BJ91="","",details!BJ91)</f>
        <v/>
      </c>
      <c r="DH91" s="281" t="str">
        <f t="shared" si="287"/>
        <v/>
      </c>
      <c r="DI91" s="280" t="str">
        <f>IF(details!BK91="","",details!BK91)</f>
        <v/>
      </c>
      <c r="DJ91" s="281" t="str">
        <f t="shared" si="288"/>
        <v/>
      </c>
      <c r="DK91" s="152">
        <f t="shared" si="289"/>
        <v>0</v>
      </c>
      <c r="DL91" s="281" t="str">
        <f t="shared" si="290"/>
        <v/>
      </c>
      <c r="DM91" s="280" t="str">
        <f>IF(details!BL91="","",details!BL91)</f>
        <v/>
      </c>
      <c r="DN91" s="52" t="str">
        <f t="shared" si="291"/>
        <v/>
      </c>
      <c r="DO91" s="280" t="str">
        <f t="shared" si="292"/>
        <v/>
      </c>
      <c r="DP91" s="280" t="str">
        <f>IF(details!BM91="","",details!BM91)</f>
        <v/>
      </c>
      <c r="DQ91" s="280" t="str">
        <f>IF(details!BN91="","",details!BN91)</f>
        <v/>
      </c>
      <c r="DR91" s="280" t="str">
        <f>IF(details!BO91="","",details!BO91)</f>
        <v/>
      </c>
      <c r="DS91" s="281" t="str">
        <f t="shared" si="293"/>
        <v/>
      </c>
      <c r="DT91" s="280" t="str">
        <f>IF(details!BP91="","",details!BP91)</f>
        <v/>
      </c>
      <c r="DU91" s="280" t="str">
        <f>IF(details!BQ91="","",details!BQ91)</f>
        <v/>
      </c>
      <c r="DV91" s="281" t="str">
        <f t="shared" si="294"/>
        <v/>
      </c>
      <c r="DW91" s="281" t="str">
        <f t="shared" si="295"/>
        <v/>
      </c>
      <c r="DX91" s="281" t="str">
        <f t="shared" si="296"/>
        <v/>
      </c>
      <c r="DY91" s="282" t="str">
        <f t="shared" si="297"/>
        <v/>
      </c>
      <c r="DZ91" s="152">
        <f t="shared" si="298"/>
        <v>0</v>
      </c>
      <c r="EA91" s="280" t="str">
        <f t="shared" si="299"/>
        <v/>
      </c>
      <c r="EB91" s="280" t="str">
        <f>IF(details!BR91="","",details!BR91)</f>
        <v/>
      </c>
      <c r="EC91" s="280" t="str">
        <f>IF(details!BS91="","",details!BS91)</f>
        <v/>
      </c>
      <c r="ED91" s="280" t="str">
        <f>IF(details!BT91="","",details!BT91)</f>
        <v/>
      </c>
      <c r="EE91" s="281" t="str">
        <f t="shared" si="300"/>
        <v/>
      </c>
      <c r="EF91" s="280" t="str">
        <f>IF(details!BU91="","",details!BU91)</f>
        <v/>
      </c>
      <c r="EG91" s="280" t="str">
        <f>IF(details!BV91="","",details!BV91)</f>
        <v/>
      </c>
      <c r="EH91" s="56" t="str">
        <f t="shared" si="301"/>
        <v/>
      </c>
      <c r="EI91" s="281" t="str">
        <f t="shared" si="302"/>
        <v/>
      </c>
      <c r="EJ91" s="281" t="str">
        <f t="shared" si="303"/>
        <v/>
      </c>
      <c r="EK91" s="302" t="str">
        <f t="shared" si="304"/>
        <v/>
      </c>
      <c r="EL91" s="152">
        <f t="shared" si="305"/>
        <v>0</v>
      </c>
      <c r="EM91" s="280" t="str">
        <f t="shared" si="306"/>
        <v/>
      </c>
      <c r="EN91" s="280" t="str">
        <f>IF(details!BW91="","",details!BW91)</f>
        <v/>
      </c>
      <c r="EO91" s="280" t="str">
        <f>IF(details!BX91="","",details!BX91)</f>
        <v/>
      </c>
      <c r="EP91" s="280" t="str">
        <f>IF(details!BY91="","",details!BY91)</f>
        <v/>
      </c>
      <c r="EQ91" s="282" t="str">
        <f t="shared" si="307"/>
        <v/>
      </c>
      <c r="ER91" s="280" t="str">
        <f t="shared" si="308"/>
        <v/>
      </c>
      <c r="ES91" s="280" t="str">
        <f>IF(details!BZ91="","",details!BZ91)</f>
        <v/>
      </c>
      <c r="ET91" s="280" t="str">
        <f>IF(details!CA91="","",details!CA91)</f>
        <v/>
      </c>
      <c r="EU91" s="280" t="str">
        <f>IF(details!CB91="","",details!CB91)</f>
        <v/>
      </c>
      <c r="EV91" s="280" t="str">
        <f>IF(details!CC91="","",details!CC91)</f>
        <v/>
      </c>
      <c r="EW91" s="282" t="str">
        <f t="shared" si="309"/>
        <v/>
      </c>
      <c r="EX91" s="280" t="str">
        <f t="shared" si="310"/>
        <v/>
      </c>
      <c r="EY91" s="152" t="str">
        <f t="shared" si="311"/>
        <v/>
      </c>
      <c r="EZ91" s="152" t="str">
        <f t="shared" si="312"/>
        <v/>
      </c>
      <c r="FA91" s="152" t="str">
        <f t="shared" si="313"/>
        <v/>
      </c>
      <c r="FB91" s="152" t="str">
        <f t="shared" si="314"/>
        <v/>
      </c>
      <c r="FC91" s="152" t="str">
        <f t="shared" si="315"/>
        <v/>
      </c>
      <c r="FD91" s="152" t="str">
        <f t="shared" si="316"/>
        <v/>
      </c>
      <c r="FE91" s="152" t="str">
        <f t="shared" si="241"/>
        <v/>
      </c>
      <c r="FF91" s="152">
        <f t="shared" si="317"/>
        <v>0</v>
      </c>
      <c r="FG91" s="152">
        <f t="shared" si="318"/>
        <v>0</v>
      </c>
      <c r="FH91" s="152">
        <f t="shared" si="319"/>
        <v>0</v>
      </c>
      <c r="FI91" s="152">
        <f t="shared" si="320"/>
        <v>0</v>
      </c>
      <c r="FJ91" s="152">
        <f t="shared" si="321"/>
        <v>0</v>
      </c>
      <c r="FK91" s="198"/>
      <c r="FL91" s="303" t="str">
        <f t="shared" si="322"/>
        <v/>
      </c>
      <c r="FM91" s="303" t="str">
        <f t="shared" si="323"/>
        <v/>
      </c>
      <c r="FN91" s="303" t="str">
        <f t="shared" si="324"/>
        <v/>
      </c>
      <c r="FO91" s="303" t="str">
        <f t="shared" si="242"/>
        <v/>
      </c>
      <c r="FP91" s="303" t="str">
        <f t="shared" si="243"/>
        <v/>
      </c>
      <c r="FQ91" s="303" t="str">
        <f t="shared" si="244"/>
        <v/>
      </c>
      <c r="FR91" s="303" t="str">
        <f t="shared" si="245"/>
        <v/>
      </c>
      <c r="FS91" s="303" t="str">
        <f t="shared" si="246"/>
        <v/>
      </c>
      <c r="FT91" s="303" t="str">
        <f t="shared" si="325"/>
        <v/>
      </c>
      <c r="FU91" s="303" t="str">
        <f t="shared" si="326"/>
        <v/>
      </c>
      <c r="FV91" s="303" t="str">
        <f t="shared" si="327"/>
        <v/>
      </c>
      <c r="FW91" s="303" t="str">
        <f t="shared" si="328"/>
        <v/>
      </c>
      <c r="FX91" s="303" t="str">
        <f t="shared" si="247"/>
        <v/>
      </c>
      <c r="FY91" s="303" t="str">
        <f t="shared" si="329"/>
        <v/>
      </c>
      <c r="FZ91" s="303" t="str">
        <f t="shared" si="330"/>
        <v/>
      </c>
      <c r="GA91" s="303" t="str">
        <f t="shared" si="331"/>
        <v/>
      </c>
      <c r="GB91" s="303" t="str">
        <f t="shared" si="248"/>
        <v/>
      </c>
      <c r="GC91" s="286">
        <f t="shared" si="233"/>
        <v>0</v>
      </c>
      <c r="GD91" s="244">
        <f t="shared" si="332"/>
        <v>0</v>
      </c>
      <c r="GE91" s="152" t="str">
        <f t="shared" si="333"/>
        <v/>
      </c>
      <c r="GF91" s="421" t="str">
        <f t="shared" si="334"/>
        <v/>
      </c>
      <c r="GG91" s="333" t="str">
        <f>IF(AND(GD91&gt;=60,GJ91="PASS"),"FIRST",IF(AND(GD91&gt;=60,GJ91="PASS BY GRACE"),"FIRST",IF(AND(GD91&gt;=45,GJ91="PASS"),"SECOND",IF(AND(GD91&gt;=45,GJ91="PASS BY GRACE"),"SECOND",IF(OR(GJ91="PASS",GJ91="PASS BY GRACE"),"THIRD","")))))</f>
        <v/>
      </c>
      <c r="GH91" s="333" t="str">
        <f t="shared" si="220"/>
        <v xml:space="preserve">      </v>
      </c>
      <c r="GI91" s="191"/>
      <c r="GJ91" s="191" t="str">
        <f>IF(AND(GB91="",GI91=""),"",IF(OR(GB91="PASS",GI91="PASS"),"PASS",IF(GB91="PASS BY GRACE","PASS BY GRACE",IF(AND(GB91="SUPPL.",GI91=""),"","FAIL"))))</f>
        <v/>
      </c>
      <c r="GK91" s="191" t="str">
        <f>IF(GI91="PASS","?","")</f>
        <v/>
      </c>
      <c r="GL91" s="191" t="str">
        <f>IF(OR(GG91="FIRST",GG91="SECOND",GG91="THIRD"),GG91,IF(OR(GK91="FIRST",GK91="SECOND",GK91="THIRD"),GK91,""))</f>
        <v/>
      </c>
      <c r="GM91" s="55" t="str">
        <f>IF(details!DG91="","",details!DG91)</f>
        <v/>
      </c>
      <c r="GN91" s="57" t="str">
        <f>IF(details!DH91="","",details!DH91)</f>
        <v/>
      </c>
      <c r="GO91" s="55" t="str">
        <f>IF(details!DK91="","",details!DK91)</f>
        <v/>
      </c>
      <c r="GP91" s="57" t="str">
        <f>IF(details!DL91="","",details!DL91)</f>
        <v/>
      </c>
      <c r="GQ91" s="55" t="str">
        <f>IF(details!DO91="","",details!DO91)</f>
        <v/>
      </c>
      <c r="GR91" s="57" t="str">
        <f>IF(details!DP91="","",details!DP91)</f>
        <v/>
      </c>
      <c r="GS91" s="55" t="str">
        <f>IF(details!DS91="","",details!DS91)</f>
        <v/>
      </c>
      <c r="GT91" s="57" t="str">
        <f>IF(details!DT91="","",details!DT91)</f>
        <v/>
      </c>
      <c r="GU91" s="337" t="str">
        <f t="shared" si="335"/>
        <v/>
      </c>
      <c r="GV91" s="427" t="str">
        <f t="shared" si="336"/>
        <v/>
      </c>
      <c r="GW91" s="199"/>
      <c r="HP91" s="65"/>
      <c r="HQ91" s="65"/>
      <c r="HR91" s="65"/>
      <c r="HS91" s="65"/>
    </row>
    <row r="92" spans="1:227" ht="15" customHeight="1">
      <c r="A92" s="194">
        <f>details!A92</f>
        <v>86</v>
      </c>
      <c r="B92" s="280" t="str">
        <f>IF(details!B92="","",details!B92)</f>
        <v/>
      </c>
      <c r="C92" s="280" t="str">
        <f>IF(details!C92="","",details!C92)</f>
        <v/>
      </c>
      <c r="D92" s="282">
        <f>IF(details!D92="","",details!D92)</f>
        <v>1086</v>
      </c>
      <c r="E92" s="282"/>
      <c r="F92" s="280" t="str">
        <f>IF(details!F92="","",details!F92)</f>
        <v/>
      </c>
      <c r="G92" s="570" t="str">
        <f>IF(details!G92="","",details!G92)</f>
        <v/>
      </c>
      <c r="H92" s="287" t="str">
        <f>IF(details!H92="","",details!H92)</f>
        <v>A 086</v>
      </c>
      <c r="I92" s="287" t="str">
        <f>IF(details!I92="","",details!I92)</f>
        <v>B 086</v>
      </c>
      <c r="J92" s="287" t="str">
        <f>IF(details!J92="","",details!J92)</f>
        <v>C 086</v>
      </c>
      <c r="K92" s="280" t="str">
        <f>IF(details!K92="","",details!K92)</f>
        <v/>
      </c>
      <c r="L92" s="280" t="str">
        <f>IF(details!L92="","",details!L92)</f>
        <v/>
      </c>
      <c r="M92" s="280" t="str">
        <f>IF(details!M92="","",details!M92)</f>
        <v/>
      </c>
      <c r="N92" s="281" t="str">
        <f t="shared" si="249"/>
        <v/>
      </c>
      <c r="O92" s="280" t="str">
        <f>IF(details!N92="","",details!N92)</f>
        <v/>
      </c>
      <c r="P92" s="281" t="str">
        <f t="shared" si="250"/>
        <v/>
      </c>
      <c r="Q92" s="152">
        <f t="shared" si="251"/>
        <v>0</v>
      </c>
      <c r="R92" s="138" t="e">
        <f t="shared" si="252"/>
        <v>#VALUE!</v>
      </c>
      <c r="S92" s="280" t="str">
        <f>IF(details!O92="","",details!O92)</f>
        <v/>
      </c>
      <c r="T92" s="280" t="str">
        <f>IF(details!P92="","",details!P92)</f>
        <v/>
      </c>
      <c r="U92" s="280" t="str">
        <f>IF(details!Q92="","",details!Q92)</f>
        <v/>
      </c>
      <c r="V92" s="139" t="str">
        <f t="shared" si="253"/>
        <v/>
      </c>
      <c r="W92" s="280" t="str">
        <f>IF(details!R92="","",details!R92)</f>
        <v/>
      </c>
      <c r="X92" s="140" t="str">
        <f t="shared" si="254"/>
        <v/>
      </c>
      <c r="Y92" s="365" t="str">
        <f t="shared" si="234"/>
        <v/>
      </c>
      <c r="Z92" s="191" t="str">
        <f t="shared" si="255"/>
        <v/>
      </c>
      <c r="AA92" s="280" t="str">
        <f>IF(details!S92="","",details!S92)</f>
        <v/>
      </c>
      <c r="AB92" s="280" t="str">
        <f>IF(details!T92="","",details!T92)</f>
        <v/>
      </c>
      <c r="AC92" s="280" t="str">
        <f>IF(details!U92="","",details!U92)</f>
        <v/>
      </c>
      <c r="AD92" s="281" t="str">
        <f t="shared" si="256"/>
        <v/>
      </c>
      <c r="AE92" s="280" t="str">
        <f>IF(details!V92="","",details!V92)</f>
        <v/>
      </c>
      <c r="AF92" s="281" t="str">
        <f t="shared" si="257"/>
        <v/>
      </c>
      <c r="AG92" s="152">
        <f t="shared" si="258"/>
        <v>0</v>
      </c>
      <c r="AH92" s="138" t="e">
        <f t="shared" si="259"/>
        <v>#VALUE!</v>
      </c>
      <c r="AI92" s="280" t="str">
        <f>IF(details!W92="","",details!W92)</f>
        <v/>
      </c>
      <c r="AJ92" s="280" t="str">
        <f>IF(details!X92="","",details!X92)</f>
        <v/>
      </c>
      <c r="AK92" s="280" t="str">
        <f>IF(details!Y92="","",details!Y92)</f>
        <v/>
      </c>
      <c r="AL92" s="139" t="str">
        <f t="shared" si="260"/>
        <v/>
      </c>
      <c r="AM92" s="280" t="str">
        <f>IF(details!Z92="","",details!Z92)</f>
        <v/>
      </c>
      <c r="AN92" s="140" t="str">
        <f t="shared" si="261"/>
        <v/>
      </c>
      <c r="AO92" s="365" t="str">
        <f t="shared" si="235"/>
        <v/>
      </c>
      <c r="AP92" s="191" t="str">
        <f t="shared" si="337"/>
        <v/>
      </c>
      <c r="AQ92" s="282" t="str">
        <f>IF(details!AA92="","",details!AA92)</f>
        <v/>
      </c>
      <c r="AR92" s="288" t="str">
        <f>CONCATENATE(IF(details!AA92="s"," SANSKRIT",IF(details!AA92="u"," URDU",IF(details!AA92="g"," GUJRATI",IF(details!AA92="p"," PUNJABI",IF(details!AA92="sd"," SINDHI",))))),"")</f>
        <v/>
      </c>
      <c r="AS92" s="280" t="str">
        <f>IF(details!AB92="","",details!AB92)</f>
        <v/>
      </c>
      <c r="AT92" s="280" t="str">
        <f>IF(details!AC92="","",details!AC92)</f>
        <v/>
      </c>
      <c r="AU92" s="280" t="str">
        <f>IF(details!AD92="","",details!AD92)</f>
        <v/>
      </c>
      <c r="AV92" s="281" t="str">
        <f t="shared" si="262"/>
        <v/>
      </c>
      <c r="AW92" s="280" t="str">
        <f>IF(details!AE92="","",details!AE92)</f>
        <v/>
      </c>
      <c r="AX92" s="281" t="str">
        <f t="shared" si="263"/>
        <v/>
      </c>
      <c r="AY92" s="152">
        <f t="shared" si="264"/>
        <v>0</v>
      </c>
      <c r="AZ92" s="138" t="e">
        <f t="shared" si="265"/>
        <v>#VALUE!</v>
      </c>
      <c r="BA92" s="280" t="str">
        <f>IF(details!AF92="","",details!AF92)</f>
        <v/>
      </c>
      <c r="BB92" s="280" t="str">
        <f>IF(details!AG92="","",details!AG92)</f>
        <v/>
      </c>
      <c r="BC92" s="280" t="str">
        <f>IF(details!AH92="","",details!AH92)</f>
        <v/>
      </c>
      <c r="BD92" s="139" t="str">
        <f t="shared" si="266"/>
        <v/>
      </c>
      <c r="BE92" s="280" t="str">
        <f>IF(details!AI92="","",details!AI92)</f>
        <v/>
      </c>
      <c r="BF92" s="140" t="str">
        <f t="shared" si="267"/>
        <v/>
      </c>
      <c r="BG92" s="365" t="str">
        <f t="shared" si="236"/>
        <v/>
      </c>
      <c r="BH92" s="191" t="str">
        <f t="shared" si="268"/>
        <v/>
      </c>
      <c r="BI92" s="280" t="str">
        <f>IF(details!AJ92="","",details!AJ92)</f>
        <v/>
      </c>
      <c r="BJ92" s="280" t="str">
        <f>IF(details!AK92="","",details!AK92)</f>
        <v/>
      </c>
      <c r="BK92" s="280" t="str">
        <f>IF(details!AL92="","",details!AL92)</f>
        <v/>
      </c>
      <c r="BL92" s="281" t="str">
        <f t="shared" si="269"/>
        <v/>
      </c>
      <c r="BM92" s="280" t="str">
        <f>IF(details!AM92="","",details!AM92)</f>
        <v/>
      </c>
      <c r="BN92" s="281" t="str">
        <f t="shared" si="270"/>
        <v/>
      </c>
      <c r="BO92" s="152">
        <f t="shared" si="271"/>
        <v>0</v>
      </c>
      <c r="BP92" s="138" t="e">
        <f t="shared" si="272"/>
        <v>#VALUE!</v>
      </c>
      <c r="BQ92" s="280" t="str">
        <f>IF(details!AN92="","",details!AN92)</f>
        <v/>
      </c>
      <c r="BR92" s="280" t="str">
        <f>IF(details!AO92="","",details!AO92)</f>
        <v/>
      </c>
      <c r="BS92" s="280" t="str">
        <f>IF(details!AP92="","",details!AP92)</f>
        <v/>
      </c>
      <c r="BT92" s="139" t="str">
        <f t="shared" si="273"/>
        <v/>
      </c>
      <c r="BU92" s="280" t="str">
        <f>IF(details!AQ92="","",details!AQ92)</f>
        <v/>
      </c>
      <c r="BV92" s="140" t="str">
        <f t="shared" si="274"/>
        <v/>
      </c>
      <c r="BW92" s="365" t="str">
        <f t="shared" si="237"/>
        <v/>
      </c>
      <c r="BX92" s="191" t="str">
        <f t="shared" si="338"/>
        <v/>
      </c>
      <c r="BY92" s="280" t="str">
        <f>IF(details!AR92="","",details!AR92)</f>
        <v/>
      </c>
      <c r="BZ92" s="280" t="str">
        <f>IF(details!AS92="","",details!AS92)</f>
        <v/>
      </c>
      <c r="CA92" s="280" t="str">
        <f>IF(details!AT92="","",details!AT92)</f>
        <v/>
      </c>
      <c r="CB92" s="281" t="str">
        <f t="shared" si="275"/>
        <v/>
      </c>
      <c r="CC92" s="280" t="str">
        <f>IF(details!AU92="","",details!AU92)</f>
        <v/>
      </c>
      <c r="CD92" s="281" t="str">
        <f t="shared" si="276"/>
        <v/>
      </c>
      <c r="CE92" s="152">
        <f t="shared" si="277"/>
        <v>0</v>
      </c>
      <c r="CF92" s="138" t="e">
        <f t="shared" si="278"/>
        <v>#VALUE!</v>
      </c>
      <c r="CG92" s="280" t="str">
        <f>IF(details!AV92="","",details!AV92)</f>
        <v/>
      </c>
      <c r="CH92" s="280" t="str">
        <f>IF(details!AW92="","",details!AW92)</f>
        <v/>
      </c>
      <c r="CI92" s="280" t="str">
        <f>IF(details!AX92="","",details!AX92)</f>
        <v/>
      </c>
      <c r="CJ92" s="139" t="str">
        <f t="shared" si="279"/>
        <v/>
      </c>
      <c r="CK92" s="280" t="str">
        <f>IF(details!AY92="","",details!AY92)</f>
        <v/>
      </c>
      <c r="CL92" s="140" t="str">
        <f t="shared" si="280"/>
        <v/>
      </c>
      <c r="CM92" s="365" t="str">
        <f t="shared" si="238"/>
        <v/>
      </c>
      <c r="CN92" s="191" t="str">
        <f t="shared" si="239"/>
        <v/>
      </c>
      <c r="CO92" s="280" t="str">
        <f>IF(details!AZ92="","",details!AZ92)</f>
        <v/>
      </c>
      <c r="CP92" s="280" t="str">
        <f>IF(details!BA92="","",details!BA92)</f>
        <v/>
      </c>
      <c r="CQ92" s="280" t="str">
        <f>IF(details!BB92="","",details!BB92)</f>
        <v/>
      </c>
      <c r="CR92" s="281" t="str">
        <f t="shared" si="281"/>
        <v/>
      </c>
      <c r="CS92" s="280" t="str">
        <f>IF(details!BC92="","",details!BC92)</f>
        <v/>
      </c>
      <c r="CT92" s="281" t="str">
        <f t="shared" si="282"/>
        <v/>
      </c>
      <c r="CU92" s="152">
        <f t="shared" si="283"/>
        <v>0</v>
      </c>
      <c r="CV92" s="138" t="e">
        <f t="shared" si="284"/>
        <v>#VALUE!</v>
      </c>
      <c r="CW92" s="280" t="str">
        <f>IF(details!BD92="","",details!BD92)</f>
        <v/>
      </c>
      <c r="CX92" s="280" t="str">
        <f>IF(details!BE92="","",details!BE92)</f>
        <v/>
      </c>
      <c r="CY92" s="280" t="str">
        <f>IF(details!BF92="","",details!BF92)</f>
        <v/>
      </c>
      <c r="CZ92" s="139" t="str">
        <f t="shared" si="285"/>
        <v/>
      </c>
      <c r="DA92" s="280" t="str">
        <f>IF(details!BG92="","",details!BG92)</f>
        <v/>
      </c>
      <c r="DB92" s="140" t="str">
        <f t="shared" si="286"/>
        <v/>
      </c>
      <c r="DC92" s="365" t="str">
        <f t="shared" si="240"/>
        <v/>
      </c>
      <c r="DD92" s="191" t="str">
        <f t="shared" si="232"/>
        <v/>
      </c>
      <c r="DE92" s="280" t="str">
        <f>IF(details!BH92="","",details!BH92)</f>
        <v/>
      </c>
      <c r="DF92" s="280" t="str">
        <f>IF(details!BI92="","",details!BI92)</f>
        <v/>
      </c>
      <c r="DG92" s="280" t="str">
        <f>IF(details!BJ92="","",details!BJ92)</f>
        <v/>
      </c>
      <c r="DH92" s="281" t="str">
        <f t="shared" si="287"/>
        <v/>
      </c>
      <c r="DI92" s="280" t="str">
        <f>IF(details!BK92="","",details!BK92)</f>
        <v/>
      </c>
      <c r="DJ92" s="281" t="str">
        <f t="shared" si="288"/>
        <v/>
      </c>
      <c r="DK92" s="152">
        <f t="shared" si="289"/>
        <v>0</v>
      </c>
      <c r="DL92" s="281" t="str">
        <f t="shared" si="290"/>
        <v/>
      </c>
      <c r="DM92" s="280" t="str">
        <f>IF(details!BL92="","",details!BL92)</f>
        <v/>
      </c>
      <c r="DN92" s="52" t="str">
        <f t="shared" si="291"/>
        <v/>
      </c>
      <c r="DO92" s="280" t="str">
        <f t="shared" si="292"/>
        <v/>
      </c>
      <c r="DP92" s="280" t="str">
        <f>IF(details!BM92="","",details!BM92)</f>
        <v/>
      </c>
      <c r="DQ92" s="280" t="str">
        <f>IF(details!BN92="","",details!BN92)</f>
        <v/>
      </c>
      <c r="DR92" s="280" t="str">
        <f>IF(details!BO92="","",details!BO92)</f>
        <v/>
      </c>
      <c r="DS92" s="281" t="str">
        <f t="shared" si="293"/>
        <v/>
      </c>
      <c r="DT92" s="280" t="str">
        <f>IF(details!BP92="","",details!BP92)</f>
        <v/>
      </c>
      <c r="DU92" s="280" t="str">
        <f>IF(details!BQ92="","",details!BQ92)</f>
        <v/>
      </c>
      <c r="DV92" s="281" t="str">
        <f t="shared" si="294"/>
        <v/>
      </c>
      <c r="DW92" s="281" t="str">
        <f t="shared" si="295"/>
        <v/>
      </c>
      <c r="DX92" s="281" t="str">
        <f t="shared" si="296"/>
        <v/>
      </c>
      <c r="DY92" s="282" t="str">
        <f t="shared" si="297"/>
        <v/>
      </c>
      <c r="DZ92" s="152">
        <f t="shared" si="298"/>
        <v>0</v>
      </c>
      <c r="EA92" s="280" t="str">
        <f t="shared" si="299"/>
        <v/>
      </c>
      <c r="EB92" s="280" t="str">
        <f>IF(details!BR92="","",details!BR92)</f>
        <v/>
      </c>
      <c r="EC92" s="280" t="str">
        <f>IF(details!BS92="","",details!BS92)</f>
        <v/>
      </c>
      <c r="ED92" s="280" t="str">
        <f>IF(details!BT92="","",details!BT92)</f>
        <v/>
      </c>
      <c r="EE92" s="281" t="str">
        <f t="shared" si="300"/>
        <v/>
      </c>
      <c r="EF92" s="280" t="str">
        <f>IF(details!BU92="","",details!BU92)</f>
        <v/>
      </c>
      <c r="EG92" s="280" t="str">
        <f>IF(details!BV92="","",details!BV92)</f>
        <v/>
      </c>
      <c r="EH92" s="56" t="str">
        <f t="shared" si="301"/>
        <v/>
      </c>
      <c r="EI92" s="281" t="str">
        <f t="shared" si="302"/>
        <v/>
      </c>
      <c r="EJ92" s="281" t="str">
        <f t="shared" si="303"/>
        <v/>
      </c>
      <c r="EK92" s="302" t="str">
        <f t="shared" si="304"/>
        <v/>
      </c>
      <c r="EL92" s="152">
        <f t="shared" si="305"/>
        <v>0</v>
      </c>
      <c r="EM92" s="280" t="str">
        <f t="shared" si="306"/>
        <v/>
      </c>
      <c r="EN92" s="280" t="str">
        <f>IF(details!BW92="","",details!BW92)</f>
        <v/>
      </c>
      <c r="EO92" s="280" t="str">
        <f>IF(details!BX92="","",details!BX92)</f>
        <v/>
      </c>
      <c r="EP92" s="280" t="str">
        <f>IF(details!BY92="","",details!BY92)</f>
        <v/>
      </c>
      <c r="EQ92" s="282" t="str">
        <f t="shared" si="307"/>
        <v/>
      </c>
      <c r="ER92" s="280" t="str">
        <f t="shared" si="308"/>
        <v/>
      </c>
      <c r="ES92" s="280" t="str">
        <f>IF(details!BZ92="","",details!BZ92)</f>
        <v/>
      </c>
      <c r="ET92" s="280" t="str">
        <f>IF(details!CA92="","",details!CA92)</f>
        <v/>
      </c>
      <c r="EU92" s="280" t="str">
        <f>IF(details!CB92="","",details!CB92)</f>
        <v/>
      </c>
      <c r="EV92" s="280" t="str">
        <f>IF(details!CC92="","",details!CC92)</f>
        <v/>
      </c>
      <c r="EW92" s="282" t="str">
        <f t="shared" si="309"/>
        <v/>
      </c>
      <c r="EX92" s="280" t="str">
        <f t="shared" si="310"/>
        <v/>
      </c>
      <c r="EY92" s="152" t="str">
        <f t="shared" si="311"/>
        <v/>
      </c>
      <c r="EZ92" s="152" t="str">
        <f t="shared" si="312"/>
        <v/>
      </c>
      <c r="FA92" s="152" t="str">
        <f t="shared" si="313"/>
        <v/>
      </c>
      <c r="FB92" s="152" t="str">
        <f t="shared" si="314"/>
        <v/>
      </c>
      <c r="FC92" s="152" t="str">
        <f t="shared" si="315"/>
        <v/>
      </c>
      <c r="FD92" s="152" t="str">
        <f t="shared" si="316"/>
        <v/>
      </c>
      <c r="FE92" s="152" t="str">
        <f t="shared" si="241"/>
        <v/>
      </c>
      <c r="FF92" s="152">
        <f t="shared" si="317"/>
        <v>0</v>
      </c>
      <c r="FG92" s="152">
        <f t="shared" si="318"/>
        <v>0</v>
      </c>
      <c r="FH92" s="152">
        <f t="shared" si="319"/>
        <v>0</v>
      </c>
      <c r="FI92" s="152">
        <f t="shared" si="320"/>
        <v>0</v>
      </c>
      <c r="FJ92" s="152">
        <f t="shared" si="321"/>
        <v>0</v>
      </c>
      <c r="FK92" s="198"/>
      <c r="FL92" s="303" t="str">
        <f t="shared" si="322"/>
        <v/>
      </c>
      <c r="FM92" s="303" t="str">
        <f t="shared" si="323"/>
        <v/>
      </c>
      <c r="FN92" s="303" t="str">
        <f t="shared" si="324"/>
        <v/>
      </c>
      <c r="FO92" s="303" t="str">
        <f t="shared" si="242"/>
        <v/>
      </c>
      <c r="FP92" s="303" t="str">
        <f t="shared" si="243"/>
        <v/>
      </c>
      <c r="FQ92" s="303" t="str">
        <f t="shared" si="244"/>
        <v/>
      </c>
      <c r="FR92" s="303" t="str">
        <f t="shared" si="245"/>
        <v/>
      </c>
      <c r="FS92" s="303" t="str">
        <f t="shared" si="246"/>
        <v/>
      </c>
      <c r="FT92" s="303" t="str">
        <f t="shared" si="325"/>
        <v/>
      </c>
      <c r="FU92" s="303" t="str">
        <f t="shared" si="326"/>
        <v/>
      </c>
      <c r="FV92" s="303" t="str">
        <f t="shared" si="327"/>
        <v/>
      </c>
      <c r="FW92" s="303" t="str">
        <f t="shared" si="328"/>
        <v/>
      </c>
      <c r="FX92" s="303" t="str">
        <f t="shared" si="247"/>
        <v/>
      </c>
      <c r="FY92" s="303" t="str">
        <f t="shared" si="329"/>
        <v/>
      </c>
      <c r="FZ92" s="303" t="str">
        <f t="shared" si="330"/>
        <v/>
      </c>
      <c r="GA92" s="303" t="str">
        <f t="shared" si="331"/>
        <v/>
      </c>
      <c r="GB92" s="303" t="str">
        <f t="shared" si="248"/>
        <v/>
      </c>
      <c r="GC92" s="286">
        <f t="shared" si="233"/>
        <v>0</v>
      </c>
      <c r="GD92" s="244">
        <f t="shared" si="332"/>
        <v>0</v>
      </c>
      <c r="GE92" s="152" t="str">
        <f t="shared" si="333"/>
        <v/>
      </c>
      <c r="GF92" s="421" t="str">
        <f t="shared" si="334"/>
        <v/>
      </c>
      <c r="GG92" s="333" t="str">
        <f t="shared" ref="GG92:GG102" si="339">IF(AND(GD92&gt;=60,GJ92="PASS"),"FIRST",IF(AND(GD92&gt;=60,GJ92="PASS BY GRACE"),"FIRST",IF(AND(GD92&gt;=45,GJ92="PASS"),"SECOND",IF(AND(GD92&gt;=45,GJ92="PASS BY GRACE"),"SECOND",IF(OR(GJ92="PASS",GJ92="PASS BY GRACE"),"THIRD","")))))</f>
        <v/>
      </c>
      <c r="GH92" s="333" t="str">
        <f t="shared" si="220"/>
        <v xml:space="preserve">      </v>
      </c>
      <c r="GI92" s="191"/>
      <c r="GJ92" s="191" t="str">
        <f t="shared" ref="GJ92:GJ102" si="340">IF(AND(GB92="",GI92=""),"",IF(OR(GB92="PASS",GI92="PASS"),"PASS",IF(GB92="PASS BY GRACE","PASS BY GRACE",IF(AND(GB92="SUPPL.",GI92=""),"","FAIL"))))</f>
        <v/>
      </c>
      <c r="GK92" s="191" t="str">
        <f t="shared" ref="GK92:GK102" si="341">IF(GI92="PASS","?","")</f>
        <v/>
      </c>
      <c r="GL92" s="191" t="str">
        <f t="shared" ref="GL92:GL102" si="342">IF(OR(GG92="FIRST",GG92="SECOND",GG92="THIRD"),GG92,IF(OR(GK92="FIRST",GK92="SECOND",GK92="THIRD"),GK92,""))</f>
        <v/>
      </c>
      <c r="GM92" s="55" t="str">
        <f>IF(details!DG92="","",details!DG92)</f>
        <v/>
      </c>
      <c r="GN92" s="57" t="str">
        <f>IF(details!DH92="","",details!DH92)</f>
        <v/>
      </c>
      <c r="GO92" s="55" t="str">
        <f>IF(details!DK92="","",details!DK92)</f>
        <v/>
      </c>
      <c r="GP92" s="57" t="str">
        <f>IF(details!DL92="","",details!DL92)</f>
        <v/>
      </c>
      <c r="GQ92" s="55" t="str">
        <f>IF(details!DO92="","",details!DO92)</f>
        <v/>
      </c>
      <c r="GR92" s="57" t="str">
        <f>IF(details!DP92="","",details!DP92)</f>
        <v/>
      </c>
      <c r="GS92" s="55" t="str">
        <f>IF(details!DS92="","",details!DS92)</f>
        <v/>
      </c>
      <c r="GT92" s="57" t="str">
        <f>IF(details!DT92="","",details!DT92)</f>
        <v/>
      </c>
      <c r="GU92" s="337" t="str">
        <f t="shared" si="335"/>
        <v/>
      </c>
      <c r="GV92" s="427" t="str">
        <f t="shared" si="336"/>
        <v/>
      </c>
      <c r="GW92" s="199"/>
      <c r="HP92" s="65"/>
      <c r="HQ92" s="65"/>
      <c r="HR92" s="65"/>
      <c r="HS92" s="65"/>
    </row>
    <row r="93" spans="1:227" ht="15" customHeight="1">
      <c r="A93" s="194">
        <f>details!A93</f>
        <v>87</v>
      </c>
      <c r="B93" s="280" t="str">
        <f>IF(details!B93="","",details!B93)</f>
        <v/>
      </c>
      <c r="C93" s="280" t="str">
        <f>IF(details!C93="","",details!C93)</f>
        <v/>
      </c>
      <c r="D93" s="282">
        <f>IF(details!D93="","",details!D93)</f>
        <v>1087</v>
      </c>
      <c r="E93" s="282"/>
      <c r="F93" s="280" t="str">
        <f>IF(details!F93="","",details!F93)</f>
        <v/>
      </c>
      <c r="G93" s="570" t="str">
        <f>IF(details!G93="","",details!G93)</f>
        <v/>
      </c>
      <c r="H93" s="287" t="str">
        <f>IF(details!H93="","",details!H93)</f>
        <v>A 087</v>
      </c>
      <c r="I93" s="287" t="str">
        <f>IF(details!I93="","",details!I93)</f>
        <v>B 087</v>
      </c>
      <c r="J93" s="287" t="str">
        <f>IF(details!J93="","",details!J93)</f>
        <v>C 087</v>
      </c>
      <c r="K93" s="280" t="str">
        <f>IF(details!K93="","",details!K93)</f>
        <v/>
      </c>
      <c r="L93" s="280" t="str">
        <f>IF(details!L93="","",details!L93)</f>
        <v/>
      </c>
      <c r="M93" s="280" t="str">
        <f>IF(details!M93="","",details!M93)</f>
        <v/>
      </c>
      <c r="N93" s="281" t="str">
        <f t="shared" si="249"/>
        <v/>
      </c>
      <c r="O93" s="280" t="str">
        <f>IF(details!N93="","",details!N93)</f>
        <v/>
      </c>
      <c r="P93" s="281" t="str">
        <f t="shared" si="250"/>
        <v/>
      </c>
      <c r="Q93" s="152">
        <f t="shared" si="251"/>
        <v>0</v>
      </c>
      <c r="R93" s="138" t="e">
        <f t="shared" si="252"/>
        <v>#VALUE!</v>
      </c>
      <c r="S93" s="280" t="str">
        <f>IF(details!O93="","",details!O93)</f>
        <v/>
      </c>
      <c r="T93" s="280" t="str">
        <f>IF(details!P93="","",details!P93)</f>
        <v/>
      </c>
      <c r="U93" s="280" t="str">
        <f>IF(details!Q93="","",details!Q93)</f>
        <v/>
      </c>
      <c r="V93" s="139" t="str">
        <f t="shared" si="253"/>
        <v/>
      </c>
      <c r="W93" s="280" t="str">
        <f>IF(details!R93="","",details!R93)</f>
        <v/>
      </c>
      <c r="X93" s="140" t="str">
        <f t="shared" si="254"/>
        <v/>
      </c>
      <c r="Y93" s="365" t="str">
        <f t="shared" si="234"/>
        <v/>
      </c>
      <c r="Z93" s="191" t="str">
        <f t="shared" si="255"/>
        <v/>
      </c>
      <c r="AA93" s="280" t="str">
        <f>IF(details!S93="","",details!S93)</f>
        <v/>
      </c>
      <c r="AB93" s="280" t="str">
        <f>IF(details!T93="","",details!T93)</f>
        <v/>
      </c>
      <c r="AC93" s="280" t="str">
        <f>IF(details!U93="","",details!U93)</f>
        <v/>
      </c>
      <c r="AD93" s="281" t="str">
        <f t="shared" si="256"/>
        <v/>
      </c>
      <c r="AE93" s="280" t="str">
        <f>IF(details!V93="","",details!V93)</f>
        <v/>
      </c>
      <c r="AF93" s="281" t="str">
        <f t="shared" si="257"/>
        <v/>
      </c>
      <c r="AG93" s="152">
        <f t="shared" si="258"/>
        <v>0</v>
      </c>
      <c r="AH93" s="138" t="e">
        <f t="shared" si="259"/>
        <v>#VALUE!</v>
      </c>
      <c r="AI93" s="280" t="str">
        <f>IF(details!W93="","",details!W93)</f>
        <v/>
      </c>
      <c r="AJ93" s="280" t="str">
        <f>IF(details!X93="","",details!X93)</f>
        <v/>
      </c>
      <c r="AK93" s="280" t="str">
        <f>IF(details!Y93="","",details!Y93)</f>
        <v/>
      </c>
      <c r="AL93" s="139" t="str">
        <f t="shared" si="260"/>
        <v/>
      </c>
      <c r="AM93" s="280" t="str">
        <f>IF(details!Z93="","",details!Z93)</f>
        <v/>
      </c>
      <c r="AN93" s="140" t="str">
        <f t="shared" si="261"/>
        <v/>
      </c>
      <c r="AO93" s="365" t="str">
        <f t="shared" si="235"/>
        <v/>
      </c>
      <c r="AP93" s="191" t="str">
        <f t="shared" si="337"/>
        <v/>
      </c>
      <c r="AQ93" s="282" t="str">
        <f>IF(details!AA93="","",details!AA93)</f>
        <v/>
      </c>
      <c r="AR93" s="288" t="str">
        <f>CONCATENATE(IF(details!AA93="s"," SANSKRIT",IF(details!AA93="u"," URDU",IF(details!AA93="g"," GUJRATI",IF(details!AA93="p"," PUNJABI",IF(details!AA93="sd"," SINDHI",))))),"")</f>
        <v/>
      </c>
      <c r="AS93" s="280" t="str">
        <f>IF(details!AB93="","",details!AB93)</f>
        <v/>
      </c>
      <c r="AT93" s="280" t="str">
        <f>IF(details!AC93="","",details!AC93)</f>
        <v/>
      </c>
      <c r="AU93" s="280" t="str">
        <f>IF(details!AD93="","",details!AD93)</f>
        <v/>
      </c>
      <c r="AV93" s="281" t="str">
        <f t="shared" si="262"/>
        <v/>
      </c>
      <c r="AW93" s="280" t="str">
        <f>IF(details!AE93="","",details!AE93)</f>
        <v/>
      </c>
      <c r="AX93" s="281" t="str">
        <f t="shared" si="263"/>
        <v/>
      </c>
      <c r="AY93" s="152">
        <f t="shared" si="264"/>
        <v>0</v>
      </c>
      <c r="AZ93" s="138" t="e">
        <f t="shared" si="265"/>
        <v>#VALUE!</v>
      </c>
      <c r="BA93" s="280" t="str">
        <f>IF(details!AF93="","",details!AF93)</f>
        <v/>
      </c>
      <c r="BB93" s="280" t="str">
        <f>IF(details!AG93="","",details!AG93)</f>
        <v/>
      </c>
      <c r="BC93" s="280" t="str">
        <f>IF(details!AH93="","",details!AH93)</f>
        <v/>
      </c>
      <c r="BD93" s="139" t="str">
        <f t="shared" si="266"/>
        <v/>
      </c>
      <c r="BE93" s="280" t="str">
        <f>IF(details!AI93="","",details!AI93)</f>
        <v/>
      </c>
      <c r="BF93" s="140" t="str">
        <f t="shared" si="267"/>
        <v/>
      </c>
      <c r="BG93" s="365" t="str">
        <f t="shared" si="236"/>
        <v/>
      </c>
      <c r="BH93" s="191" t="str">
        <f t="shared" si="268"/>
        <v/>
      </c>
      <c r="BI93" s="280" t="str">
        <f>IF(details!AJ93="","",details!AJ93)</f>
        <v/>
      </c>
      <c r="BJ93" s="280" t="str">
        <f>IF(details!AK93="","",details!AK93)</f>
        <v/>
      </c>
      <c r="BK93" s="280" t="str">
        <f>IF(details!AL93="","",details!AL93)</f>
        <v/>
      </c>
      <c r="BL93" s="281" t="str">
        <f t="shared" si="269"/>
        <v/>
      </c>
      <c r="BM93" s="280" t="str">
        <f>IF(details!AM93="","",details!AM93)</f>
        <v/>
      </c>
      <c r="BN93" s="281" t="str">
        <f t="shared" si="270"/>
        <v/>
      </c>
      <c r="BO93" s="152">
        <f t="shared" si="271"/>
        <v>0</v>
      </c>
      <c r="BP93" s="138" t="e">
        <f t="shared" si="272"/>
        <v>#VALUE!</v>
      </c>
      <c r="BQ93" s="280" t="str">
        <f>IF(details!AN93="","",details!AN93)</f>
        <v/>
      </c>
      <c r="BR93" s="280" t="str">
        <f>IF(details!AO93="","",details!AO93)</f>
        <v/>
      </c>
      <c r="BS93" s="280" t="str">
        <f>IF(details!AP93="","",details!AP93)</f>
        <v/>
      </c>
      <c r="BT93" s="139" t="str">
        <f t="shared" si="273"/>
        <v/>
      </c>
      <c r="BU93" s="280" t="str">
        <f>IF(details!AQ93="","",details!AQ93)</f>
        <v/>
      </c>
      <c r="BV93" s="140" t="str">
        <f t="shared" si="274"/>
        <v/>
      </c>
      <c r="BW93" s="365" t="str">
        <f t="shared" si="237"/>
        <v/>
      </c>
      <c r="BX93" s="191" t="str">
        <f t="shared" si="338"/>
        <v/>
      </c>
      <c r="BY93" s="280" t="str">
        <f>IF(details!AR93="","",details!AR93)</f>
        <v/>
      </c>
      <c r="BZ93" s="280" t="str">
        <f>IF(details!AS93="","",details!AS93)</f>
        <v/>
      </c>
      <c r="CA93" s="280" t="str">
        <f>IF(details!AT93="","",details!AT93)</f>
        <v/>
      </c>
      <c r="CB93" s="281" t="str">
        <f t="shared" si="275"/>
        <v/>
      </c>
      <c r="CC93" s="280" t="str">
        <f>IF(details!AU93="","",details!AU93)</f>
        <v/>
      </c>
      <c r="CD93" s="281" t="str">
        <f t="shared" si="276"/>
        <v/>
      </c>
      <c r="CE93" s="152">
        <f t="shared" si="277"/>
        <v>0</v>
      </c>
      <c r="CF93" s="138" t="e">
        <f t="shared" si="278"/>
        <v>#VALUE!</v>
      </c>
      <c r="CG93" s="280" t="str">
        <f>IF(details!AV93="","",details!AV93)</f>
        <v/>
      </c>
      <c r="CH93" s="280" t="str">
        <f>IF(details!AW93="","",details!AW93)</f>
        <v/>
      </c>
      <c r="CI93" s="280" t="str">
        <f>IF(details!AX93="","",details!AX93)</f>
        <v/>
      </c>
      <c r="CJ93" s="139" t="str">
        <f t="shared" si="279"/>
        <v/>
      </c>
      <c r="CK93" s="280" t="str">
        <f>IF(details!AY93="","",details!AY93)</f>
        <v/>
      </c>
      <c r="CL93" s="140" t="str">
        <f t="shared" si="280"/>
        <v/>
      </c>
      <c r="CM93" s="365" t="str">
        <f t="shared" si="238"/>
        <v/>
      </c>
      <c r="CN93" s="191" t="str">
        <f t="shared" si="239"/>
        <v/>
      </c>
      <c r="CO93" s="280" t="str">
        <f>IF(details!AZ93="","",details!AZ93)</f>
        <v/>
      </c>
      <c r="CP93" s="280" t="str">
        <f>IF(details!BA93="","",details!BA93)</f>
        <v/>
      </c>
      <c r="CQ93" s="280" t="str">
        <f>IF(details!BB93="","",details!BB93)</f>
        <v/>
      </c>
      <c r="CR93" s="281" t="str">
        <f t="shared" si="281"/>
        <v/>
      </c>
      <c r="CS93" s="280" t="str">
        <f>IF(details!BC93="","",details!BC93)</f>
        <v/>
      </c>
      <c r="CT93" s="281" t="str">
        <f t="shared" si="282"/>
        <v/>
      </c>
      <c r="CU93" s="152">
        <f t="shared" si="283"/>
        <v>0</v>
      </c>
      <c r="CV93" s="138" t="e">
        <f t="shared" si="284"/>
        <v>#VALUE!</v>
      </c>
      <c r="CW93" s="280" t="str">
        <f>IF(details!BD93="","",details!BD93)</f>
        <v/>
      </c>
      <c r="CX93" s="280" t="str">
        <f>IF(details!BE93="","",details!BE93)</f>
        <v/>
      </c>
      <c r="CY93" s="280" t="str">
        <f>IF(details!BF93="","",details!BF93)</f>
        <v/>
      </c>
      <c r="CZ93" s="139" t="str">
        <f t="shared" si="285"/>
        <v/>
      </c>
      <c r="DA93" s="280" t="str">
        <f>IF(details!BG93="","",details!BG93)</f>
        <v/>
      </c>
      <c r="DB93" s="140" t="str">
        <f t="shared" si="286"/>
        <v/>
      </c>
      <c r="DC93" s="365" t="str">
        <f t="shared" si="240"/>
        <v/>
      </c>
      <c r="DD93" s="191" t="str">
        <f t="shared" si="232"/>
        <v/>
      </c>
      <c r="DE93" s="280" t="str">
        <f>IF(details!BH93="","",details!BH93)</f>
        <v/>
      </c>
      <c r="DF93" s="280" t="str">
        <f>IF(details!BI93="","",details!BI93)</f>
        <v/>
      </c>
      <c r="DG93" s="280" t="str">
        <f>IF(details!BJ93="","",details!BJ93)</f>
        <v/>
      </c>
      <c r="DH93" s="281" t="str">
        <f t="shared" si="287"/>
        <v/>
      </c>
      <c r="DI93" s="280" t="str">
        <f>IF(details!BK93="","",details!BK93)</f>
        <v/>
      </c>
      <c r="DJ93" s="281" t="str">
        <f t="shared" si="288"/>
        <v/>
      </c>
      <c r="DK93" s="152">
        <f t="shared" si="289"/>
        <v>0</v>
      </c>
      <c r="DL93" s="281" t="str">
        <f t="shared" si="290"/>
        <v/>
      </c>
      <c r="DM93" s="280" t="str">
        <f>IF(details!BL93="","",details!BL93)</f>
        <v/>
      </c>
      <c r="DN93" s="52" t="str">
        <f t="shared" si="291"/>
        <v/>
      </c>
      <c r="DO93" s="280" t="str">
        <f t="shared" si="292"/>
        <v/>
      </c>
      <c r="DP93" s="280" t="str">
        <f>IF(details!BM93="","",details!BM93)</f>
        <v/>
      </c>
      <c r="DQ93" s="280" t="str">
        <f>IF(details!BN93="","",details!BN93)</f>
        <v/>
      </c>
      <c r="DR93" s="280" t="str">
        <f>IF(details!BO93="","",details!BO93)</f>
        <v/>
      </c>
      <c r="DS93" s="281" t="str">
        <f t="shared" si="293"/>
        <v/>
      </c>
      <c r="DT93" s="280" t="str">
        <f>IF(details!BP93="","",details!BP93)</f>
        <v/>
      </c>
      <c r="DU93" s="280" t="str">
        <f>IF(details!BQ93="","",details!BQ93)</f>
        <v/>
      </c>
      <c r="DV93" s="281" t="str">
        <f t="shared" si="294"/>
        <v/>
      </c>
      <c r="DW93" s="281" t="str">
        <f t="shared" si="295"/>
        <v/>
      </c>
      <c r="DX93" s="281" t="str">
        <f t="shared" si="296"/>
        <v/>
      </c>
      <c r="DY93" s="282" t="str">
        <f t="shared" si="297"/>
        <v/>
      </c>
      <c r="DZ93" s="152">
        <f t="shared" si="298"/>
        <v>0</v>
      </c>
      <c r="EA93" s="280" t="str">
        <f t="shared" si="299"/>
        <v/>
      </c>
      <c r="EB93" s="280" t="str">
        <f>IF(details!BR93="","",details!BR93)</f>
        <v/>
      </c>
      <c r="EC93" s="280" t="str">
        <f>IF(details!BS93="","",details!BS93)</f>
        <v/>
      </c>
      <c r="ED93" s="280" t="str">
        <f>IF(details!BT93="","",details!BT93)</f>
        <v/>
      </c>
      <c r="EE93" s="281" t="str">
        <f t="shared" si="300"/>
        <v/>
      </c>
      <c r="EF93" s="280" t="str">
        <f>IF(details!BU93="","",details!BU93)</f>
        <v/>
      </c>
      <c r="EG93" s="280" t="str">
        <f>IF(details!BV93="","",details!BV93)</f>
        <v/>
      </c>
      <c r="EH93" s="56" t="str">
        <f t="shared" si="301"/>
        <v/>
      </c>
      <c r="EI93" s="281" t="str">
        <f t="shared" si="302"/>
        <v/>
      </c>
      <c r="EJ93" s="281" t="str">
        <f t="shared" si="303"/>
        <v/>
      </c>
      <c r="EK93" s="302" t="str">
        <f t="shared" si="304"/>
        <v/>
      </c>
      <c r="EL93" s="152">
        <f t="shared" si="305"/>
        <v>0</v>
      </c>
      <c r="EM93" s="280" t="str">
        <f t="shared" si="306"/>
        <v/>
      </c>
      <c r="EN93" s="280" t="str">
        <f>IF(details!BW93="","",details!BW93)</f>
        <v/>
      </c>
      <c r="EO93" s="280" t="str">
        <f>IF(details!BX93="","",details!BX93)</f>
        <v/>
      </c>
      <c r="EP93" s="280" t="str">
        <f>IF(details!BY93="","",details!BY93)</f>
        <v/>
      </c>
      <c r="EQ93" s="282" t="str">
        <f t="shared" si="307"/>
        <v/>
      </c>
      <c r="ER93" s="280" t="str">
        <f t="shared" si="308"/>
        <v/>
      </c>
      <c r="ES93" s="280" t="str">
        <f>IF(details!BZ93="","",details!BZ93)</f>
        <v/>
      </c>
      <c r="ET93" s="280" t="str">
        <f>IF(details!CA93="","",details!CA93)</f>
        <v/>
      </c>
      <c r="EU93" s="280" t="str">
        <f>IF(details!CB93="","",details!CB93)</f>
        <v/>
      </c>
      <c r="EV93" s="280" t="str">
        <f>IF(details!CC93="","",details!CC93)</f>
        <v/>
      </c>
      <c r="EW93" s="282" t="str">
        <f t="shared" si="309"/>
        <v/>
      </c>
      <c r="EX93" s="280" t="str">
        <f t="shared" si="310"/>
        <v/>
      </c>
      <c r="EY93" s="152" t="str">
        <f t="shared" si="311"/>
        <v/>
      </c>
      <c r="EZ93" s="152" t="str">
        <f t="shared" si="312"/>
        <v/>
      </c>
      <c r="FA93" s="152" t="str">
        <f t="shared" si="313"/>
        <v/>
      </c>
      <c r="FB93" s="152" t="str">
        <f t="shared" si="314"/>
        <v/>
      </c>
      <c r="FC93" s="152" t="str">
        <f t="shared" si="315"/>
        <v/>
      </c>
      <c r="FD93" s="152" t="str">
        <f t="shared" si="316"/>
        <v/>
      </c>
      <c r="FE93" s="152" t="str">
        <f t="shared" si="241"/>
        <v/>
      </c>
      <c r="FF93" s="152">
        <f t="shared" si="317"/>
        <v>0</v>
      </c>
      <c r="FG93" s="152">
        <f t="shared" si="318"/>
        <v>0</v>
      </c>
      <c r="FH93" s="152">
        <f t="shared" si="319"/>
        <v>0</v>
      </c>
      <c r="FI93" s="152">
        <f t="shared" si="320"/>
        <v>0</v>
      </c>
      <c r="FJ93" s="152">
        <f t="shared" si="321"/>
        <v>0</v>
      </c>
      <c r="FK93" s="198"/>
      <c r="FL93" s="303" t="str">
        <f t="shared" si="322"/>
        <v/>
      </c>
      <c r="FM93" s="303" t="str">
        <f t="shared" si="323"/>
        <v/>
      </c>
      <c r="FN93" s="303" t="str">
        <f t="shared" si="324"/>
        <v/>
      </c>
      <c r="FO93" s="303" t="str">
        <f t="shared" si="242"/>
        <v/>
      </c>
      <c r="FP93" s="303" t="str">
        <f t="shared" si="243"/>
        <v/>
      </c>
      <c r="FQ93" s="303" t="str">
        <f t="shared" si="244"/>
        <v/>
      </c>
      <c r="FR93" s="303" t="str">
        <f t="shared" si="245"/>
        <v/>
      </c>
      <c r="FS93" s="303" t="str">
        <f t="shared" si="246"/>
        <v/>
      </c>
      <c r="FT93" s="303" t="str">
        <f t="shared" si="325"/>
        <v/>
      </c>
      <c r="FU93" s="303" t="str">
        <f t="shared" si="326"/>
        <v/>
      </c>
      <c r="FV93" s="303" t="str">
        <f t="shared" si="327"/>
        <v/>
      </c>
      <c r="FW93" s="303" t="str">
        <f t="shared" si="328"/>
        <v/>
      </c>
      <c r="FX93" s="303" t="str">
        <f t="shared" si="247"/>
        <v/>
      </c>
      <c r="FY93" s="303" t="str">
        <f t="shared" si="329"/>
        <v/>
      </c>
      <c r="FZ93" s="303" t="str">
        <f t="shared" si="330"/>
        <v/>
      </c>
      <c r="GA93" s="303" t="str">
        <f t="shared" si="331"/>
        <v/>
      </c>
      <c r="GB93" s="303" t="str">
        <f t="shared" si="248"/>
        <v/>
      </c>
      <c r="GC93" s="286">
        <f t="shared" si="233"/>
        <v>0</v>
      </c>
      <c r="GD93" s="244">
        <f t="shared" si="332"/>
        <v>0</v>
      </c>
      <c r="GE93" s="152" t="str">
        <f t="shared" si="333"/>
        <v/>
      </c>
      <c r="GF93" s="421" t="str">
        <f t="shared" si="334"/>
        <v/>
      </c>
      <c r="GG93" s="333" t="str">
        <f t="shared" si="339"/>
        <v/>
      </c>
      <c r="GH93" s="333" t="str">
        <f t="shared" si="220"/>
        <v xml:space="preserve">      </v>
      </c>
      <c r="GI93" s="191"/>
      <c r="GJ93" s="191" t="str">
        <f t="shared" si="340"/>
        <v/>
      </c>
      <c r="GK93" s="191" t="str">
        <f t="shared" si="341"/>
        <v/>
      </c>
      <c r="GL93" s="191" t="str">
        <f t="shared" si="342"/>
        <v/>
      </c>
      <c r="GM93" s="55" t="str">
        <f>IF(details!DG93="","",details!DG93)</f>
        <v/>
      </c>
      <c r="GN93" s="57" t="str">
        <f>IF(details!DH93="","",details!DH93)</f>
        <v/>
      </c>
      <c r="GO93" s="55" t="str">
        <f>IF(details!DK93="","",details!DK93)</f>
        <v/>
      </c>
      <c r="GP93" s="57" t="str">
        <f>IF(details!DL93="","",details!DL93)</f>
        <v/>
      </c>
      <c r="GQ93" s="55" t="str">
        <f>IF(details!DO93="","",details!DO93)</f>
        <v/>
      </c>
      <c r="GR93" s="57" t="str">
        <f>IF(details!DP93="","",details!DP93)</f>
        <v/>
      </c>
      <c r="GS93" s="55" t="str">
        <f>IF(details!DS93="","",details!DS93)</f>
        <v/>
      </c>
      <c r="GT93" s="57" t="str">
        <f>IF(details!DT93="","",details!DT93)</f>
        <v/>
      </c>
      <c r="GU93" s="337" t="str">
        <f t="shared" si="335"/>
        <v/>
      </c>
      <c r="GV93" s="427" t="str">
        <f t="shared" si="336"/>
        <v/>
      </c>
      <c r="GW93" s="199"/>
      <c r="HP93" s="65"/>
      <c r="HQ93" s="65"/>
      <c r="HR93" s="65"/>
      <c r="HS93" s="65"/>
    </row>
    <row r="94" spans="1:227" ht="15" customHeight="1">
      <c r="A94" s="194">
        <f>details!A94</f>
        <v>88</v>
      </c>
      <c r="B94" s="280" t="str">
        <f>IF(details!B94="","",details!B94)</f>
        <v/>
      </c>
      <c r="C94" s="280" t="str">
        <f>IF(details!C94="","",details!C94)</f>
        <v/>
      </c>
      <c r="D94" s="282">
        <f>IF(details!D94="","",details!D94)</f>
        <v>1088</v>
      </c>
      <c r="E94" s="282"/>
      <c r="F94" s="280" t="str">
        <f>IF(details!F94="","",details!F94)</f>
        <v/>
      </c>
      <c r="G94" s="570" t="str">
        <f>IF(details!G94="","",details!G94)</f>
        <v/>
      </c>
      <c r="H94" s="287" t="str">
        <f>IF(details!H94="","",details!H94)</f>
        <v>A 088</v>
      </c>
      <c r="I94" s="287" t="str">
        <f>IF(details!I94="","",details!I94)</f>
        <v>B 088</v>
      </c>
      <c r="J94" s="287" t="str">
        <f>IF(details!J94="","",details!J94)</f>
        <v>C 088</v>
      </c>
      <c r="K94" s="280" t="str">
        <f>IF(details!K94="","",details!K94)</f>
        <v/>
      </c>
      <c r="L94" s="280" t="str">
        <f>IF(details!L94="","",details!L94)</f>
        <v/>
      </c>
      <c r="M94" s="280" t="str">
        <f>IF(details!M94="","",details!M94)</f>
        <v/>
      </c>
      <c r="N94" s="281" t="str">
        <f t="shared" si="249"/>
        <v/>
      </c>
      <c r="O94" s="280" t="str">
        <f>IF(details!N94="","",details!N94)</f>
        <v/>
      </c>
      <c r="P94" s="281" t="str">
        <f t="shared" si="250"/>
        <v/>
      </c>
      <c r="Q94" s="152">
        <f t="shared" si="251"/>
        <v>0</v>
      </c>
      <c r="R94" s="138" t="e">
        <f t="shared" si="252"/>
        <v>#VALUE!</v>
      </c>
      <c r="S94" s="280" t="str">
        <f>IF(details!O94="","",details!O94)</f>
        <v/>
      </c>
      <c r="T94" s="280" t="str">
        <f>IF(details!P94="","",details!P94)</f>
        <v/>
      </c>
      <c r="U94" s="280" t="str">
        <f>IF(details!Q94="","",details!Q94)</f>
        <v/>
      </c>
      <c r="V94" s="139" t="str">
        <f t="shared" si="253"/>
        <v/>
      </c>
      <c r="W94" s="280" t="str">
        <f>IF(details!R94="","",details!R94)</f>
        <v/>
      </c>
      <c r="X94" s="140" t="str">
        <f t="shared" si="254"/>
        <v/>
      </c>
      <c r="Y94" s="365" t="str">
        <f t="shared" si="234"/>
        <v/>
      </c>
      <c r="Z94" s="191" t="str">
        <f t="shared" si="255"/>
        <v/>
      </c>
      <c r="AA94" s="280" t="str">
        <f>IF(details!S94="","",details!S94)</f>
        <v/>
      </c>
      <c r="AB94" s="280" t="str">
        <f>IF(details!T94="","",details!T94)</f>
        <v/>
      </c>
      <c r="AC94" s="280" t="str">
        <f>IF(details!U94="","",details!U94)</f>
        <v/>
      </c>
      <c r="AD94" s="281" t="str">
        <f t="shared" si="256"/>
        <v/>
      </c>
      <c r="AE94" s="280" t="str">
        <f>IF(details!V94="","",details!V94)</f>
        <v/>
      </c>
      <c r="AF94" s="281" t="str">
        <f t="shared" si="257"/>
        <v/>
      </c>
      <c r="AG94" s="152">
        <f t="shared" si="258"/>
        <v>0</v>
      </c>
      <c r="AH94" s="138" t="e">
        <f t="shared" si="259"/>
        <v>#VALUE!</v>
      </c>
      <c r="AI94" s="280" t="str">
        <f>IF(details!W94="","",details!W94)</f>
        <v/>
      </c>
      <c r="AJ94" s="280" t="str">
        <f>IF(details!X94="","",details!X94)</f>
        <v/>
      </c>
      <c r="AK94" s="280" t="str">
        <f>IF(details!Y94="","",details!Y94)</f>
        <v/>
      </c>
      <c r="AL94" s="139" t="str">
        <f t="shared" si="260"/>
        <v/>
      </c>
      <c r="AM94" s="280" t="str">
        <f>IF(details!Z94="","",details!Z94)</f>
        <v/>
      </c>
      <c r="AN94" s="140" t="str">
        <f t="shared" si="261"/>
        <v/>
      </c>
      <c r="AO94" s="365" t="str">
        <f t="shared" si="235"/>
        <v/>
      </c>
      <c r="AP94" s="191" t="str">
        <f t="shared" si="337"/>
        <v/>
      </c>
      <c r="AQ94" s="282" t="str">
        <f>IF(details!AA94="","",details!AA94)</f>
        <v/>
      </c>
      <c r="AR94" s="288" t="str">
        <f>CONCATENATE(IF(details!AA94="s"," SANSKRIT",IF(details!AA94="u"," URDU",IF(details!AA94="g"," GUJRATI",IF(details!AA94="p"," PUNJABI",IF(details!AA94="sd"," SINDHI",))))),"")</f>
        <v/>
      </c>
      <c r="AS94" s="280" t="str">
        <f>IF(details!AB94="","",details!AB94)</f>
        <v/>
      </c>
      <c r="AT94" s="280" t="str">
        <f>IF(details!AC94="","",details!AC94)</f>
        <v/>
      </c>
      <c r="AU94" s="280" t="str">
        <f>IF(details!AD94="","",details!AD94)</f>
        <v/>
      </c>
      <c r="AV94" s="281" t="str">
        <f t="shared" si="262"/>
        <v/>
      </c>
      <c r="AW94" s="280" t="str">
        <f>IF(details!AE94="","",details!AE94)</f>
        <v/>
      </c>
      <c r="AX94" s="281" t="str">
        <f t="shared" si="263"/>
        <v/>
      </c>
      <c r="AY94" s="152">
        <f t="shared" si="264"/>
        <v>0</v>
      </c>
      <c r="AZ94" s="138" t="e">
        <f t="shared" si="265"/>
        <v>#VALUE!</v>
      </c>
      <c r="BA94" s="280" t="str">
        <f>IF(details!AF94="","",details!AF94)</f>
        <v/>
      </c>
      <c r="BB94" s="280" t="str">
        <f>IF(details!AG94="","",details!AG94)</f>
        <v/>
      </c>
      <c r="BC94" s="280" t="str">
        <f>IF(details!AH94="","",details!AH94)</f>
        <v/>
      </c>
      <c r="BD94" s="139" t="str">
        <f t="shared" si="266"/>
        <v/>
      </c>
      <c r="BE94" s="280" t="str">
        <f>IF(details!AI94="","",details!AI94)</f>
        <v/>
      </c>
      <c r="BF94" s="140" t="str">
        <f t="shared" si="267"/>
        <v/>
      </c>
      <c r="BG94" s="365" t="str">
        <f t="shared" si="236"/>
        <v/>
      </c>
      <c r="BH94" s="191" t="str">
        <f t="shared" si="268"/>
        <v/>
      </c>
      <c r="BI94" s="280" t="str">
        <f>IF(details!AJ94="","",details!AJ94)</f>
        <v/>
      </c>
      <c r="BJ94" s="280" t="str">
        <f>IF(details!AK94="","",details!AK94)</f>
        <v/>
      </c>
      <c r="BK94" s="280" t="str">
        <f>IF(details!AL94="","",details!AL94)</f>
        <v/>
      </c>
      <c r="BL94" s="281" t="str">
        <f t="shared" si="269"/>
        <v/>
      </c>
      <c r="BM94" s="280" t="str">
        <f>IF(details!AM94="","",details!AM94)</f>
        <v/>
      </c>
      <c r="BN94" s="281" t="str">
        <f t="shared" si="270"/>
        <v/>
      </c>
      <c r="BO94" s="152">
        <f t="shared" si="271"/>
        <v>0</v>
      </c>
      <c r="BP94" s="138" t="e">
        <f t="shared" si="272"/>
        <v>#VALUE!</v>
      </c>
      <c r="BQ94" s="280" t="str">
        <f>IF(details!AN94="","",details!AN94)</f>
        <v/>
      </c>
      <c r="BR94" s="280" t="str">
        <f>IF(details!AO94="","",details!AO94)</f>
        <v/>
      </c>
      <c r="BS94" s="280" t="str">
        <f>IF(details!AP94="","",details!AP94)</f>
        <v/>
      </c>
      <c r="BT94" s="139" t="str">
        <f t="shared" si="273"/>
        <v/>
      </c>
      <c r="BU94" s="280" t="str">
        <f>IF(details!AQ94="","",details!AQ94)</f>
        <v/>
      </c>
      <c r="BV94" s="140" t="str">
        <f t="shared" si="274"/>
        <v/>
      </c>
      <c r="BW94" s="365" t="str">
        <f t="shared" si="237"/>
        <v/>
      </c>
      <c r="BX94" s="191" t="str">
        <f t="shared" si="338"/>
        <v/>
      </c>
      <c r="BY94" s="280" t="str">
        <f>IF(details!AR94="","",details!AR94)</f>
        <v/>
      </c>
      <c r="BZ94" s="280" t="str">
        <f>IF(details!AS94="","",details!AS94)</f>
        <v/>
      </c>
      <c r="CA94" s="280" t="str">
        <f>IF(details!AT94="","",details!AT94)</f>
        <v/>
      </c>
      <c r="CB94" s="281" t="str">
        <f t="shared" si="275"/>
        <v/>
      </c>
      <c r="CC94" s="280" t="str">
        <f>IF(details!AU94="","",details!AU94)</f>
        <v/>
      </c>
      <c r="CD94" s="281" t="str">
        <f t="shared" si="276"/>
        <v/>
      </c>
      <c r="CE94" s="152">
        <f t="shared" si="277"/>
        <v>0</v>
      </c>
      <c r="CF94" s="138" t="e">
        <f t="shared" si="278"/>
        <v>#VALUE!</v>
      </c>
      <c r="CG94" s="280" t="str">
        <f>IF(details!AV94="","",details!AV94)</f>
        <v/>
      </c>
      <c r="CH94" s="280" t="str">
        <f>IF(details!AW94="","",details!AW94)</f>
        <v/>
      </c>
      <c r="CI94" s="280" t="str">
        <f>IF(details!AX94="","",details!AX94)</f>
        <v/>
      </c>
      <c r="CJ94" s="139" t="str">
        <f t="shared" si="279"/>
        <v/>
      </c>
      <c r="CK94" s="280" t="str">
        <f>IF(details!AY94="","",details!AY94)</f>
        <v/>
      </c>
      <c r="CL94" s="140" t="str">
        <f t="shared" si="280"/>
        <v/>
      </c>
      <c r="CM94" s="365" t="str">
        <f t="shared" si="238"/>
        <v/>
      </c>
      <c r="CN94" s="191" t="str">
        <f t="shared" si="239"/>
        <v/>
      </c>
      <c r="CO94" s="280" t="str">
        <f>IF(details!AZ94="","",details!AZ94)</f>
        <v/>
      </c>
      <c r="CP94" s="280" t="str">
        <f>IF(details!BA94="","",details!BA94)</f>
        <v/>
      </c>
      <c r="CQ94" s="280" t="str">
        <f>IF(details!BB94="","",details!BB94)</f>
        <v/>
      </c>
      <c r="CR94" s="281" t="str">
        <f t="shared" si="281"/>
        <v/>
      </c>
      <c r="CS94" s="280" t="str">
        <f>IF(details!BC94="","",details!BC94)</f>
        <v/>
      </c>
      <c r="CT94" s="281" t="str">
        <f t="shared" si="282"/>
        <v/>
      </c>
      <c r="CU94" s="152">
        <f t="shared" si="283"/>
        <v>0</v>
      </c>
      <c r="CV94" s="138" t="e">
        <f t="shared" si="284"/>
        <v>#VALUE!</v>
      </c>
      <c r="CW94" s="280" t="str">
        <f>IF(details!BD94="","",details!BD94)</f>
        <v/>
      </c>
      <c r="CX94" s="280" t="str">
        <f>IF(details!BE94="","",details!BE94)</f>
        <v/>
      </c>
      <c r="CY94" s="280" t="str">
        <f>IF(details!BF94="","",details!BF94)</f>
        <v/>
      </c>
      <c r="CZ94" s="139" t="str">
        <f t="shared" si="285"/>
        <v/>
      </c>
      <c r="DA94" s="280" t="str">
        <f>IF(details!BG94="","",details!BG94)</f>
        <v/>
      </c>
      <c r="DB94" s="140" t="str">
        <f t="shared" si="286"/>
        <v/>
      </c>
      <c r="DC94" s="365" t="str">
        <f t="shared" si="240"/>
        <v/>
      </c>
      <c r="DD94" s="191" t="str">
        <f t="shared" si="232"/>
        <v/>
      </c>
      <c r="DE94" s="280" t="str">
        <f>IF(details!BH94="","",details!BH94)</f>
        <v/>
      </c>
      <c r="DF94" s="280" t="str">
        <f>IF(details!BI94="","",details!BI94)</f>
        <v/>
      </c>
      <c r="DG94" s="280" t="str">
        <f>IF(details!BJ94="","",details!BJ94)</f>
        <v/>
      </c>
      <c r="DH94" s="281" t="str">
        <f t="shared" si="287"/>
        <v/>
      </c>
      <c r="DI94" s="280" t="str">
        <f>IF(details!BK94="","",details!BK94)</f>
        <v/>
      </c>
      <c r="DJ94" s="281" t="str">
        <f t="shared" si="288"/>
        <v/>
      </c>
      <c r="DK94" s="152">
        <f t="shared" si="289"/>
        <v>0</v>
      </c>
      <c r="DL94" s="281" t="str">
        <f t="shared" si="290"/>
        <v/>
      </c>
      <c r="DM94" s="280" t="str">
        <f>IF(details!BL94="","",details!BL94)</f>
        <v/>
      </c>
      <c r="DN94" s="52" t="str">
        <f t="shared" si="291"/>
        <v/>
      </c>
      <c r="DO94" s="280" t="str">
        <f t="shared" si="292"/>
        <v/>
      </c>
      <c r="DP94" s="280" t="str">
        <f>IF(details!BM94="","",details!BM94)</f>
        <v/>
      </c>
      <c r="DQ94" s="280" t="str">
        <f>IF(details!BN94="","",details!BN94)</f>
        <v/>
      </c>
      <c r="DR94" s="280" t="str">
        <f>IF(details!BO94="","",details!BO94)</f>
        <v/>
      </c>
      <c r="DS94" s="281" t="str">
        <f t="shared" si="293"/>
        <v/>
      </c>
      <c r="DT94" s="280" t="str">
        <f>IF(details!BP94="","",details!BP94)</f>
        <v/>
      </c>
      <c r="DU94" s="280" t="str">
        <f>IF(details!BQ94="","",details!BQ94)</f>
        <v/>
      </c>
      <c r="DV94" s="281" t="str">
        <f t="shared" si="294"/>
        <v/>
      </c>
      <c r="DW94" s="281" t="str">
        <f t="shared" si="295"/>
        <v/>
      </c>
      <c r="DX94" s="281" t="str">
        <f t="shared" si="296"/>
        <v/>
      </c>
      <c r="DY94" s="282" t="str">
        <f t="shared" si="297"/>
        <v/>
      </c>
      <c r="DZ94" s="152">
        <f t="shared" si="298"/>
        <v>0</v>
      </c>
      <c r="EA94" s="280" t="str">
        <f t="shared" si="299"/>
        <v/>
      </c>
      <c r="EB94" s="280" t="str">
        <f>IF(details!BR94="","",details!BR94)</f>
        <v/>
      </c>
      <c r="EC94" s="280" t="str">
        <f>IF(details!BS94="","",details!BS94)</f>
        <v/>
      </c>
      <c r="ED94" s="280" t="str">
        <f>IF(details!BT94="","",details!BT94)</f>
        <v/>
      </c>
      <c r="EE94" s="281" t="str">
        <f t="shared" si="300"/>
        <v/>
      </c>
      <c r="EF94" s="280" t="str">
        <f>IF(details!BU94="","",details!BU94)</f>
        <v/>
      </c>
      <c r="EG94" s="280" t="str">
        <f>IF(details!BV94="","",details!BV94)</f>
        <v/>
      </c>
      <c r="EH94" s="56" t="str">
        <f t="shared" si="301"/>
        <v/>
      </c>
      <c r="EI94" s="281" t="str">
        <f t="shared" si="302"/>
        <v/>
      </c>
      <c r="EJ94" s="281" t="str">
        <f t="shared" si="303"/>
        <v/>
      </c>
      <c r="EK94" s="302" t="str">
        <f t="shared" si="304"/>
        <v/>
      </c>
      <c r="EL94" s="152">
        <f t="shared" si="305"/>
        <v>0</v>
      </c>
      <c r="EM94" s="280" t="str">
        <f t="shared" si="306"/>
        <v/>
      </c>
      <c r="EN94" s="280" t="str">
        <f>IF(details!BW94="","",details!BW94)</f>
        <v/>
      </c>
      <c r="EO94" s="280" t="str">
        <f>IF(details!BX94="","",details!BX94)</f>
        <v/>
      </c>
      <c r="EP94" s="280" t="str">
        <f>IF(details!BY94="","",details!BY94)</f>
        <v/>
      </c>
      <c r="EQ94" s="282" t="str">
        <f t="shared" si="307"/>
        <v/>
      </c>
      <c r="ER94" s="280" t="str">
        <f t="shared" si="308"/>
        <v/>
      </c>
      <c r="ES94" s="280" t="str">
        <f>IF(details!BZ94="","",details!BZ94)</f>
        <v/>
      </c>
      <c r="ET94" s="280" t="str">
        <f>IF(details!CA94="","",details!CA94)</f>
        <v/>
      </c>
      <c r="EU94" s="280" t="str">
        <f>IF(details!CB94="","",details!CB94)</f>
        <v/>
      </c>
      <c r="EV94" s="280" t="str">
        <f>IF(details!CC94="","",details!CC94)</f>
        <v/>
      </c>
      <c r="EW94" s="282" t="str">
        <f t="shared" si="309"/>
        <v/>
      </c>
      <c r="EX94" s="280" t="str">
        <f t="shared" si="310"/>
        <v/>
      </c>
      <c r="EY94" s="152" t="str">
        <f t="shared" si="311"/>
        <v/>
      </c>
      <c r="EZ94" s="152" t="str">
        <f t="shared" si="312"/>
        <v/>
      </c>
      <c r="FA94" s="152" t="str">
        <f t="shared" si="313"/>
        <v/>
      </c>
      <c r="FB94" s="152" t="str">
        <f t="shared" si="314"/>
        <v/>
      </c>
      <c r="FC94" s="152" t="str">
        <f t="shared" si="315"/>
        <v/>
      </c>
      <c r="FD94" s="152" t="str">
        <f t="shared" si="316"/>
        <v/>
      </c>
      <c r="FE94" s="152" t="str">
        <f t="shared" si="241"/>
        <v/>
      </c>
      <c r="FF94" s="152">
        <f t="shared" si="317"/>
        <v>0</v>
      </c>
      <c r="FG94" s="152">
        <f t="shared" si="318"/>
        <v>0</v>
      </c>
      <c r="FH94" s="152">
        <f t="shared" si="319"/>
        <v>0</v>
      </c>
      <c r="FI94" s="152">
        <f t="shared" si="320"/>
        <v>0</v>
      </c>
      <c r="FJ94" s="152">
        <f t="shared" si="321"/>
        <v>0</v>
      </c>
      <c r="FK94" s="198"/>
      <c r="FL94" s="303" t="str">
        <f t="shared" si="322"/>
        <v/>
      </c>
      <c r="FM94" s="303" t="str">
        <f t="shared" si="323"/>
        <v/>
      </c>
      <c r="FN94" s="303" t="str">
        <f t="shared" si="324"/>
        <v/>
      </c>
      <c r="FO94" s="303" t="str">
        <f t="shared" si="242"/>
        <v/>
      </c>
      <c r="FP94" s="303" t="str">
        <f t="shared" si="243"/>
        <v/>
      </c>
      <c r="FQ94" s="303" t="str">
        <f t="shared" si="244"/>
        <v/>
      </c>
      <c r="FR94" s="303" t="str">
        <f t="shared" si="245"/>
        <v/>
      </c>
      <c r="FS94" s="303" t="str">
        <f t="shared" si="246"/>
        <v/>
      </c>
      <c r="FT94" s="303" t="str">
        <f t="shared" si="325"/>
        <v/>
      </c>
      <c r="FU94" s="303" t="str">
        <f t="shared" si="326"/>
        <v/>
      </c>
      <c r="FV94" s="303" t="str">
        <f t="shared" si="327"/>
        <v/>
      </c>
      <c r="FW94" s="303" t="str">
        <f t="shared" si="328"/>
        <v/>
      </c>
      <c r="FX94" s="303" t="str">
        <f t="shared" si="247"/>
        <v/>
      </c>
      <c r="FY94" s="303" t="str">
        <f t="shared" si="329"/>
        <v/>
      </c>
      <c r="FZ94" s="303" t="str">
        <f t="shared" si="330"/>
        <v/>
      </c>
      <c r="GA94" s="303" t="str">
        <f t="shared" si="331"/>
        <v/>
      </c>
      <c r="GB94" s="303" t="str">
        <f t="shared" si="248"/>
        <v/>
      </c>
      <c r="GC94" s="286">
        <f t="shared" si="233"/>
        <v>0</v>
      </c>
      <c r="GD94" s="244">
        <f t="shared" si="332"/>
        <v>0</v>
      </c>
      <c r="GE94" s="152" t="str">
        <f t="shared" si="333"/>
        <v/>
      </c>
      <c r="GF94" s="421" t="str">
        <f t="shared" si="334"/>
        <v/>
      </c>
      <c r="GG94" s="333" t="str">
        <f t="shared" si="339"/>
        <v/>
      </c>
      <c r="GH94" s="333" t="str">
        <f t="shared" si="220"/>
        <v xml:space="preserve">      </v>
      </c>
      <c r="GI94" s="191"/>
      <c r="GJ94" s="191" t="str">
        <f t="shared" si="340"/>
        <v/>
      </c>
      <c r="GK94" s="191" t="str">
        <f t="shared" si="341"/>
        <v/>
      </c>
      <c r="GL94" s="191" t="str">
        <f t="shared" si="342"/>
        <v/>
      </c>
      <c r="GM94" s="55" t="str">
        <f>IF(details!DG94="","",details!DG94)</f>
        <v/>
      </c>
      <c r="GN94" s="57" t="str">
        <f>IF(details!DH94="","",details!DH94)</f>
        <v/>
      </c>
      <c r="GO94" s="55" t="str">
        <f>IF(details!DK94="","",details!DK94)</f>
        <v/>
      </c>
      <c r="GP94" s="57" t="str">
        <f>IF(details!DL94="","",details!DL94)</f>
        <v/>
      </c>
      <c r="GQ94" s="55" t="str">
        <f>IF(details!DO94="","",details!DO94)</f>
        <v/>
      </c>
      <c r="GR94" s="57" t="str">
        <f>IF(details!DP94="","",details!DP94)</f>
        <v/>
      </c>
      <c r="GS94" s="55" t="str">
        <f>IF(details!DS94="","",details!DS94)</f>
        <v/>
      </c>
      <c r="GT94" s="57" t="str">
        <f>IF(details!DT94="","",details!DT94)</f>
        <v/>
      </c>
      <c r="GU94" s="337" t="str">
        <f t="shared" si="335"/>
        <v/>
      </c>
      <c r="GV94" s="427" t="str">
        <f t="shared" si="336"/>
        <v/>
      </c>
      <c r="GW94" s="199"/>
      <c r="HP94" s="65"/>
      <c r="HQ94" s="65"/>
      <c r="HR94" s="65"/>
      <c r="HS94" s="65"/>
    </row>
    <row r="95" spans="1:227" ht="15" customHeight="1">
      <c r="A95" s="194">
        <f>details!A95</f>
        <v>89</v>
      </c>
      <c r="B95" s="280" t="str">
        <f>IF(details!B95="","",details!B95)</f>
        <v/>
      </c>
      <c r="C95" s="280" t="str">
        <f>IF(details!C95="","",details!C95)</f>
        <v/>
      </c>
      <c r="D95" s="282">
        <f>IF(details!D95="","",details!D95)</f>
        <v>1089</v>
      </c>
      <c r="E95" s="282"/>
      <c r="F95" s="280" t="str">
        <f>IF(details!F95="","",details!F95)</f>
        <v/>
      </c>
      <c r="G95" s="570" t="str">
        <f>IF(details!G95="","",details!G95)</f>
        <v/>
      </c>
      <c r="H95" s="287" t="str">
        <f>IF(details!H95="","",details!H95)</f>
        <v>A 089</v>
      </c>
      <c r="I95" s="287" t="str">
        <f>IF(details!I95="","",details!I95)</f>
        <v>B 089</v>
      </c>
      <c r="J95" s="287" t="str">
        <f>IF(details!J95="","",details!J95)</f>
        <v>C 089</v>
      </c>
      <c r="K95" s="280" t="str">
        <f>IF(details!K95="","",details!K95)</f>
        <v/>
      </c>
      <c r="L95" s="280" t="str">
        <f>IF(details!L95="","",details!L95)</f>
        <v/>
      </c>
      <c r="M95" s="280" t="str">
        <f>IF(details!M95="","",details!M95)</f>
        <v/>
      </c>
      <c r="N95" s="281" t="str">
        <f t="shared" si="249"/>
        <v/>
      </c>
      <c r="O95" s="280" t="str">
        <f>IF(details!N95="","",details!N95)</f>
        <v/>
      </c>
      <c r="P95" s="281" t="str">
        <f t="shared" si="250"/>
        <v/>
      </c>
      <c r="Q95" s="152">
        <f t="shared" si="251"/>
        <v>0</v>
      </c>
      <c r="R95" s="138" t="e">
        <f t="shared" si="252"/>
        <v>#VALUE!</v>
      </c>
      <c r="S95" s="280" t="str">
        <f>IF(details!O95="","",details!O95)</f>
        <v/>
      </c>
      <c r="T95" s="280" t="str">
        <f>IF(details!P95="","",details!P95)</f>
        <v/>
      </c>
      <c r="U95" s="280" t="str">
        <f>IF(details!Q95="","",details!Q95)</f>
        <v/>
      </c>
      <c r="V95" s="139" t="str">
        <f t="shared" si="253"/>
        <v/>
      </c>
      <c r="W95" s="280" t="str">
        <f>IF(details!R95="","",details!R95)</f>
        <v/>
      </c>
      <c r="X95" s="140" t="str">
        <f t="shared" si="254"/>
        <v/>
      </c>
      <c r="Y95" s="365" t="str">
        <f t="shared" si="234"/>
        <v/>
      </c>
      <c r="Z95" s="191" t="str">
        <f t="shared" si="255"/>
        <v/>
      </c>
      <c r="AA95" s="280" t="str">
        <f>IF(details!S95="","",details!S95)</f>
        <v/>
      </c>
      <c r="AB95" s="280" t="str">
        <f>IF(details!T95="","",details!T95)</f>
        <v/>
      </c>
      <c r="AC95" s="280" t="str">
        <f>IF(details!U95="","",details!U95)</f>
        <v/>
      </c>
      <c r="AD95" s="281" t="str">
        <f t="shared" si="256"/>
        <v/>
      </c>
      <c r="AE95" s="280" t="str">
        <f>IF(details!V95="","",details!V95)</f>
        <v/>
      </c>
      <c r="AF95" s="281" t="str">
        <f t="shared" si="257"/>
        <v/>
      </c>
      <c r="AG95" s="152">
        <f t="shared" si="258"/>
        <v>0</v>
      </c>
      <c r="AH95" s="138" t="e">
        <f t="shared" si="259"/>
        <v>#VALUE!</v>
      </c>
      <c r="AI95" s="280" t="str">
        <f>IF(details!W95="","",details!W95)</f>
        <v/>
      </c>
      <c r="AJ95" s="280" t="str">
        <f>IF(details!X95="","",details!X95)</f>
        <v/>
      </c>
      <c r="AK95" s="280" t="str">
        <f>IF(details!Y95="","",details!Y95)</f>
        <v/>
      </c>
      <c r="AL95" s="139" t="str">
        <f t="shared" si="260"/>
        <v/>
      </c>
      <c r="AM95" s="280" t="str">
        <f>IF(details!Z95="","",details!Z95)</f>
        <v/>
      </c>
      <c r="AN95" s="140" t="str">
        <f t="shared" si="261"/>
        <v/>
      </c>
      <c r="AO95" s="365" t="str">
        <f t="shared" si="235"/>
        <v/>
      </c>
      <c r="AP95" s="191" t="str">
        <f t="shared" si="337"/>
        <v/>
      </c>
      <c r="AQ95" s="282" t="str">
        <f>IF(details!AA95="","",details!AA95)</f>
        <v/>
      </c>
      <c r="AR95" s="288" t="str">
        <f>CONCATENATE(IF(details!AA95="s"," SANSKRIT",IF(details!AA95="u"," URDU",IF(details!AA95="g"," GUJRATI",IF(details!AA95="p"," PUNJABI",IF(details!AA95="sd"," SINDHI",))))),"")</f>
        <v/>
      </c>
      <c r="AS95" s="280" t="str">
        <f>IF(details!AB95="","",details!AB95)</f>
        <v/>
      </c>
      <c r="AT95" s="280" t="str">
        <f>IF(details!AC95="","",details!AC95)</f>
        <v/>
      </c>
      <c r="AU95" s="280" t="str">
        <f>IF(details!AD95="","",details!AD95)</f>
        <v/>
      </c>
      <c r="AV95" s="281" t="str">
        <f t="shared" si="262"/>
        <v/>
      </c>
      <c r="AW95" s="280" t="str">
        <f>IF(details!AE95="","",details!AE95)</f>
        <v/>
      </c>
      <c r="AX95" s="281" t="str">
        <f t="shared" si="263"/>
        <v/>
      </c>
      <c r="AY95" s="152">
        <f t="shared" si="264"/>
        <v>0</v>
      </c>
      <c r="AZ95" s="138" t="e">
        <f t="shared" si="265"/>
        <v>#VALUE!</v>
      </c>
      <c r="BA95" s="280" t="str">
        <f>IF(details!AF95="","",details!AF95)</f>
        <v/>
      </c>
      <c r="BB95" s="280" t="str">
        <f>IF(details!AG95="","",details!AG95)</f>
        <v/>
      </c>
      <c r="BC95" s="280" t="str">
        <f>IF(details!AH95="","",details!AH95)</f>
        <v/>
      </c>
      <c r="BD95" s="139" t="str">
        <f t="shared" si="266"/>
        <v/>
      </c>
      <c r="BE95" s="280" t="str">
        <f>IF(details!AI95="","",details!AI95)</f>
        <v/>
      </c>
      <c r="BF95" s="140" t="str">
        <f t="shared" si="267"/>
        <v/>
      </c>
      <c r="BG95" s="365" t="str">
        <f t="shared" si="236"/>
        <v/>
      </c>
      <c r="BH95" s="191" t="str">
        <f t="shared" si="268"/>
        <v/>
      </c>
      <c r="BI95" s="280" t="str">
        <f>IF(details!AJ95="","",details!AJ95)</f>
        <v/>
      </c>
      <c r="BJ95" s="280" t="str">
        <f>IF(details!AK95="","",details!AK95)</f>
        <v/>
      </c>
      <c r="BK95" s="280" t="str">
        <f>IF(details!AL95="","",details!AL95)</f>
        <v/>
      </c>
      <c r="BL95" s="281" t="str">
        <f t="shared" si="269"/>
        <v/>
      </c>
      <c r="BM95" s="280" t="str">
        <f>IF(details!AM95="","",details!AM95)</f>
        <v/>
      </c>
      <c r="BN95" s="281" t="str">
        <f t="shared" si="270"/>
        <v/>
      </c>
      <c r="BO95" s="152">
        <f t="shared" si="271"/>
        <v>0</v>
      </c>
      <c r="BP95" s="138" t="e">
        <f t="shared" si="272"/>
        <v>#VALUE!</v>
      </c>
      <c r="BQ95" s="280" t="str">
        <f>IF(details!AN95="","",details!AN95)</f>
        <v/>
      </c>
      <c r="BR95" s="280" t="str">
        <f>IF(details!AO95="","",details!AO95)</f>
        <v/>
      </c>
      <c r="BS95" s="280" t="str">
        <f>IF(details!AP95="","",details!AP95)</f>
        <v/>
      </c>
      <c r="BT95" s="139" t="str">
        <f t="shared" si="273"/>
        <v/>
      </c>
      <c r="BU95" s="280" t="str">
        <f>IF(details!AQ95="","",details!AQ95)</f>
        <v/>
      </c>
      <c r="BV95" s="140" t="str">
        <f t="shared" si="274"/>
        <v/>
      </c>
      <c r="BW95" s="365" t="str">
        <f t="shared" si="237"/>
        <v/>
      </c>
      <c r="BX95" s="191" t="str">
        <f t="shared" si="338"/>
        <v/>
      </c>
      <c r="BY95" s="280" t="str">
        <f>IF(details!AR95="","",details!AR95)</f>
        <v/>
      </c>
      <c r="BZ95" s="280" t="str">
        <f>IF(details!AS95="","",details!AS95)</f>
        <v/>
      </c>
      <c r="CA95" s="280" t="str">
        <f>IF(details!AT95="","",details!AT95)</f>
        <v/>
      </c>
      <c r="CB95" s="281" t="str">
        <f t="shared" si="275"/>
        <v/>
      </c>
      <c r="CC95" s="280" t="str">
        <f>IF(details!AU95="","",details!AU95)</f>
        <v/>
      </c>
      <c r="CD95" s="281" t="str">
        <f t="shared" si="276"/>
        <v/>
      </c>
      <c r="CE95" s="152">
        <f t="shared" si="277"/>
        <v>0</v>
      </c>
      <c r="CF95" s="138" t="e">
        <f t="shared" si="278"/>
        <v>#VALUE!</v>
      </c>
      <c r="CG95" s="280" t="str">
        <f>IF(details!AV95="","",details!AV95)</f>
        <v/>
      </c>
      <c r="CH95" s="280" t="str">
        <f>IF(details!AW95="","",details!AW95)</f>
        <v/>
      </c>
      <c r="CI95" s="280" t="str">
        <f>IF(details!AX95="","",details!AX95)</f>
        <v/>
      </c>
      <c r="CJ95" s="139" t="str">
        <f t="shared" si="279"/>
        <v/>
      </c>
      <c r="CK95" s="280" t="str">
        <f>IF(details!AY95="","",details!AY95)</f>
        <v/>
      </c>
      <c r="CL95" s="140" t="str">
        <f t="shared" si="280"/>
        <v/>
      </c>
      <c r="CM95" s="365" t="str">
        <f t="shared" si="238"/>
        <v/>
      </c>
      <c r="CN95" s="191" t="str">
        <f t="shared" si="239"/>
        <v/>
      </c>
      <c r="CO95" s="280" t="str">
        <f>IF(details!AZ95="","",details!AZ95)</f>
        <v/>
      </c>
      <c r="CP95" s="280" t="str">
        <f>IF(details!BA95="","",details!BA95)</f>
        <v/>
      </c>
      <c r="CQ95" s="280" t="str">
        <f>IF(details!BB95="","",details!BB95)</f>
        <v/>
      </c>
      <c r="CR95" s="281" t="str">
        <f t="shared" si="281"/>
        <v/>
      </c>
      <c r="CS95" s="280" t="str">
        <f>IF(details!BC95="","",details!BC95)</f>
        <v/>
      </c>
      <c r="CT95" s="281" t="str">
        <f t="shared" si="282"/>
        <v/>
      </c>
      <c r="CU95" s="152">
        <f t="shared" si="283"/>
        <v>0</v>
      </c>
      <c r="CV95" s="138" t="e">
        <f t="shared" si="284"/>
        <v>#VALUE!</v>
      </c>
      <c r="CW95" s="280" t="str">
        <f>IF(details!BD95="","",details!BD95)</f>
        <v/>
      </c>
      <c r="CX95" s="280" t="str">
        <f>IF(details!BE95="","",details!BE95)</f>
        <v/>
      </c>
      <c r="CY95" s="280" t="str">
        <f>IF(details!BF95="","",details!BF95)</f>
        <v/>
      </c>
      <c r="CZ95" s="139" t="str">
        <f t="shared" si="285"/>
        <v/>
      </c>
      <c r="DA95" s="280" t="str">
        <f>IF(details!BG95="","",details!BG95)</f>
        <v/>
      </c>
      <c r="DB95" s="140" t="str">
        <f t="shared" si="286"/>
        <v/>
      </c>
      <c r="DC95" s="365" t="str">
        <f t="shared" si="240"/>
        <v/>
      </c>
      <c r="DD95" s="191" t="str">
        <f t="shared" si="232"/>
        <v/>
      </c>
      <c r="DE95" s="280" t="str">
        <f>IF(details!BH95="","",details!BH95)</f>
        <v/>
      </c>
      <c r="DF95" s="280" t="str">
        <f>IF(details!BI95="","",details!BI95)</f>
        <v/>
      </c>
      <c r="DG95" s="280" t="str">
        <f>IF(details!BJ95="","",details!BJ95)</f>
        <v/>
      </c>
      <c r="DH95" s="281" t="str">
        <f t="shared" si="287"/>
        <v/>
      </c>
      <c r="DI95" s="280" t="str">
        <f>IF(details!BK95="","",details!BK95)</f>
        <v/>
      </c>
      <c r="DJ95" s="281" t="str">
        <f t="shared" si="288"/>
        <v/>
      </c>
      <c r="DK95" s="152">
        <f t="shared" si="289"/>
        <v>0</v>
      </c>
      <c r="DL95" s="281" t="str">
        <f t="shared" si="290"/>
        <v/>
      </c>
      <c r="DM95" s="280" t="str">
        <f>IF(details!BL95="","",details!BL95)</f>
        <v/>
      </c>
      <c r="DN95" s="52" t="str">
        <f t="shared" si="291"/>
        <v/>
      </c>
      <c r="DO95" s="280" t="str">
        <f t="shared" si="292"/>
        <v/>
      </c>
      <c r="DP95" s="280" t="str">
        <f>IF(details!BM95="","",details!BM95)</f>
        <v/>
      </c>
      <c r="DQ95" s="280" t="str">
        <f>IF(details!BN95="","",details!BN95)</f>
        <v/>
      </c>
      <c r="DR95" s="280" t="str">
        <f>IF(details!BO95="","",details!BO95)</f>
        <v/>
      </c>
      <c r="DS95" s="281" t="str">
        <f t="shared" si="293"/>
        <v/>
      </c>
      <c r="DT95" s="280" t="str">
        <f>IF(details!BP95="","",details!BP95)</f>
        <v/>
      </c>
      <c r="DU95" s="280" t="str">
        <f>IF(details!BQ95="","",details!BQ95)</f>
        <v/>
      </c>
      <c r="DV95" s="281" t="str">
        <f t="shared" si="294"/>
        <v/>
      </c>
      <c r="DW95" s="281" t="str">
        <f t="shared" si="295"/>
        <v/>
      </c>
      <c r="DX95" s="281" t="str">
        <f t="shared" si="296"/>
        <v/>
      </c>
      <c r="DY95" s="282" t="str">
        <f t="shared" si="297"/>
        <v/>
      </c>
      <c r="DZ95" s="152">
        <f t="shared" si="298"/>
        <v>0</v>
      </c>
      <c r="EA95" s="280" t="str">
        <f t="shared" si="299"/>
        <v/>
      </c>
      <c r="EB95" s="280" t="str">
        <f>IF(details!BR95="","",details!BR95)</f>
        <v/>
      </c>
      <c r="EC95" s="280" t="str">
        <f>IF(details!BS95="","",details!BS95)</f>
        <v/>
      </c>
      <c r="ED95" s="280" t="str">
        <f>IF(details!BT95="","",details!BT95)</f>
        <v/>
      </c>
      <c r="EE95" s="281" t="str">
        <f t="shared" si="300"/>
        <v/>
      </c>
      <c r="EF95" s="280" t="str">
        <f>IF(details!BU95="","",details!BU95)</f>
        <v/>
      </c>
      <c r="EG95" s="280" t="str">
        <f>IF(details!BV95="","",details!BV95)</f>
        <v/>
      </c>
      <c r="EH95" s="56" t="str">
        <f t="shared" si="301"/>
        <v/>
      </c>
      <c r="EI95" s="281" t="str">
        <f t="shared" si="302"/>
        <v/>
      </c>
      <c r="EJ95" s="281" t="str">
        <f t="shared" si="303"/>
        <v/>
      </c>
      <c r="EK95" s="302" t="str">
        <f t="shared" si="304"/>
        <v/>
      </c>
      <c r="EL95" s="152">
        <f t="shared" si="305"/>
        <v>0</v>
      </c>
      <c r="EM95" s="280" t="str">
        <f t="shared" si="306"/>
        <v/>
      </c>
      <c r="EN95" s="280" t="str">
        <f>IF(details!BW95="","",details!BW95)</f>
        <v/>
      </c>
      <c r="EO95" s="280" t="str">
        <f>IF(details!BX95="","",details!BX95)</f>
        <v/>
      </c>
      <c r="EP95" s="280" t="str">
        <f>IF(details!BY95="","",details!BY95)</f>
        <v/>
      </c>
      <c r="EQ95" s="282" t="str">
        <f t="shared" si="307"/>
        <v/>
      </c>
      <c r="ER95" s="280" t="str">
        <f t="shared" si="308"/>
        <v/>
      </c>
      <c r="ES95" s="280" t="str">
        <f>IF(details!BZ95="","",details!BZ95)</f>
        <v/>
      </c>
      <c r="ET95" s="280" t="str">
        <f>IF(details!CA95="","",details!CA95)</f>
        <v/>
      </c>
      <c r="EU95" s="280" t="str">
        <f>IF(details!CB95="","",details!CB95)</f>
        <v/>
      </c>
      <c r="EV95" s="280" t="str">
        <f>IF(details!CC95="","",details!CC95)</f>
        <v/>
      </c>
      <c r="EW95" s="282" t="str">
        <f t="shared" si="309"/>
        <v/>
      </c>
      <c r="EX95" s="280" t="str">
        <f t="shared" si="310"/>
        <v/>
      </c>
      <c r="EY95" s="152" t="str">
        <f t="shared" si="311"/>
        <v/>
      </c>
      <c r="EZ95" s="152" t="str">
        <f t="shared" si="312"/>
        <v/>
      </c>
      <c r="FA95" s="152" t="str">
        <f t="shared" si="313"/>
        <v/>
      </c>
      <c r="FB95" s="152" t="str">
        <f t="shared" si="314"/>
        <v/>
      </c>
      <c r="FC95" s="152" t="str">
        <f t="shared" si="315"/>
        <v/>
      </c>
      <c r="FD95" s="152" t="str">
        <f t="shared" si="316"/>
        <v/>
      </c>
      <c r="FE95" s="152" t="str">
        <f t="shared" si="241"/>
        <v/>
      </c>
      <c r="FF95" s="152">
        <f t="shared" si="317"/>
        <v>0</v>
      </c>
      <c r="FG95" s="152">
        <f t="shared" si="318"/>
        <v>0</v>
      </c>
      <c r="FH95" s="152">
        <f t="shared" si="319"/>
        <v>0</v>
      </c>
      <c r="FI95" s="152">
        <f t="shared" si="320"/>
        <v>0</v>
      </c>
      <c r="FJ95" s="152">
        <f t="shared" si="321"/>
        <v>0</v>
      </c>
      <c r="FK95" s="198"/>
      <c r="FL95" s="303" t="str">
        <f t="shared" si="322"/>
        <v/>
      </c>
      <c r="FM95" s="303" t="str">
        <f t="shared" si="323"/>
        <v/>
      </c>
      <c r="FN95" s="303" t="str">
        <f t="shared" si="324"/>
        <v/>
      </c>
      <c r="FO95" s="303" t="str">
        <f t="shared" si="242"/>
        <v/>
      </c>
      <c r="FP95" s="303" t="str">
        <f t="shared" si="243"/>
        <v/>
      </c>
      <c r="FQ95" s="303" t="str">
        <f t="shared" si="244"/>
        <v/>
      </c>
      <c r="FR95" s="303" t="str">
        <f t="shared" si="245"/>
        <v/>
      </c>
      <c r="FS95" s="303" t="str">
        <f t="shared" si="246"/>
        <v/>
      </c>
      <c r="FT95" s="303" t="str">
        <f t="shared" si="325"/>
        <v/>
      </c>
      <c r="FU95" s="303" t="str">
        <f t="shared" si="326"/>
        <v/>
      </c>
      <c r="FV95" s="303" t="str">
        <f t="shared" si="327"/>
        <v/>
      </c>
      <c r="FW95" s="303" t="str">
        <f t="shared" si="328"/>
        <v/>
      </c>
      <c r="FX95" s="303" t="str">
        <f t="shared" si="247"/>
        <v/>
      </c>
      <c r="FY95" s="303" t="str">
        <f t="shared" si="329"/>
        <v/>
      </c>
      <c r="FZ95" s="303" t="str">
        <f t="shared" si="330"/>
        <v/>
      </c>
      <c r="GA95" s="303" t="str">
        <f t="shared" si="331"/>
        <v/>
      </c>
      <c r="GB95" s="303" t="str">
        <f t="shared" si="248"/>
        <v/>
      </c>
      <c r="GC95" s="286">
        <f t="shared" si="233"/>
        <v>0</v>
      </c>
      <c r="GD95" s="244">
        <f t="shared" si="332"/>
        <v>0</v>
      </c>
      <c r="GE95" s="152" t="str">
        <f t="shared" si="333"/>
        <v/>
      </c>
      <c r="GF95" s="421" t="str">
        <f t="shared" si="334"/>
        <v/>
      </c>
      <c r="GG95" s="333" t="str">
        <f t="shared" si="339"/>
        <v/>
      </c>
      <c r="GH95" s="333" t="str">
        <f t="shared" si="220"/>
        <v xml:space="preserve">      </v>
      </c>
      <c r="GI95" s="191"/>
      <c r="GJ95" s="191" t="str">
        <f t="shared" si="340"/>
        <v/>
      </c>
      <c r="GK95" s="191" t="str">
        <f t="shared" si="341"/>
        <v/>
      </c>
      <c r="GL95" s="191" t="str">
        <f t="shared" si="342"/>
        <v/>
      </c>
      <c r="GM95" s="55" t="str">
        <f>IF(details!DG95="","",details!DG95)</f>
        <v/>
      </c>
      <c r="GN95" s="57" t="str">
        <f>IF(details!DH95="","",details!DH95)</f>
        <v/>
      </c>
      <c r="GO95" s="55" t="str">
        <f>IF(details!DK95="","",details!DK95)</f>
        <v/>
      </c>
      <c r="GP95" s="57" t="str">
        <f>IF(details!DL95="","",details!DL95)</f>
        <v/>
      </c>
      <c r="GQ95" s="55" t="str">
        <f>IF(details!DO95="","",details!DO95)</f>
        <v/>
      </c>
      <c r="GR95" s="57" t="str">
        <f>IF(details!DP95="","",details!DP95)</f>
        <v/>
      </c>
      <c r="GS95" s="55" t="str">
        <f>IF(details!DS95="","",details!DS95)</f>
        <v/>
      </c>
      <c r="GT95" s="57" t="str">
        <f>IF(details!DT95="","",details!DT95)</f>
        <v/>
      </c>
      <c r="GU95" s="337" t="str">
        <f t="shared" si="335"/>
        <v/>
      </c>
      <c r="GV95" s="427" t="str">
        <f t="shared" si="336"/>
        <v/>
      </c>
      <c r="GW95" s="199"/>
      <c r="HP95" s="65"/>
      <c r="HQ95" s="65"/>
      <c r="HR95" s="65"/>
      <c r="HS95" s="65"/>
    </row>
    <row r="96" spans="1:227" ht="15" customHeight="1">
      <c r="A96" s="194">
        <f>details!A96</f>
        <v>90</v>
      </c>
      <c r="B96" s="280" t="str">
        <f>IF(details!B96="","",details!B96)</f>
        <v/>
      </c>
      <c r="C96" s="280" t="str">
        <f>IF(details!C96="","",details!C96)</f>
        <v/>
      </c>
      <c r="D96" s="282">
        <f>IF(details!D96="","",details!D96)</f>
        <v>1090</v>
      </c>
      <c r="E96" s="282"/>
      <c r="F96" s="280" t="str">
        <f>IF(details!F96="","",details!F96)</f>
        <v/>
      </c>
      <c r="G96" s="570" t="str">
        <f>IF(details!G96="","",details!G96)</f>
        <v/>
      </c>
      <c r="H96" s="287" t="str">
        <f>IF(details!H96="","",details!H96)</f>
        <v>A 090</v>
      </c>
      <c r="I96" s="287" t="str">
        <f>IF(details!I96="","",details!I96)</f>
        <v>B 090</v>
      </c>
      <c r="J96" s="287" t="str">
        <f>IF(details!J96="","",details!J96)</f>
        <v>C 090</v>
      </c>
      <c r="K96" s="280" t="str">
        <f>IF(details!K96="","",details!K96)</f>
        <v/>
      </c>
      <c r="L96" s="280" t="str">
        <f>IF(details!L96="","",details!L96)</f>
        <v/>
      </c>
      <c r="M96" s="280" t="str">
        <f>IF(details!M96="","",details!M96)</f>
        <v/>
      </c>
      <c r="N96" s="281" t="str">
        <f t="shared" si="249"/>
        <v/>
      </c>
      <c r="O96" s="280" t="str">
        <f>IF(details!N96="","",details!N96)</f>
        <v/>
      </c>
      <c r="P96" s="281" t="str">
        <f t="shared" si="250"/>
        <v/>
      </c>
      <c r="Q96" s="152">
        <f t="shared" si="251"/>
        <v>0</v>
      </c>
      <c r="R96" s="138" t="e">
        <f t="shared" si="252"/>
        <v>#VALUE!</v>
      </c>
      <c r="S96" s="280" t="str">
        <f>IF(details!O96="","",details!O96)</f>
        <v/>
      </c>
      <c r="T96" s="280" t="str">
        <f>IF(details!P96="","",details!P96)</f>
        <v/>
      </c>
      <c r="U96" s="280" t="str">
        <f>IF(details!Q96="","",details!Q96)</f>
        <v/>
      </c>
      <c r="V96" s="139" t="str">
        <f t="shared" si="253"/>
        <v/>
      </c>
      <c r="W96" s="280" t="str">
        <f>IF(details!R96="","",details!R96)</f>
        <v/>
      </c>
      <c r="X96" s="140" t="str">
        <f t="shared" si="254"/>
        <v/>
      </c>
      <c r="Y96" s="365" t="str">
        <f t="shared" si="234"/>
        <v/>
      </c>
      <c r="Z96" s="191" t="str">
        <f t="shared" si="255"/>
        <v/>
      </c>
      <c r="AA96" s="280" t="str">
        <f>IF(details!S96="","",details!S96)</f>
        <v/>
      </c>
      <c r="AB96" s="280" t="str">
        <f>IF(details!T96="","",details!T96)</f>
        <v/>
      </c>
      <c r="AC96" s="280" t="str">
        <f>IF(details!U96="","",details!U96)</f>
        <v/>
      </c>
      <c r="AD96" s="281" t="str">
        <f t="shared" si="256"/>
        <v/>
      </c>
      <c r="AE96" s="280" t="str">
        <f>IF(details!V96="","",details!V96)</f>
        <v/>
      </c>
      <c r="AF96" s="281" t="str">
        <f t="shared" si="257"/>
        <v/>
      </c>
      <c r="AG96" s="152">
        <f t="shared" si="258"/>
        <v>0</v>
      </c>
      <c r="AH96" s="138" t="e">
        <f t="shared" si="259"/>
        <v>#VALUE!</v>
      </c>
      <c r="AI96" s="280" t="str">
        <f>IF(details!W96="","",details!W96)</f>
        <v/>
      </c>
      <c r="AJ96" s="280" t="str">
        <f>IF(details!X96="","",details!X96)</f>
        <v/>
      </c>
      <c r="AK96" s="280" t="str">
        <f>IF(details!Y96="","",details!Y96)</f>
        <v/>
      </c>
      <c r="AL96" s="139" t="str">
        <f t="shared" si="260"/>
        <v/>
      </c>
      <c r="AM96" s="280" t="str">
        <f>IF(details!Z96="","",details!Z96)</f>
        <v/>
      </c>
      <c r="AN96" s="140" t="str">
        <f t="shared" si="261"/>
        <v/>
      </c>
      <c r="AO96" s="365" t="str">
        <f t="shared" si="235"/>
        <v/>
      </c>
      <c r="AP96" s="191" t="str">
        <f t="shared" si="337"/>
        <v/>
      </c>
      <c r="AQ96" s="282" t="str">
        <f>IF(details!AA96="","",details!AA96)</f>
        <v/>
      </c>
      <c r="AR96" s="288" t="str">
        <f>CONCATENATE(IF(details!AA96="s"," SANSKRIT",IF(details!AA96="u"," URDU",IF(details!AA96="g"," GUJRATI",IF(details!AA96="p"," PUNJABI",IF(details!AA96="sd"," SINDHI",))))),"")</f>
        <v/>
      </c>
      <c r="AS96" s="280" t="str">
        <f>IF(details!AB96="","",details!AB96)</f>
        <v/>
      </c>
      <c r="AT96" s="280" t="str">
        <f>IF(details!AC96="","",details!AC96)</f>
        <v/>
      </c>
      <c r="AU96" s="280" t="str">
        <f>IF(details!AD96="","",details!AD96)</f>
        <v/>
      </c>
      <c r="AV96" s="281" t="str">
        <f t="shared" si="262"/>
        <v/>
      </c>
      <c r="AW96" s="280" t="str">
        <f>IF(details!AE96="","",details!AE96)</f>
        <v/>
      </c>
      <c r="AX96" s="281" t="str">
        <f t="shared" si="263"/>
        <v/>
      </c>
      <c r="AY96" s="152">
        <f t="shared" si="264"/>
        <v>0</v>
      </c>
      <c r="AZ96" s="138" t="e">
        <f t="shared" si="265"/>
        <v>#VALUE!</v>
      </c>
      <c r="BA96" s="280" t="str">
        <f>IF(details!AF96="","",details!AF96)</f>
        <v/>
      </c>
      <c r="BB96" s="280" t="str">
        <f>IF(details!AG96="","",details!AG96)</f>
        <v/>
      </c>
      <c r="BC96" s="280" t="str">
        <f>IF(details!AH96="","",details!AH96)</f>
        <v/>
      </c>
      <c r="BD96" s="139" t="str">
        <f t="shared" si="266"/>
        <v/>
      </c>
      <c r="BE96" s="280" t="str">
        <f>IF(details!AI96="","",details!AI96)</f>
        <v/>
      </c>
      <c r="BF96" s="140" t="str">
        <f t="shared" si="267"/>
        <v/>
      </c>
      <c r="BG96" s="365" t="str">
        <f t="shared" si="236"/>
        <v/>
      </c>
      <c r="BH96" s="191" t="str">
        <f t="shared" si="268"/>
        <v/>
      </c>
      <c r="BI96" s="280" t="str">
        <f>IF(details!AJ96="","",details!AJ96)</f>
        <v/>
      </c>
      <c r="BJ96" s="280" t="str">
        <f>IF(details!AK96="","",details!AK96)</f>
        <v/>
      </c>
      <c r="BK96" s="280" t="str">
        <f>IF(details!AL96="","",details!AL96)</f>
        <v/>
      </c>
      <c r="BL96" s="281" t="str">
        <f t="shared" si="269"/>
        <v/>
      </c>
      <c r="BM96" s="280" t="str">
        <f>IF(details!AM96="","",details!AM96)</f>
        <v/>
      </c>
      <c r="BN96" s="281" t="str">
        <f t="shared" si="270"/>
        <v/>
      </c>
      <c r="BO96" s="152">
        <f t="shared" si="271"/>
        <v>0</v>
      </c>
      <c r="BP96" s="138" t="e">
        <f t="shared" si="272"/>
        <v>#VALUE!</v>
      </c>
      <c r="BQ96" s="280" t="str">
        <f>IF(details!AN96="","",details!AN96)</f>
        <v/>
      </c>
      <c r="BR96" s="280" t="str">
        <f>IF(details!AO96="","",details!AO96)</f>
        <v/>
      </c>
      <c r="BS96" s="280" t="str">
        <f>IF(details!AP96="","",details!AP96)</f>
        <v/>
      </c>
      <c r="BT96" s="139" t="str">
        <f t="shared" si="273"/>
        <v/>
      </c>
      <c r="BU96" s="280" t="str">
        <f>IF(details!AQ96="","",details!AQ96)</f>
        <v/>
      </c>
      <c r="BV96" s="140" t="str">
        <f t="shared" si="274"/>
        <v/>
      </c>
      <c r="BW96" s="365" t="str">
        <f t="shared" si="237"/>
        <v/>
      </c>
      <c r="BX96" s="191" t="str">
        <f t="shared" si="338"/>
        <v/>
      </c>
      <c r="BY96" s="280" t="str">
        <f>IF(details!AR96="","",details!AR96)</f>
        <v/>
      </c>
      <c r="BZ96" s="280" t="str">
        <f>IF(details!AS96="","",details!AS96)</f>
        <v/>
      </c>
      <c r="CA96" s="280" t="str">
        <f>IF(details!AT96="","",details!AT96)</f>
        <v/>
      </c>
      <c r="CB96" s="281" t="str">
        <f t="shared" si="275"/>
        <v/>
      </c>
      <c r="CC96" s="280" t="str">
        <f>IF(details!AU96="","",details!AU96)</f>
        <v/>
      </c>
      <c r="CD96" s="281" t="str">
        <f t="shared" si="276"/>
        <v/>
      </c>
      <c r="CE96" s="152">
        <f t="shared" si="277"/>
        <v>0</v>
      </c>
      <c r="CF96" s="138" t="e">
        <f t="shared" si="278"/>
        <v>#VALUE!</v>
      </c>
      <c r="CG96" s="280" t="str">
        <f>IF(details!AV96="","",details!AV96)</f>
        <v/>
      </c>
      <c r="CH96" s="280" t="str">
        <f>IF(details!AW96="","",details!AW96)</f>
        <v/>
      </c>
      <c r="CI96" s="280" t="str">
        <f>IF(details!AX96="","",details!AX96)</f>
        <v/>
      </c>
      <c r="CJ96" s="139" t="str">
        <f t="shared" si="279"/>
        <v/>
      </c>
      <c r="CK96" s="280" t="str">
        <f>IF(details!AY96="","",details!AY96)</f>
        <v/>
      </c>
      <c r="CL96" s="140" t="str">
        <f t="shared" si="280"/>
        <v/>
      </c>
      <c r="CM96" s="365" t="str">
        <f t="shared" si="238"/>
        <v/>
      </c>
      <c r="CN96" s="191" t="str">
        <f t="shared" si="239"/>
        <v/>
      </c>
      <c r="CO96" s="280" t="str">
        <f>IF(details!AZ96="","",details!AZ96)</f>
        <v/>
      </c>
      <c r="CP96" s="280" t="str">
        <f>IF(details!BA96="","",details!BA96)</f>
        <v/>
      </c>
      <c r="CQ96" s="280" t="str">
        <f>IF(details!BB96="","",details!BB96)</f>
        <v/>
      </c>
      <c r="CR96" s="281" t="str">
        <f t="shared" si="281"/>
        <v/>
      </c>
      <c r="CS96" s="280" t="str">
        <f>IF(details!BC96="","",details!BC96)</f>
        <v/>
      </c>
      <c r="CT96" s="281" t="str">
        <f t="shared" si="282"/>
        <v/>
      </c>
      <c r="CU96" s="152">
        <f t="shared" si="283"/>
        <v>0</v>
      </c>
      <c r="CV96" s="138" t="e">
        <f t="shared" si="284"/>
        <v>#VALUE!</v>
      </c>
      <c r="CW96" s="280" t="str">
        <f>IF(details!BD96="","",details!BD96)</f>
        <v/>
      </c>
      <c r="CX96" s="280" t="str">
        <f>IF(details!BE96="","",details!BE96)</f>
        <v/>
      </c>
      <c r="CY96" s="280" t="str">
        <f>IF(details!BF96="","",details!BF96)</f>
        <v/>
      </c>
      <c r="CZ96" s="139" t="str">
        <f t="shared" si="285"/>
        <v/>
      </c>
      <c r="DA96" s="280" t="str">
        <f>IF(details!BG96="","",details!BG96)</f>
        <v/>
      </c>
      <c r="DB96" s="140" t="str">
        <f t="shared" si="286"/>
        <v/>
      </c>
      <c r="DC96" s="365" t="str">
        <f t="shared" si="240"/>
        <v/>
      </c>
      <c r="DD96" s="191" t="str">
        <f t="shared" si="232"/>
        <v/>
      </c>
      <c r="DE96" s="280" t="str">
        <f>IF(details!BH96="","",details!BH96)</f>
        <v/>
      </c>
      <c r="DF96" s="280" t="str">
        <f>IF(details!BI96="","",details!BI96)</f>
        <v/>
      </c>
      <c r="DG96" s="280" t="str">
        <f>IF(details!BJ96="","",details!BJ96)</f>
        <v/>
      </c>
      <c r="DH96" s="281" t="str">
        <f t="shared" si="287"/>
        <v/>
      </c>
      <c r="DI96" s="280" t="str">
        <f>IF(details!BK96="","",details!BK96)</f>
        <v/>
      </c>
      <c r="DJ96" s="281" t="str">
        <f t="shared" si="288"/>
        <v/>
      </c>
      <c r="DK96" s="152">
        <f t="shared" si="289"/>
        <v>0</v>
      </c>
      <c r="DL96" s="281" t="str">
        <f t="shared" si="290"/>
        <v/>
      </c>
      <c r="DM96" s="280" t="str">
        <f>IF(details!BL96="","",details!BL96)</f>
        <v/>
      </c>
      <c r="DN96" s="52" t="str">
        <f t="shared" si="291"/>
        <v/>
      </c>
      <c r="DO96" s="280" t="str">
        <f t="shared" si="292"/>
        <v/>
      </c>
      <c r="DP96" s="280" t="str">
        <f>IF(details!BM96="","",details!BM96)</f>
        <v/>
      </c>
      <c r="DQ96" s="280" t="str">
        <f>IF(details!BN96="","",details!BN96)</f>
        <v/>
      </c>
      <c r="DR96" s="280" t="str">
        <f>IF(details!BO96="","",details!BO96)</f>
        <v/>
      </c>
      <c r="DS96" s="281" t="str">
        <f t="shared" si="293"/>
        <v/>
      </c>
      <c r="DT96" s="280" t="str">
        <f>IF(details!BP96="","",details!BP96)</f>
        <v/>
      </c>
      <c r="DU96" s="280" t="str">
        <f>IF(details!BQ96="","",details!BQ96)</f>
        <v/>
      </c>
      <c r="DV96" s="281" t="str">
        <f t="shared" si="294"/>
        <v/>
      </c>
      <c r="DW96" s="281" t="str">
        <f t="shared" si="295"/>
        <v/>
      </c>
      <c r="DX96" s="281" t="str">
        <f t="shared" si="296"/>
        <v/>
      </c>
      <c r="DY96" s="282" t="str">
        <f t="shared" si="297"/>
        <v/>
      </c>
      <c r="DZ96" s="152">
        <f t="shared" si="298"/>
        <v>0</v>
      </c>
      <c r="EA96" s="280" t="str">
        <f t="shared" si="299"/>
        <v/>
      </c>
      <c r="EB96" s="280" t="str">
        <f>IF(details!BR96="","",details!BR96)</f>
        <v/>
      </c>
      <c r="EC96" s="280" t="str">
        <f>IF(details!BS96="","",details!BS96)</f>
        <v/>
      </c>
      <c r="ED96" s="280" t="str">
        <f>IF(details!BT96="","",details!BT96)</f>
        <v/>
      </c>
      <c r="EE96" s="281" t="str">
        <f t="shared" si="300"/>
        <v/>
      </c>
      <c r="EF96" s="280" t="str">
        <f>IF(details!BU96="","",details!BU96)</f>
        <v/>
      </c>
      <c r="EG96" s="280" t="str">
        <f>IF(details!BV96="","",details!BV96)</f>
        <v/>
      </c>
      <c r="EH96" s="56" t="str">
        <f t="shared" si="301"/>
        <v/>
      </c>
      <c r="EI96" s="281" t="str">
        <f t="shared" si="302"/>
        <v/>
      </c>
      <c r="EJ96" s="281" t="str">
        <f t="shared" si="303"/>
        <v/>
      </c>
      <c r="EK96" s="302" t="str">
        <f t="shared" si="304"/>
        <v/>
      </c>
      <c r="EL96" s="152">
        <f t="shared" si="305"/>
        <v>0</v>
      </c>
      <c r="EM96" s="280" t="str">
        <f t="shared" si="306"/>
        <v/>
      </c>
      <c r="EN96" s="280" t="str">
        <f>IF(details!BW96="","",details!BW96)</f>
        <v/>
      </c>
      <c r="EO96" s="280" t="str">
        <f>IF(details!BX96="","",details!BX96)</f>
        <v/>
      </c>
      <c r="EP96" s="280" t="str">
        <f>IF(details!BY96="","",details!BY96)</f>
        <v/>
      </c>
      <c r="EQ96" s="282" t="str">
        <f t="shared" si="307"/>
        <v/>
      </c>
      <c r="ER96" s="280" t="str">
        <f t="shared" si="308"/>
        <v/>
      </c>
      <c r="ES96" s="280" t="str">
        <f>IF(details!BZ96="","",details!BZ96)</f>
        <v/>
      </c>
      <c r="ET96" s="280" t="str">
        <f>IF(details!CA96="","",details!CA96)</f>
        <v/>
      </c>
      <c r="EU96" s="280" t="str">
        <f>IF(details!CB96="","",details!CB96)</f>
        <v/>
      </c>
      <c r="EV96" s="280" t="str">
        <f>IF(details!CC96="","",details!CC96)</f>
        <v/>
      </c>
      <c r="EW96" s="282" t="str">
        <f t="shared" si="309"/>
        <v/>
      </c>
      <c r="EX96" s="280" t="str">
        <f t="shared" si="310"/>
        <v/>
      </c>
      <c r="EY96" s="152" t="str">
        <f t="shared" si="311"/>
        <v/>
      </c>
      <c r="EZ96" s="152" t="str">
        <f t="shared" si="312"/>
        <v/>
      </c>
      <c r="FA96" s="152" t="str">
        <f t="shared" si="313"/>
        <v/>
      </c>
      <c r="FB96" s="152" t="str">
        <f t="shared" si="314"/>
        <v/>
      </c>
      <c r="FC96" s="152" t="str">
        <f t="shared" si="315"/>
        <v/>
      </c>
      <c r="FD96" s="152" t="str">
        <f t="shared" si="316"/>
        <v/>
      </c>
      <c r="FE96" s="152" t="str">
        <f t="shared" si="241"/>
        <v/>
      </c>
      <c r="FF96" s="152">
        <f t="shared" si="317"/>
        <v>0</v>
      </c>
      <c r="FG96" s="152">
        <f t="shared" si="318"/>
        <v>0</v>
      </c>
      <c r="FH96" s="152">
        <f t="shared" si="319"/>
        <v>0</v>
      </c>
      <c r="FI96" s="152">
        <f t="shared" si="320"/>
        <v>0</v>
      </c>
      <c r="FJ96" s="152">
        <f t="shared" si="321"/>
        <v>0</v>
      </c>
      <c r="FK96" s="198"/>
      <c r="FL96" s="303" t="str">
        <f t="shared" si="322"/>
        <v/>
      </c>
      <c r="FM96" s="303" t="str">
        <f t="shared" si="323"/>
        <v/>
      </c>
      <c r="FN96" s="303" t="str">
        <f t="shared" si="324"/>
        <v/>
      </c>
      <c r="FO96" s="303" t="str">
        <f t="shared" si="242"/>
        <v/>
      </c>
      <c r="FP96" s="303" t="str">
        <f t="shared" si="243"/>
        <v/>
      </c>
      <c r="FQ96" s="303" t="str">
        <f t="shared" si="244"/>
        <v/>
      </c>
      <c r="FR96" s="303" t="str">
        <f t="shared" si="245"/>
        <v/>
      </c>
      <c r="FS96" s="303" t="str">
        <f t="shared" si="246"/>
        <v/>
      </c>
      <c r="FT96" s="303" t="str">
        <f t="shared" si="325"/>
        <v/>
      </c>
      <c r="FU96" s="303" t="str">
        <f t="shared" si="326"/>
        <v/>
      </c>
      <c r="FV96" s="303" t="str">
        <f t="shared" si="327"/>
        <v/>
      </c>
      <c r="FW96" s="303" t="str">
        <f t="shared" si="328"/>
        <v/>
      </c>
      <c r="FX96" s="303" t="str">
        <f t="shared" si="247"/>
        <v/>
      </c>
      <c r="FY96" s="303" t="str">
        <f t="shared" si="329"/>
        <v/>
      </c>
      <c r="FZ96" s="303" t="str">
        <f t="shared" si="330"/>
        <v/>
      </c>
      <c r="GA96" s="303" t="str">
        <f t="shared" si="331"/>
        <v/>
      </c>
      <c r="GB96" s="303" t="str">
        <f t="shared" si="248"/>
        <v/>
      </c>
      <c r="GC96" s="286">
        <f t="shared" si="233"/>
        <v>0</v>
      </c>
      <c r="GD96" s="244">
        <f t="shared" si="332"/>
        <v>0</v>
      </c>
      <c r="GE96" s="152" t="str">
        <f t="shared" si="333"/>
        <v/>
      </c>
      <c r="GF96" s="421" t="str">
        <f t="shared" si="334"/>
        <v/>
      </c>
      <c r="GG96" s="333" t="str">
        <f t="shared" si="339"/>
        <v/>
      </c>
      <c r="GH96" s="333" t="str">
        <f t="shared" si="220"/>
        <v xml:space="preserve">      </v>
      </c>
      <c r="GI96" s="191"/>
      <c r="GJ96" s="191" t="str">
        <f t="shared" si="340"/>
        <v/>
      </c>
      <c r="GK96" s="191" t="str">
        <f t="shared" si="341"/>
        <v/>
      </c>
      <c r="GL96" s="191" t="str">
        <f t="shared" si="342"/>
        <v/>
      </c>
      <c r="GM96" s="55" t="str">
        <f>IF(details!DG96="","",details!DG96)</f>
        <v/>
      </c>
      <c r="GN96" s="57" t="str">
        <f>IF(details!DH96="","",details!DH96)</f>
        <v/>
      </c>
      <c r="GO96" s="55" t="str">
        <f>IF(details!DK96="","",details!DK96)</f>
        <v/>
      </c>
      <c r="GP96" s="57" t="str">
        <f>IF(details!DL96="","",details!DL96)</f>
        <v/>
      </c>
      <c r="GQ96" s="55" t="str">
        <f>IF(details!DO96="","",details!DO96)</f>
        <v/>
      </c>
      <c r="GR96" s="57" t="str">
        <f>IF(details!DP96="","",details!DP96)</f>
        <v/>
      </c>
      <c r="GS96" s="55" t="str">
        <f>IF(details!DS96="","",details!DS96)</f>
        <v/>
      </c>
      <c r="GT96" s="57" t="str">
        <f>IF(details!DT96="","",details!DT96)</f>
        <v/>
      </c>
      <c r="GU96" s="337" t="str">
        <f t="shared" si="335"/>
        <v/>
      </c>
      <c r="GV96" s="427" t="str">
        <f t="shared" si="336"/>
        <v/>
      </c>
      <c r="GW96" s="199"/>
      <c r="HP96" s="65"/>
      <c r="HQ96" s="65"/>
      <c r="HR96" s="65"/>
      <c r="HS96" s="65"/>
    </row>
    <row r="97" spans="1:238" ht="15" customHeight="1">
      <c r="A97" s="194">
        <f>details!A97</f>
        <v>91</v>
      </c>
      <c r="B97" s="280" t="str">
        <f>IF(details!B97="","",details!B97)</f>
        <v/>
      </c>
      <c r="C97" s="280" t="str">
        <f>IF(details!C97="","",details!C97)</f>
        <v/>
      </c>
      <c r="D97" s="282">
        <f>IF(details!D97="","",details!D97)</f>
        <v>1091</v>
      </c>
      <c r="E97" s="282"/>
      <c r="F97" s="280" t="str">
        <f>IF(details!F97="","",details!F97)</f>
        <v/>
      </c>
      <c r="G97" s="570" t="str">
        <f>IF(details!G97="","",details!G97)</f>
        <v/>
      </c>
      <c r="H97" s="287" t="str">
        <f>IF(details!H97="","",details!H97)</f>
        <v>A 091</v>
      </c>
      <c r="I97" s="287" t="str">
        <f>IF(details!I97="","",details!I97)</f>
        <v>B 091</v>
      </c>
      <c r="J97" s="287" t="str">
        <f>IF(details!J97="","",details!J97)</f>
        <v>C 091</v>
      </c>
      <c r="K97" s="280" t="str">
        <f>IF(details!K97="","",details!K97)</f>
        <v/>
      </c>
      <c r="L97" s="280" t="str">
        <f>IF(details!L97="","",details!L97)</f>
        <v/>
      </c>
      <c r="M97" s="280" t="str">
        <f>IF(details!M97="","",details!M97)</f>
        <v/>
      </c>
      <c r="N97" s="281" t="str">
        <f t="shared" si="249"/>
        <v/>
      </c>
      <c r="O97" s="280" t="str">
        <f>IF(details!N97="","",details!N97)</f>
        <v/>
      </c>
      <c r="P97" s="281" t="str">
        <f t="shared" si="250"/>
        <v/>
      </c>
      <c r="Q97" s="152">
        <f t="shared" si="251"/>
        <v>0</v>
      </c>
      <c r="R97" s="138" t="e">
        <f t="shared" si="252"/>
        <v>#VALUE!</v>
      </c>
      <c r="S97" s="280" t="str">
        <f>IF(details!O97="","",details!O97)</f>
        <v/>
      </c>
      <c r="T97" s="280" t="str">
        <f>IF(details!P97="","",details!P97)</f>
        <v/>
      </c>
      <c r="U97" s="280" t="str">
        <f>IF(details!Q97="","",details!Q97)</f>
        <v/>
      </c>
      <c r="V97" s="139" t="str">
        <f t="shared" si="253"/>
        <v/>
      </c>
      <c r="W97" s="280" t="str">
        <f>IF(details!R97="","",details!R97)</f>
        <v/>
      </c>
      <c r="X97" s="140" t="str">
        <f t="shared" si="254"/>
        <v/>
      </c>
      <c r="Y97" s="365" t="str">
        <f t="shared" si="234"/>
        <v/>
      </c>
      <c r="Z97" s="191" t="str">
        <f t="shared" si="255"/>
        <v/>
      </c>
      <c r="AA97" s="280" t="str">
        <f>IF(details!S97="","",details!S97)</f>
        <v/>
      </c>
      <c r="AB97" s="280" t="str">
        <f>IF(details!T97="","",details!T97)</f>
        <v/>
      </c>
      <c r="AC97" s="280" t="str">
        <f>IF(details!U97="","",details!U97)</f>
        <v/>
      </c>
      <c r="AD97" s="281" t="str">
        <f t="shared" si="256"/>
        <v/>
      </c>
      <c r="AE97" s="280" t="str">
        <f>IF(details!V97="","",details!V97)</f>
        <v/>
      </c>
      <c r="AF97" s="281" t="str">
        <f t="shared" si="257"/>
        <v/>
      </c>
      <c r="AG97" s="152">
        <f t="shared" si="258"/>
        <v>0</v>
      </c>
      <c r="AH97" s="138" t="e">
        <f t="shared" si="259"/>
        <v>#VALUE!</v>
      </c>
      <c r="AI97" s="280" t="str">
        <f>IF(details!W97="","",details!W97)</f>
        <v/>
      </c>
      <c r="AJ97" s="280" t="str">
        <f>IF(details!X97="","",details!X97)</f>
        <v/>
      </c>
      <c r="AK97" s="280" t="str">
        <f>IF(details!Y97="","",details!Y97)</f>
        <v/>
      </c>
      <c r="AL97" s="139" t="str">
        <f t="shared" si="260"/>
        <v/>
      </c>
      <c r="AM97" s="280" t="str">
        <f>IF(details!Z97="","",details!Z97)</f>
        <v/>
      </c>
      <c r="AN97" s="140" t="str">
        <f t="shared" si="261"/>
        <v/>
      </c>
      <c r="AO97" s="365" t="str">
        <f t="shared" si="235"/>
        <v/>
      </c>
      <c r="AP97" s="191" t="str">
        <f t="shared" si="337"/>
        <v/>
      </c>
      <c r="AQ97" s="282" t="str">
        <f>IF(details!AA97="","",details!AA97)</f>
        <v/>
      </c>
      <c r="AR97" s="288" t="str">
        <f>CONCATENATE(IF(details!AA97="s"," SANSKRIT",IF(details!AA97="u"," URDU",IF(details!AA97="g"," GUJRATI",IF(details!AA97="p"," PUNJABI",IF(details!AA97="sd"," SINDHI",))))),"")</f>
        <v/>
      </c>
      <c r="AS97" s="280" t="str">
        <f>IF(details!AB97="","",details!AB97)</f>
        <v/>
      </c>
      <c r="AT97" s="280" t="str">
        <f>IF(details!AC97="","",details!AC97)</f>
        <v/>
      </c>
      <c r="AU97" s="280" t="str">
        <f>IF(details!AD97="","",details!AD97)</f>
        <v/>
      </c>
      <c r="AV97" s="281" t="str">
        <f t="shared" si="262"/>
        <v/>
      </c>
      <c r="AW97" s="280" t="str">
        <f>IF(details!AE97="","",details!AE97)</f>
        <v/>
      </c>
      <c r="AX97" s="281" t="str">
        <f t="shared" si="263"/>
        <v/>
      </c>
      <c r="AY97" s="152">
        <f t="shared" si="264"/>
        <v>0</v>
      </c>
      <c r="AZ97" s="138" t="e">
        <f t="shared" si="265"/>
        <v>#VALUE!</v>
      </c>
      <c r="BA97" s="280" t="str">
        <f>IF(details!AF97="","",details!AF97)</f>
        <v/>
      </c>
      <c r="BB97" s="280" t="str">
        <f>IF(details!AG97="","",details!AG97)</f>
        <v/>
      </c>
      <c r="BC97" s="280" t="str">
        <f>IF(details!AH97="","",details!AH97)</f>
        <v/>
      </c>
      <c r="BD97" s="139" t="str">
        <f t="shared" si="266"/>
        <v/>
      </c>
      <c r="BE97" s="280" t="str">
        <f>IF(details!AI97="","",details!AI97)</f>
        <v/>
      </c>
      <c r="BF97" s="140" t="str">
        <f t="shared" si="267"/>
        <v/>
      </c>
      <c r="BG97" s="365" t="str">
        <f t="shared" si="236"/>
        <v/>
      </c>
      <c r="BH97" s="191" t="str">
        <f t="shared" si="268"/>
        <v/>
      </c>
      <c r="BI97" s="280" t="str">
        <f>IF(details!AJ97="","",details!AJ97)</f>
        <v/>
      </c>
      <c r="BJ97" s="280" t="str">
        <f>IF(details!AK97="","",details!AK97)</f>
        <v/>
      </c>
      <c r="BK97" s="280" t="str">
        <f>IF(details!AL97="","",details!AL97)</f>
        <v/>
      </c>
      <c r="BL97" s="281" t="str">
        <f t="shared" si="269"/>
        <v/>
      </c>
      <c r="BM97" s="280" t="str">
        <f>IF(details!AM97="","",details!AM97)</f>
        <v/>
      </c>
      <c r="BN97" s="281" t="str">
        <f t="shared" si="270"/>
        <v/>
      </c>
      <c r="BO97" s="152">
        <f t="shared" si="271"/>
        <v>0</v>
      </c>
      <c r="BP97" s="138" t="e">
        <f t="shared" si="272"/>
        <v>#VALUE!</v>
      </c>
      <c r="BQ97" s="280" t="str">
        <f>IF(details!AN97="","",details!AN97)</f>
        <v/>
      </c>
      <c r="BR97" s="280" t="str">
        <f>IF(details!AO97="","",details!AO97)</f>
        <v/>
      </c>
      <c r="BS97" s="280" t="str">
        <f>IF(details!AP97="","",details!AP97)</f>
        <v/>
      </c>
      <c r="BT97" s="139" t="str">
        <f t="shared" si="273"/>
        <v/>
      </c>
      <c r="BU97" s="280" t="str">
        <f>IF(details!AQ97="","",details!AQ97)</f>
        <v/>
      </c>
      <c r="BV97" s="140" t="str">
        <f t="shared" si="274"/>
        <v/>
      </c>
      <c r="BW97" s="365" t="str">
        <f t="shared" si="237"/>
        <v/>
      </c>
      <c r="BX97" s="191" t="str">
        <f t="shared" si="338"/>
        <v/>
      </c>
      <c r="BY97" s="280" t="str">
        <f>IF(details!AR97="","",details!AR97)</f>
        <v/>
      </c>
      <c r="BZ97" s="280" t="str">
        <f>IF(details!AS97="","",details!AS97)</f>
        <v/>
      </c>
      <c r="CA97" s="280" t="str">
        <f>IF(details!AT97="","",details!AT97)</f>
        <v/>
      </c>
      <c r="CB97" s="281" t="str">
        <f t="shared" si="275"/>
        <v/>
      </c>
      <c r="CC97" s="280" t="str">
        <f>IF(details!AU97="","",details!AU97)</f>
        <v/>
      </c>
      <c r="CD97" s="281" t="str">
        <f t="shared" si="276"/>
        <v/>
      </c>
      <c r="CE97" s="152">
        <f t="shared" si="277"/>
        <v>0</v>
      </c>
      <c r="CF97" s="138" t="e">
        <f t="shared" si="278"/>
        <v>#VALUE!</v>
      </c>
      <c r="CG97" s="280" t="str">
        <f>IF(details!AV97="","",details!AV97)</f>
        <v/>
      </c>
      <c r="CH97" s="280" t="str">
        <f>IF(details!AW97="","",details!AW97)</f>
        <v/>
      </c>
      <c r="CI97" s="280" t="str">
        <f>IF(details!AX97="","",details!AX97)</f>
        <v/>
      </c>
      <c r="CJ97" s="139" t="str">
        <f t="shared" si="279"/>
        <v/>
      </c>
      <c r="CK97" s="280" t="str">
        <f>IF(details!AY97="","",details!AY97)</f>
        <v/>
      </c>
      <c r="CL97" s="140" t="str">
        <f t="shared" si="280"/>
        <v/>
      </c>
      <c r="CM97" s="365" t="str">
        <f t="shared" si="238"/>
        <v/>
      </c>
      <c r="CN97" s="191" t="str">
        <f t="shared" si="239"/>
        <v/>
      </c>
      <c r="CO97" s="280" t="str">
        <f>IF(details!AZ97="","",details!AZ97)</f>
        <v/>
      </c>
      <c r="CP97" s="280" t="str">
        <f>IF(details!BA97="","",details!BA97)</f>
        <v/>
      </c>
      <c r="CQ97" s="280" t="str">
        <f>IF(details!BB97="","",details!BB97)</f>
        <v/>
      </c>
      <c r="CR97" s="281" t="str">
        <f t="shared" si="281"/>
        <v/>
      </c>
      <c r="CS97" s="280" t="str">
        <f>IF(details!BC97="","",details!BC97)</f>
        <v/>
      </c>
      <c r="CT97" s="281" t="str">
        <f t="shared" si="282"/>
        <v/>
      </c>
      <c r="CU97" s="152">
        <f t="shared" si="283"/>
        <v>0</v>
      </c>
      <c r="CV97" s="138" t="e">
        <f t="shared" si="284"/>
        <v>#VALUE!</v>
      </c>
      <c r="CW97" s="280" t="str">
        <f>IF(details!BD97="","",details!BD97)</f>
        <v/>
      </c>
      <c r="CX97" s="280" t="str">
        <f>IF(details!BE97="","",details!BE97)</f>
        <v/>
      </c>
      <c r="CY97" s="280" t="str">
        <f>IF(details!BF97="","",details!BF97)</f>
        <v/>
      </c>
      <c r="CZ97" s="139" t="str">
        <f t="shared" si="285"/>
        <v/>
      </c>
      <c r="DA97" s="280" t="str">
        <f>IF(details!BG97="","",details!BG97)</f>
        <v/>
      </c>
      <c r="DB97" s="140" t="str">
        <f t="shared" si="286"/>
        <v/>
      </c>
      <c r="DC97" s="365" t="str">
        <f t="shared" si="240"/>
        <v/>
      </c>
      <c r="DD97" s="191" t="str">
        <f t="shared" si="232"/>
        <v/>
      </c>
      <c r="DE97" s="280" t="str">
        <f>IF(details!BH97="","",details!BH97)</f>
        <v/>
      </c>
      <c r="DF97" s="280" t="str">
        <f>IF(details!BI97="","",details!BI97)</f>
        <v/>
      </c>
      <c r="DG97" s="280" t="str">
        <f>IF(details!BJ97="","",details!BJ97)</f>
        <v/>
      </c>
      <c r="DH97" s="281" t="str">
        <f t="shared" si="287"/>
        <v/>
      </c>
      <c r="DI97" s="280" t="str">
        <f>IF(details!BK97="","",details!BK97)</f>
        <v/>
      </c>
      <c r="DJ97" s="281" t="str">
        <f t="shared" si="288"/>
        <v/>
      </c>
      <c r="DK97" s="152">
        <f t="shared" si="289"/>
        <v>0</v>
      </c>
      <c r="DL97" s="281" t="str">
        <f t="shared" si="290"/>
        <v/>
      </c>
      <c r="DM97" s="280" t="str">
        <f>IF(details!BL97="","",details!BL97)</f>
        <v/>
      </c>
      <c r="DN97" s="52" t="str">
        <f t="shared" si="291"/>
        <v/>
      </c>
      <c r="DO97" s="280" t="str">
        <f t="shared" si="292"/>
        <v/>
      </c>
      <c r="DP97" s="280" t="str">
        <f>IF(details!BM97="","",details!BM97)</f>
        <v/>
      </c>
      <c r="DQ97" s="280" t="str">
        <f>IF(details!BN97="","",details!BN97)</f>
        <v/>
      </c>
      <c r="DR97" s="280" t="str">
        <f>IF(details!BO97="","",details!BO97)</f>
        <v/>
      </c>
      <c r="DS97" s="281" t="str">
        <f t="shared" si="293"/>
        <v/>
      </c>
      <c r="DT97" s="280" t="str">
        <f>IF(details!BP97="","",details!BP97)</f>
        <v/>
      </c>
      <c r="DU97" s="280" t="str">
        <f>IF(details!BQ97="","",details!BQ97)</f>
        <v/>
      </c>
      <c r="DV97" s="281" t="str">
        <f t="shared" si="294"/>
        <v/>
      </c>
      <c r="DW97" s="281" t="str">
        <f t="shared" si="295"/>
        <v/>
      </c>
      <c r="DX97" s="281" t="str">
        <f t="shared" si="296"/>
        <v/>
      </c>
      <c r="DY97" s="282" t="str">
        <f t="shared" si="297"/>
        <v/>
      </c>
      <c r="DZ97" s="152">
        <f t="shared" si="298"/>
        <v>0</v>
      </c>
      <c r="EA97" s="280" t="str">
        <f t="shared" si="299"/>
        <v/>
      </c>
      <c r="EB97" s="280" t="str">
        <f>IF(details!BR97="","",details!BR97)</f>
        <v/>
      </c>
      <c r="EC97" s="280" t="str">
        <f>IF(details!BS97="","",details!BS97)</f>
        <v/>
      </c>
      <c r="ED97" s="280" t="str">
        <f>IF(details!BT97="","",details!BT97)</f>
        <v/>
      </c>
      <c r="EE97" s="281" t="str">
        <f t="shared" si="300"/>
        <v/>
      </c>
      <c r="EF97" s="280" t="str">
        <f>IF(details!BU97="","",details!BU97)</f>
        <v/>
      </c>
      <c r="EG97" s="280" t="str">
        <f>IF(details!BV97="","",details!BV97)</f>
        <v/>
      </c>
      <c r="EH97" s="56" t="str">
        <f t="shared" si="301"/>
        <v/>
      </c>
      <c r="EI97" s="281" t="str">
        <f t="shared" si="302"/>
        <v/>
      </c>
      <c r="EJ97" s="281" t="str">
        <f t="shared" si="303"/>
        <v/>
      </c>
      <c r="EK97" s="302" t="str">
        <f t="shared" si="304"/>
        <v/>
      </c>
      <c r="EL97" s="152">
        <f t="shared" si="305"/>
        <v>0</v>
      </c>
      <c r="EM97" s="280" t="str">
        <f t="shared" si="306"/>
        <v/>
      </c>
      <c r="EN97" s="280" t="str">
        <f>IF(details!BW97="","",details!BW97)</f>
        <v/>
      </c>
      <c r="EO97" s="280" t="str">
        <f>IF(details!BX97="","",details!BX97)</f>
        <v/>
      </c>
      <c r="EP97" s="280" t="str">
        <f>IF(details!BY97="","",details!BY97)</f>
        <v/>
      </c>
      <c r="EQ97" s="282" t="str">
        <f t="shared" si="307"/>
        <v/>
      </c>
      <c r="ER97" s="280" t="str">
        <f t="shared" si="308"/>
        <v/>
      </c>
      <c r="ES97" s="280" t="str">
        <f>IF(details!BZ97="","",details!BZ97)</f>
        <v/>
      </c>
      <c r="ET97" s="280" t="str">
        <f>IF(details!CA97="","",details!CA97)</f>
        <v/>
      </c>
      <c r="EU97" s="280" t="str">
        <f>IF(details!CB97="","",details!CB97)</f>
        <v/>
      </c>
      <c r="EV97" s="280" t="str">
        <f>IF(details!CC97="","",details!CC97)</f>
        <v/>
      </c>
      <c r="EW97" s="282" t="str">
        <f t="shared" si="309"/>
        <v/>
      </c>
      <c r="EX97" s="280" t="str">
        <f t="shared" si="310"/>
        <v/>
      </c>
      <c r="EY97" s="152" t="str">
        <f t="shared" si="311"/>
        <v/>
      </c>
      <c r="EZ97" s="152" t="str">
        <f t="shared" si="312"/>
        <v/>
      </c>
      <c r="FA97" s="152" t="str">
        <f t="shared" si="313"/>
        <v/>
      </c>
      <c r="FB97" s="152" t="str">
        <f t="shared" si="314"/>
        <v/>
      </c>
      <c r="FC97" s="152" t="str">
        <f t="shared" si="315"/>
        <v/>
      </c>
      <c r="FD97" s="152" t="str">
        <f t="shared" si="316"/>
        <v/>
      </c>
      <c r="FE97" s="152" t="str">
        <f t="shared" si="241"/>
        <v/>
      </c>
      <c r="FF97" s="152">
        <f t="shared" si="317"/>
        <v>0</v>
      </c>
      <c r="FG97" s="152">
        <f t="shared" si="318"/>
        <v>0</v>
      </c>
      <c r="FH97" s="152">
        <f t="shared" si="319"/>
        <v>0</v>
      </c>
      <c r="FI97" s="152">
        <f t="shared" si="320"/>
        <v>0</v>
      </c>
      <c r="FJ97" s="152">
        <f t="shared" si="321"/>
        <v>0</v>
      </c>
      <c r="FK97" s="198"/>
      <c r="FL97" s="303" t="str">
        <f t="shared" si="322"/>
        <v/>
      </c>
      <c r="FM97" s="303" t="str">
        <f t="shared" si="323"/>
        <v/>
      </c>
      <c r="FN97" s="303" t="str">
        <f t="shared" si="324"/>
        <v/>
      </c>
      <c r="FO97" s="303" t="str">
        <f t="shared" si="242"/>
        <v/>
      </c>
      <c r="FP97" s="303" t="str">
        <f t="shared" si="243"/>
        <v/>
      </c>
      <c r="FQ97" s="303" t="str">
        <f t="shared" si="244"/>
        <v/>
      </c>
      <c r="FR97" s="303" t="str">
        <f t="shared" si="245"/>
        <v/>
      </c>
      <c r="FS97" s="303" t="str">
        <f t="shared" si="246"/>
        <v/>
      </c>
      <c r="FT97" s="303" t="str">
        <f t="shared" si="325"/>
        <v/>
      </c>
      <c r="FU97" s="303" t="str">
        <f t="shared" si="326"/>
        <v/>
      </c>
      <c r="FV97" s="303" t="str">
        <f t="shared" si="327"/>
        <v/>
      </c>
      <c r="FW97" s="303" t="str">
        <f t="shared" si="328"/>
        <v/>
      </c>
      <c r="FX97" s="303" t="str">
        <f t="shared" si="247"/>
        <v/>
      </c>
      <c r="FY97" s="303" t="str">
        <f t="shared" si="329"/>
        <v/>
      </c>
      <c r="FZ97" s="303" t="str">
        <f t="shared" si="330"/>
        <v/>
      </c>
      <c r="GA97" s="303" t="str">
        <f t="shared" si="331"/>
        <v/>
      </c>
      <c r="GB97" s="303" t="str">
        <f t="shared" si="248"/>
        <v/>
      </c>
      <c r="GC97" s="286">
        <f t="shared" si="233"/>
        <v>0</v>
      </c>
      <c r="GD97" s="244">
        <f t="shared" si="332"/>
        <v>0</v>
      </c>
      <c r="GE97" s="152" t="str">
        <f t="shared" si="333"/>
        <v/>
      </c>
      <c r="GF97" s="421" t="str">
        <f t="shared" si="334"/>
        <v/>
      </c>
      <c r="GG97" s="333" t="str">
        <f t="shared" si="339"/>
        <v/>
      </c>
      <c r="GH97" s="333" t="str">
        <f t="shared" si="220"/>
        <v xml:space="preserve">      </v>
      </c>
      <c r="GI97" s="191"/>
      <c r="GJ97" s="191" t="str">
        <f t="shared" si="340"/>
        <v/>
      </c>
      <c r="GK97" s="191" t="str">
        <f t="shared" si="341"/>
        <v/>
      </c>
      <c r="GL97" s="191" t="str">
        <f t="shared" si="342"/>
        <v/>
      </c>
      <c r="GM97" s="55" t="str">
        <f>IF(details!DG97="","",details!DG97)</f>
        <v/>
      </c>
      <c r="GN97" s="57" t="str">
        <f>IF(details!DH97="","",details!DH97)</f>
        <v/>
      </c>
      <c r="GO97" s="55" t="str">
        <f>IF(details!DK97="","",details!DK97)</f>
        <v/>
      </c>
      <c r="GP97" s="57" t="str">
        <f>IF(details!DL97="","",details!DL97)</f>
        <v/>
      </c>
      <c r="GQ97" s="55" t="str">
        <f>IF(details!DO97="","",details!DO97)</f>
        <v/>
      </c>
      <c r="GR97" s="57" t="str">
        <f>IF(details!DP97="","",details!DP97)</f>
        <v/>
      </c>
      <c r="GS97" s="55" t="str">
        <f>IF(details!DS97="","",details!DS97)</f>
        <v/>
      </c>
      <c r="GT97" s="57" t="str">
        <f>IF(details!DT97="","",details!DT97)</f>
        <v/>
      </c>
      <c r="GU97" s="337" t="str">
        <f t="shared" si="335"/>
        <v/>
      </c>
      <c r="GV97" s="427" t="str">
        <f t="shared" si="336"/>
        <v/>
      </c>
      <c r="GW97" s="199"/>
      <c r="HP97" s="65"/>
      <c r="HQ97" s="65"/>
      <c r="HR97" s="65"/>
      <c r="HS97" s="65"/>
    </row>
    <row r="98" spans="1:238" ht="15" customHeight="1">
      <c r="A98" s="194">
        <f>details!A98</f>
        <v>92</v>
      </c>
      <c r="B98" s="280" t="str">
        <f>IF(details!B98="","",details!B98)</f>
        <v/>
      </c>
      <c r="C98" s="280" t="str">
        <f>IF(details!C98="","",details!C98)</f>
        <v/>
      </c>
      <c r="D98" s="282">
        <f>IF(details!D98="","",details!D98)</f>
        <v>1092</v>
      </c>
      <c r="E98" s="282"/>
      <c r="F98" s="280" t="str">
        <f>IF(details!F98="","",details!F98)</f>
        <v/>
      </c>
      <c r="G98" s="570" t="str">
        <f>IF(details!G98="","",details!G98)</f>
        <v/>
      </c>
      <c r="H98" s="287" t="str">
        <f>IF(details!H98="","",details!H98)</f>
        <v>A 092</v>
      </c>
      <c r="I98" s="287" t="str">
        <f>IF(details!I98="","",details!I98)</f>
        <v>B 092</v>
      </c>
      <c r="J98" s="287" t="str">
        <f>IF(details!J98="","",details!J98)</f>
        <v>C 092</v>
      </c>
      <c r="K98" s="280" t="str">
        <f>IF(details!K98="","",details!K98)</f>
        <v/>
      </c>
      <c r="L98" s="280" t="str">
        <f>IF(details!L98="","",details!L98)</f>
        <v/>
      </c>
      <c r="M98" s="280" t="str">
        <f>IF(details!M98="","",details!M98)</f>
        <v/>
      </c>
      <c r="N98" s="281" t="str">
        <f t="shared" si="249"/>
        <v/>
      </c>
      <c r="O98" s="280" t="str">
        <f>IF(details!N98="","",details!N98)</f>
        <v/>
      </c>
      <c r="P98" s="281" t="str">
        <f t="shared" si="250"/>
        <v/>
      </c>
      <c r="Q98" s="152">
        <f t="shared" si="251"/>
        <v>0</v>
      </c>
      <c r="R98" s="138" t="e">
        <f t="shared" si="252"/>
        <v>#VALUE!</v>
      </c>
      <c r="S98" s="280" t="str">
        <f>IF(details!O98="","",details!O98)</f>
        <v/>
      </c>
      <c r="T98" s="280" t="str">
        <f>IF(details!P98="","",details!P98)</f>
        <v/>
      </c>
      <c r="U98" s="280" t="str">
        <f>IF(details!Q98="","",details!Q98)</f>
        <v/>
      </c>
      <c r="V98" s="139" t="str">
        <f t="shared" si="253"/>
        <v/>
      </c>
      <c r="W98" s="280" t="str">
        <f>IF(details!R98="","",details!R98)</f>
        <v/>
      </c>
      <c r="X98" s="140" t="str">
        <f t="shared" si="254"/>
        <v/>
      </c>
      <c r="Y98" s="365" t="str">
        <f t="shared" si="234"/>
        <v/>
      </c>
      <c r="Z98" s="191" t="str">
        <f t="shared" si="255"/>
        <v/>
      </c>
      <c r="AA98" s="280" t="str">
        <f>IF(details!S98="","",details!S98)</f>
        <v/>
      </c>
      <c r="AB98" s="280" t="str">
        <f>IF(details!T98="","",details!T98)</f>
        <v/>
      </c>
      <c r="AC98" s="280" t="str">
        <f>IF(details!U98="","",details!U98)</f>
        <v/>
      </c>
      <c r="AD98" s="281" t="str">
        <f t="shared" si="256"/>
        <v/>
      </c>
      <c r="AE98" s="280" t="str">
        <f>IF(details!V98="","",details!V98)</f>
        <v/>
      </c>
      <c r="AF98" s="281" t="str">
        <f t="shared" si="257"/>
        <v/>
      </c>
      <c r="AG98" s="152">
        <f t="shared" si="258"/>
        <v>0</v>
      </c>
      <c r="AH98" s="138" t="e">
        <f t="shared" si="259"/>
        <v>#VALUE!</v>
      </c>
      <c r="AI98" s="280" t="str">
        <f>IF(details!W98="","",details!W98)</f>
        <v/>
      </c>
      <c r="AJ98" s="280" t="str">
        <f>IF(details!X98="","",details!X98)</f>
        <v/>
      </c>
      <c r="AK98" s="280" t="str">
        <f>IF(details!Y98="","",details!Y98)</f>
        <v/>
      </c>
      <c r="AL98" s="139" t="str">
        <f t="shared" si="260"/>
        <v/>
      </c>
      <c r="AM98" s="280" t="str">
        <f>IF(details!Z98="","",details!Z98)</f>
        <v/>
      </c>
      <c r="AN98" s="140" t="str">
        <f t="shared" si="261"/>
        <v/>
      </c>
      <c r="AO98" s="365" t="str">
        <f t="shared" si="235"/>
        <v/>
      </c>
      <c r="AP98" s="191" t="str">
        <f t="shared" si="337"/>
        <v/>
      </c>
      <c r="AQ98" s="282" t="str">
        <f>IF(details!AA98="","",details!AA98)</f>
        <v/>
      </c>
      <c r="AR98" s="288" t="str">
        <f>CONCATENATE(IF(details!AA98="s"," SANSKRIT",IF(details!AA98="u"," URDU",IF(details!AA98="g"," GUJRATI",IF(details!AA98="p"," PUNJABI",IF(details!AA98="sd"," SINDHI",))))),"")</f>
        <v/>
      </c>
      <c r="AS98" s="280" t="str">
        <f>IF(details!AB98="","",details!AB98)</f>
        <v/>
      </c>
      <c r="AT98" s="280" t="str">
        <f>IF(details!AC98="","",details!AC98)</f>
        <v/>
      </c>
      <c r="AU98" s="280" t="str">
        <f>IF(details!AD98="","",details!AD98)</f>
        <v/>
      </c>
      <c r="AV98" s="281" t="str">
        <f t="shared" si="262"/>
        <v/>
      </c>
      <c r="AW98" s="280" t="str">
        <f>IF(details!AE98="","",details!AE98)</f>
        <v/>
      </c>
      <c r="AX98" s="281" t="str">
        <f t="shared" si="263"/>
        <v/>
      </c>
      <c r="AY98" s="152">
        <f t="shared" si="264"/>
        <v>0</v>
      </c>
      <c r="AZ98" s="138" t="e">
        <f t="shared" si="265"/>
        <v>#VALUE!</v>
      </c>
      <c r="BA98" s="280" t="str">
        <f>IF(details!AF98="","",details!AF98)</f>
        <v/>
      </c>
      <c r="BB98" s="280" t="str">
        <f>IF(details!AG98="","",details!AG98)</f>
        <v/>
      </c>
      <c r="BC98" s="280" t="str">
        <f>IF(details!AH98="","",details!AH98)</f>
        <v/>
      </c>
      <c r="BD98" s="139" t="str">
        <f t="shared" si="266"/>
        <v/>
      </c>
      <c r="BE98" s="280" t="str">
        <f>IF(details!AI98="","",details!AI98)</f>
        <v/>
      </c>
      <c r="BF98" s="140" t="str">
        <f t="shared" si="267"/>
        <v/>
      </c>
      <c r="BG98" s="365" t="str">
        <f t="shared" si="236"/>
        <v/>
      </c>
      <c r="BH98" s="191" t="str">
        <f t="shared" si="268"/>
        <v/>
      </c>
      <c r="BI98" s="280" t="str">
        <f>IF(details!AJ98="","",details!AJ98)</f>
        <v/>
      </c>
      <c r="BJ98" s="280" t="str">
        <f>IF(details!AK98="","",details!AK98)</f>
        <v/>
      </c>
      <c r="BK98" s="280" t="str">
        <f>IF(details!AL98="","",details!AL98)</f>
        <v/>
      </c>
      <c r="BL98" s="281" t="str">
        <f t="shared" si="269"/>
        <v/>
      </c>
      <c r="BM98" s="280" t="str">
        <f>IF(details!AM98="","",details!AM98)</f>
        <v/>
      </c>
      <c r="BN98" s="281" t="str">
        <f t="shared" si="270"/>
        <v/>
      </c>
      <c r="BO98" s="152">
        <f t="shared" si="271"/>
        <v>0</v>
      </c>
      <c r="BP98" s="138" t="e">
        <f t="shared" si="272"/>
        <v>#VALUE!</v>
      </c>
      <c r="BQ98" s="280" t="str">
        <f>IF(details!AN98="","",details!AN98)</f>
        <v/>
      </c>
      <c r="BR98" s="280" t="str">
        <f>IF(details!AO98="","",details!AO98)</f>
        <v/>
      </c>
      <c r="BS98" s="280" t="str">
        <f>IF(details!AP98="","",details!AP98)</f>
        <v/>
      </c>
      <c r="BT98" s="139" t="str">
        <f t="shared" si="273"/>
        <v/>
      </c>
      <c r="BU98" s="280" t="str">
        <f>IF(details!AQ98="","",details!AQ98)</f>
        <v/>
      </c>
      <c r="BV98" s="140" t="str">
        <f t="shared" si="274"/>
        <v/>
      </c>
      <c r="BW98" s="365" t="str">
        <f t="shared" si="237"/>
        <v/>
      </c>
      <c r="BX98" s="191" t="str">
        <f t="shared" si="338"/>
        <v/>
      </c>
      <c r="BY98" s="280" t="str">
        <f>IF(details!AR98="","",details!AR98)</f>
        <v/>
      </c>
      <c r="BZ98" s="280" t="str">
        <f>IF(details!AS98="","",details!AS98)</f>
        <v/>
      </c>
      <c r="CA98" s="280" t="str">
        <f>IF(details!AT98="","",details!AT98)</f>
        <v/>
      </c>
      <c r="CB98" s="281" t="str">
        <f t="shared" si="275"/>
        <v/>
      </c>
      <c r="CC98" s="280" t="str">
        <f>IF(details!AU98="","",details!AU98)</f>
        <v/>
      </c>
      <c r="CD98" s="281" t="str">
        <f t="shared" si="276"/>
        <v/>
      </c>
      <c r="CE98" s="152">
        <f t="shared" si="277"/>
        <v>0</v>
      </c>
      <c r="CF98" s="138" t="e">
        <f t="shared" si="278"/>
        <v>#VALUE!</v>
      </c>
      <c r="CG98" s="280" t="str">
        <f>IF(details!AV98="","",details!AV98)</f>
        <v/>
      </c>
      <c r="CH98" s="280" t="str">
        <f>IF(details!AW98="","",details!AW98)</f>
        <v/>
      </c>
      <c r="CI98" s="280" t="str">
        <f>IF(details!AX98="","",details!AX98)</f>
        <v/>
      </c>
      <c r="CJ98" s="139" t="str">
        <f t="shared" si="279"/>
        <v/>
      </c>
      <c r="CK98" s="280" t="str">
        <f>IF(details!AY98="","",details!AY98)</f>
        <v/>
      </c>
      <c r="CL98" s="140" t="str">
        <f t="shared" si="280"/>
        <v/>
      </c>
      <c r="CM98" s="365" t="str">
        <f t="shared" si="238"/>
        <v/>
      </c>
      <c r="CN98" s="191" t="str">
        <f t="shared" si="239"/>
        <v/>
      </c>
      <c r="CO98" s="280" t="str">
        <f>IF(details!AZ98="","",details!AZ98)</f>
        <v/>
      </c>
      <c r="CP98" s="280" t="str">
        <f>IF(details!BA98="","",details!BA98)</f>
        <v/>
      </c>
      <c r="CQ98" s="280" t="str">
        <f>IF(details!BB98="","",details!BB98)</f>
        <v/>
      </c>
      <c r="CR98" s="281" t="str">
        <f t="shared" si="281"/>
        <v/>
      </c>
      <c r="CS98" s="280" t="str">
        <f>IF(details!BC98="","",details!BC98)</f>
        <v/>
      </c>
      <c r="CT98" s="281" t="str">
        <f t="shared" si="282"/>
        <v/>
      </c>
      <c r="CU98" s="152">
        <f t="shared" si="283"/>
        <v>0</v>
      </c>
      <c r="CV98" s="138" t="e">
        <f t="shared" si="284"/>
        <v>#VALUE!</v>
      </c>
      <c r="CW98" s="280" t="str">
        <f>IF(details!BD98="","",details!BD98)</f>
        <v/>
      </c>
      <c r="CX98" s="280" t="str">
        <f>IF(details!BE98="","",details!BE98)</f>
        <v/>
      </c>
      <c r="CY98" s="280" t="str">
        <f>IF(details!BF98="","",details!BF98)</f>
        <v/>
      </c>
      <c r="CZ98" s="139" t="str">
        <f t="shared" si="285"/>
        <v/>
      </c>
      <c r="DA98" s="280" t="str">
        <f>IF(details!BG98="","",details!BG98)</f>
        <v/>
      </c>
      <c r="DB98" s="140" t="str">
        <f t="shared" si="286"/>
        <v/>
      </c>
      <c r="DC98" s="365" t="str">
        <f t="shared" si="240"/>
        <v/>
      </c>
      <c r="DD98" s="191" t="str">
        <f t="shared" si="232"/>
        <v/>
      </c>
      <c r="DE98" s="280" t="str">
        <f>IF(details!BH98="","",details!BH98)</f>
        <v/>
      </c>
      <c r="DF98" s="280" t="str">
        <f>IF(details!BI98="","",details!BI98)</f>
        <v/>
      </c>
      <c r="DG98" s="280" t="str">
        <f>IF(details!BJ98="","",details!BJ98)</f>
        <v/>
      </c>
      <c r="DH98" s="281" t="str">
        <f t="shared" si="287"/>
        <v/>
      </c>
      <c r="DI98" s="280" t="str">
        <f>IF(details!BK98="","",details!BK98)</f>
        <v/>
      </c>
      <c r="DJ98" s="281" t="str">
        <f t="shared" si="288"/>
        <v/>
      </c>
      <c r="DK98" s="152">
        <f t="shared" si="289"/>
        <v>0</v>
      </c>
      <c r="DL98" s="281" t="str">
        <f t="shared" si="290"/>
        <v/>
      </c>
      <c r="DM98" s="280" t="str">
        <f>IF(details!BL98="","",details!BL98)</f>
        <v/>
      </c>
      <c r="DN98" s="52" t="str">
        <f t="shared" si="291"/>
        <v/>
      </c>
      <c r="DO98" s="280" t="str">
        <f t="shared" si="292"/>
        <v/>
      </c>
      <c r="DP98" s="280" t="str">
        <f>IF(details!BM98="","",details!BM98)</f>
        <v/>
      </c>
      <c r="DQ98" s="280" t="str">
        <f>IF(details!BN98="","",details!BN98)</f>
        <v/>
      </c>
      <c r="DR98" s="280" t="str">
        <f>IF(details!BO98="","",details!BO98)</f>
        <v/>
      </c>
      <c r="DS98" s="281" t="str">
        <f t="shared" si="293"/>
        <v/>
      </c>
      <c r="DT98" s="280" t="str">
        <f>IF(details!BP98="","",details!BP98)</f>
        <v/>
      </c>
      <c r="DU98" s="280" t="str">
        <f>IF(details!BQ98="","",details!BQ98)</f>
        <v/>
      </c>
      <c r="DV98" s="281" t="str">
        <f t="shared" si="294"/>
        <v/>
      </c>
      <c r="DW98" s="281" t="str">
        <f t="shared" si="295"/>
        <v/>
      </c>
      <c r="DX98" s="281" t="str">
        <f t="shared" si="296"/>
        <v/>
      </c>
      <c r="DY98" s="282" t="str">
        <f t="shared" si="297"/>
        <v/>
      </c>
      <c r="DZ98" s="152">
        <f t="shared" si="298"/>
        <v>0</v>
      </c>
      <c r="EA98" s="280" t="str">
        <f t="shared" si="299"/>
        <v/>
      </c>
      <c r="EB98" s="280" t="str">
        <f>IF(details!BR98="","",details!BR98)</f>
        <v/>
      </c>
      <c r="EC98" s="280" t="str">
        <f>IF(details!BS98="","",details!BS98)</f>
        <v/>
      </c>
      <c r="ED98" s="280" t="str">
        <f>IF(details!BT98="","",details!BT98)</f>
        <v/>
      </c>
      <c r="EE98" s="281" t="str">
        <f t="shared" si="300"/>
        <v/>
      </c>
      <c r="EF98" s="280" t="str">
        <f>IF(details!BU98="","",details!BU98)</f>
        <v/>
      </c>
      <c r="EG98" s="280" t="str">
        <f>IF(details!BV98="","",details!BV98)</f>
        <v/>
      </c>
      <c r="EH98" s="56" t="str">
        <f t="shared" si="301"/>
        <v/>
      </c>
      <c r="EI98" s="281" t="str">
        <f t="shared" si="302"/>
        <v/>
      </c>
      <c r="EJ98" s="281" t="str">
        <f t="shared" si="303"/>
        <v/>
      </c>
      <c r="EK98" s="302" t="str">
        <f t="shared" si="304"/>
        <v/>
      </c>
      <c r="EL98" s="152">
        <f t="shared" si="305"/>
        <v>0</v>
      </c>
      <c r="EM98" s="280" t="str">
        <f t="shared" si="306"/>
        <v/>
      </c>
      <c r="EN98" s="280" t="str">
        <f>IF(details!BW98="","",details!BW98)</f>
        <v/>
      </c>
      <c r="EO98" s="280" t="str">
        <f>IF(details!BX98="","",details!BX98)</f>
        <v/>
      </c>
      <c r="EP98" s="280" t="str">
        <f>IF(details!BY98="","",details!BY98)</f>
        <v/>
      </c>
      <c r="EQ98" s="282" t="str">
        <f t="shared" si="307"/>
        <v/>
      </c>
      <c r="ER98" s="280" t="str">
        <f t="shared" si="308"/>
        <v/>
      </c>
      <c r="ES98" s="280" t="str">
        <f>IF(details!BZ98="","",details!BZ98)</f>
        <v/>
      </c>
      <c r="ET98" s="280" t="str">
        <f>IF(details!CA98="","",details!CA98)</f>
        <v/>
      </c>
      <c r="EU98" s="280" t="str">
        <f>IF(details!CB98="","",details!CB98)</f>
        <v/>
      </c>
      <c r="EV98" s="280" t="str">
        <f>IF(details!CC98="","",details!CC98)</f>
        <v/>
      </c>
      <c r="EW98" s="282" t="str">
        <f t="shared" si="309"/>
        <v/>
      </c>
      <c r="EX98" s="280" t="str">
        <f t="shared" si="310"/>
        <v/>
      </c>
      <c r="EY98" s="152" t="str">
        <f t="shared" si="311"/>
        <v/>
      </c>
      <c r="EZ98" s="152" t="str">
        <f t="shared" si="312"/>
        <v/>
      </c>
      <c r="FA98" s="152" t="str">
        <f t="shared" si="313"/>
        <v/>
      </c>
      <c r="FB98" s="152" t="str">
        <f t="shared" si="314"/>
        <v/>
      </c>
      <c r="FC98" s="152" t="str">
        <f t="shared" si="315"/>
        <v/>
      </c>
      <c r="FD98" s="152" t="str">
        <f t="shared" si="316"/>
        <v/>
      </c>
      <c r="FE98" s="152" t="str">
        <f t="shared" si="241"/>
        <v/>
      </c>
      <c r="FF98" s="152">
        <f t="shared" si="317"/>
        <v>0</v>
      </c>
      <c r="FG98" s="152">
        <f t="shared" si="318"/>
        <v>0</v>
      </c>
      <c r="FH98" s="152">
        <f t="shared" si="319"/>
        <v>0</v>
      </c>
      <c r="FI98" s="152">
        <f t="shared" si="320"/>
        <v>0</v>
      </c>
      <c r="FJ98" s="152">
        <f t="shared" si="321"/>
        <v>0</v>
      </c>
      <c r="FK98" s="198"/>
      <c r="FL98" s="303" t="str">
        <f t="shared" si="322"/>
        <v/>
      </c>
      <c r="FM98" s="303" t="str">
        <f t="shared" si="323"/>
        <v/>
      </c>
      <c r="FN98" s="303" t="str">
        <f t="shared" si="324"/>
        <v/>
      </c>
      <c r="FO98" s="303" t="str">
        <f t="shared" si="242"/>
        <v/>
      </c>
      <c r="FP98" s="303" t="str">
        <f t="shared" si="243"/>
        <v/>
      </c>
      <c r="FQ98" s="303" t="str">
        <f t="shared" si="244"/>
        <v/>
      </c>
      <c r="FR98" s="303" t="str">
        <f t="shared" si="245"/>
        <v/>
      </c>
      <c r="FS98" s="303" t="str">
        <f t="shared" si="246"/>
        <v/>
      </c>
      <c r="FT98" s="303" t="str">
        <f t="shared" si="325"/>
        <v/>
      </c>
      <c r="FU98" s="303" t="str">
        <f t="shared" si="326"/>
        <v/>
      </c>
      <c r="FV98" s="303" t="str">
        <f t="shared" si="327"/>
        <v/>
      </c>
      <c r="FW98" s="303" t="str">
        <f t="shared" si="328"/>
        <v/>
      </c>
      <c r="FX98" s="303" t="str">
        <f t="shared" si="247"/>
        <v/>
      </c>
      <c r="FY98" s="303" t="str">
        <f t="shared" si="329"/>
        <v/>
      </c>
      <c r="FZ98" s="303" t="str">
        <f t="shared" si="330"/>
        <v/>
      </c>
      <c r="GA98" s="303" t="str">
        <f t="shared" si="331"/>
        <v/>
      </c>
      <c r="GB98" s="303" t="str">
        <f t="shared" si="248"/>
        <v/>
      </c>
      <c r="GC98" s="286">
        <f t="shared" si="233"/>
        <v>0</v>
      </c>
      <c r="GD98" s="244">
        <f t="shared" si="332"/>
        <v>0</v>
      </c>
      <c r="GE98" s="152" t="str">
        <f t="shared" si="333"/>
        <v/>
      </c>
      <c r="GF98" s="421" t="str">
        <f t="shared" si="334"/>
        <v/>
      </c>
      <c r="GG98" s="333" t="str">
        <f t="shared" si="339"/>
        <v/>
      </c>
      <c r="GH98" s="333" t="str">
        <f t="shared" si="220"/>
        <v xml:space="preserve">      </v>
      </c>
      <c r="GI98" s="191"/>
      <c r="GJ98" s="191" t="str">
        <f t="shared" si="340"/>
        <v/>
      </c>
      <c r="GK98" s="191" t="str">
        <f t="shared" si="341"/>
        <v/>
      </c>
      <c r="GL98" s="191" t="str">
        <f t="shared" si="342"/>
        <v/>
      </c>
      <c r="GM98" s="55" t="str">
        <f>IF(details!DG98="","",details!DG98)</f>
        <v/>
      </c>
      <c r="GN98" s="57" t="str">
        <f>IF(details!DH98="","",details!DH98)</f>
        <v/>
      </c>
      <c r="GO98" s="55" t="str">
        <f>IF(details!DK98="","",details!DK98)</f>
        <v/>
      </c>
      <c r="GP98" s="57" t="str">
        <f>IF(details!DL98="","",details!DL98)</f>
        <v/>
      </c>
      <c r="GQ98" s="55" t="str">
        <f>IF(details!DO98="","",details!DO98)</f>
        <v/>
      </c>
      <c r="GR98" s="57" t="str">
        <f>IF(details!DP98="","",details!DP98)</f>
        <v/>
      </c>
      <c r="GS98" s="55" t="str">
        <f>IF(details!DS98="","",details!DS98)</f>
        <v/>
      </c>
      <c r="GT98" s="57" t="str">
        <f>IF(details!DT98="","",details!DT98)</f>
        <v/>
      </c>
      <c r="GU98" s="337" t="str">
        <f t="shared" si="335"/>
        <v/>
      </c>
      <c r="GV98" s="427" t="str">
        <f t="shared" si="336"/>
        <v/>
      </c>
      <c r="GW98" s="199"/>
      <c r="HP98" s="65"/>
      <c r="HQ98" s="65"/>
      <c r="HR98" s="65"/>
      <c r="HS98" s="65"/>
    </row>
    <row r="99" spans="1:238" ht="15" customHeight="1">
      <c r="A99" s="194">
        <f>details!A99</f>
        <v>93</v>
      </c>
      <c r="B99" s="280" t="str">
        <f>IF(details!B99="","",details!B99)</f>
        <v/>
      </c>
      <c r="C99" s="280" t="str">
        <f>IF(details!C99="","",details!C99)</f>
        <v/>
      </c>
      <c r="D99" s="282">
        <f>IF(details!D99="","",details!D99)</f>
        <v>1093</v>
      </c>
      <c r="E99" s="282"/>
      <c r="F99" s="280" t="str">
        <f>IF(details!F99="","",details!F99)</f>
        <v/>
      </c>
      <c r="G99" s="570" t="str">
        <f>IF(details!G99="","",details!G99)</f>
        <v/>
      </c>
      <c r="H99" s="287" t="str">
        <f>IF(details!H99="","",details!H99)</f>
        <v>A 093</v>
      </c>
      <c r="I99" s="287" t="str">
        <f>IF(details!I99="","",details!I99)</f>
        <v>B 093</v>
      </c>
      <c r="J99" s="287" t="str">
        <f>IF(details!J99="","",details!J99)</f>
        <v>C 093</v>
      </c>
      <c r="K99" s="280" t="str">
        <f>IF(details!K99="","",details!K99)</f>
        <v/>
      </c>
      <c r="L99" s="280" t="str">
        <f>IF(details!L99="","",details!L99)</f>
        <v/>
      </c>
      <c r="M99" s="280" t="str">
        <f>IF(details!M99="","",details!M99)</f>
        <v/>
      </c>
      <c r="N99" s="281" t="str">
        <f t="shared" si="249"/>
        <v/>
      </c>
      <c r="O99" s="280" t="str">
        <f>IF(details!N99="","",details!N99)</f>
        <v/>
      </c>
      <c r="P99" s="281" t="str">
        <f t="shared" si="250"/>
        <v/>
      </c>
      <c r="Q99" s="152">
        <f t="shared" si="251"/>
        <v>0</v>
      </c>
      <c r="R99" s="138" t="e">
        <f t="shared" si="252"/>
        <v>#VALUE!</v>
      </c>
      <c r="S99" s="280" t="str">
        <f>IF(details!O99="","",details!O99)</f>
        <v/>
      </c>
      <c r="T99" s="280" t="str">
        <f>IF(details!P99="","",details!P99)</f>
        <v/>
      </c>
      <c r="U99" s="280" t="str">
        <f>IF(details!Q99="","",details!Q99)</f>
        <v/>
      </c>
      <c r="V99" s="139" t="str">
        <f t="shared" si="253"/>
        <v/>
      </c>
      <c r="W99" s="280" t="str">
        <f>IF(details!R99="","",details!R99)</f>
        <v/>
      </c>
      <c r="X99" s="140" t="str">
        <f t="shared" si="254"/>
        <v/>
      </c>
      <c r="Y99" s="365" t="str">
        <f t="shared" si="234"/>
        <v/>
      </c>
      <c r="Z99" s="191" t="str">
        <f t="shared" si="255"/>
        <v/>
      </c>
      <c r="AA99" s="280" t="str">
        <f>IF(details!S99="","",details!S99)</f>
        <v/>
      </c>
      <c r="AB99" s="280" t="str">
        <f>IF(details!T99="","",details!T99)</f>
        <v/>
      </c>
      <c r="AC99" s="280" t="str">
        <f>IF(details!U99="","",details!U99)</f>
        <v/>
      </c>
      <c r="AD99" s="281" t="str">
        <f t="shared" si="256"/>
        <v/>
      </c>
      <c r="AE99" s="280" t="str">
        <f>IF(details!V99="","",details!V99)</f>
        <v/>
      </c>
      <c r="AF99" s="281" t="str">
        <f t="shared" si="257"/>
        <v/>
      </c>
      <c r="AG99" s="152">
        <f t="shared" si="258"/>
        <v>0</v>
      </c>
      <c r="AH99" s="138" t="e">
        <f t="shared" si="259"/>
        <v>#VALUE!</v>
      </c>
      <c r="AI99" s="280" t="str">
        <f>IF(details!W99="","",details!W99)</f>
        <v/>
      </c>
      <c r="AJ99" s="280" t="str">
        <f>IF(details!X99="","",details!X99)</f>
        <v/>
      </c>
      <c r="AK99" s="280" t="str">
        <f>IF(details!Y99="","",details!Y99)</f>
        <v/>
      </c>
      <c r="AL99" s="139" t="str">
        <f t="shared" si="260"/>
        <v/>
      </c>
      <c r="AM99" s="280" t="str">
        <f>IF(details!Z99="","",details!Z99)</f>
        <v/>
      </c>
      <c r="AN99" s="140" t="str">
        <f t="shared" si="261"/>
        <v/>
      </c>
      <c r="AO99" s="365" t="str">
        <f t="shared" si="235"/>
        <v/>
      </c>
      <c r="AP99" s="191" t="str">
        <f t="shared" si="337"/>
        <v/>
      </c>
      <c r="AQ99" s="282" t="str">
        <f>IF(details!AA99="","",details!AA99)</f>
        <v/>
      </c>
      <c r="AR99" s="288" t="str">
        <f>CONCATENATE(IF(details!AA99="s"," SANSKRIT",IF(details!AA99="u"," URDU",IF(details!AA99="g"," GUJRATI",IF(details!AA99="p"," PUNJABI",IF(details!AA99="sd"," SINDHI",))))),"")</f>
        <v/>
      </c>
      <c r="AS99" s="280" t="str">
        <f>IF(details!AB99="","",details!AB99)</f>
        <v/>
      </c>
      <c r="AT99" s="280" t="str">
        <f>IF(details!AC99="","",details!AC99)</f>
        <v/>
      </c>
      <c r="AU99" s="280" t="str">
        <f>IF(details!AD99="","",details!AD99)</f>
        <v/>
      </c>
      <c r="AV99" s="281" t="str">
        <f t="shared" si="262"/>
        <v/>
      </c>
      <c r="AW99" s="280" t="str">
        <f>IF(details!AE99="","",details!AE99)</f>
        <v/>
      </c>
      <c r="AX99" s="281" t="str">
        <f t="shared" si="263"/>
        <v/>
      </c>
      <c r="AY99" s="152">
        <f t="shared" si="264"/>
        <v>0</v>
      </c>
      <c r="AZ99" s="138" t="e">
        <f t="shared" si="265"/>
        <v>#VALUE!</v>
      </c>
      <c r="BA99" s="280" t="str">
        <f>IF(details!AF99="","",details!AF99)</f>
        <v/>
      </c>
      <c r="BB99" s="280" t="str">
        <f>IF(details!AG99="","",details!AG99)</f>
        <v/>
      </c>
      <c r="BC99" s="280" t="str">
        <f>IF(details!AH99="","",details!AH99)</f>
        <v/>
      </c>
      <c r="BD99" s="139" t="str">
        <f t="shared" si="266"/>
        <v/>
      </c>
      <c r="BE99" s="280" t="str">
        <f>IF(details!AI99="","",details!AI99)</f>
        <v/>
      </c>
      <c r="BF99" s="140" t="str">
        <f t="shared" si="267"/>
        <v/>
      </c>
      <c r="BG99" s="365" t="str">
        <f t="shared" si="236"/>
        <v/>
      </c>
      <c r="BH99" s="191" t="str">
        <f t="shared" si="268"/>
        <v/>
      </c>
      <c r="BI99" s="280" t="str">
        <f>IF(details!AJ99="","",details!AJ99)</f>
        <v/>
      </c>
      <c r="BJ99" s="280" t="str">
        <f>IF(details!AK99="","",details!AK99)</f>
        <v/>
      </c>
      <c r="BK99" s="280" t="str">
        <f>IF(details!AL99="","",details!AL99)</f>
        <v/>
      </c>
      <c r="BL99" s="281" t="str">
        <f t="shared" si="269"/>
        <v/>
      </c>
      <c r="BM99" s="280" t="str">
        <f>IF(details!AM99="","",details!AM99)</f>
        <v/>
      </c>
      <c r="BN99" s="281" t="str">
        <f t="shared" si="270"/>
        <v/>
      </c>
      <c r="BO99" s="152">
        <f t="shared" si="271"/>
        <v>0</v>
      </c>
      <c r="BP99" s="138" t="e">
        <f t="shared" si="272"/>
        <v>#VALUE!</v>
      </c>
      <c r="BQ99" s="280" t="str">
        <f>IF(details!AN99="","",details!AN99)</f>
        <v/>
      </c>
      <c r="BR99" s="280" t="str">
        <f>IF(details!AO99="","",details!AO99)</f>
        <v/>
      </c>
      <c r="BS99" s="280" t="str">
        <f>IF(details!AP99="","",details!AP99)</f>
        <v/>
      </c>
      <c r="BT99" s="139" t="str">
        <f t="shared" si="273"/>
        <v/>
      </c>
      <c r="BU99" s="280" t="str">
        <f>IF(details!AQ99="","",details!AQ99)</f>
        <v/>
      </c>
      <c r="BV99" s="140" t="str">
        <f t="shared" si="274"/>
        <v/>
      </c>
      <c r="BW99" s="365" t="str">
        <f t="shared" si="237"/>
        <v/>
      </c>
      <c r="BX99" s="191" t="str">
        <f t="shared" si="338"/>
        <v/>
      </c>
      <c r="BY99" s="280" t="str">
        <f>IF(details!AR99="","",details!AR99)</f>
        <v/>
      </c>
      <c r="BZ99" s="280" t="str">
        <f>IF(details!AS99="","",details!AS99)</f>
        <v/>
      </c>
      <c r="CA99" s="280" t="str">
        <f>IF(details!AT99="","",details!AT99)</f>
        <v/>
      </c>
      <c r="CB99" s="281" t="str">
        <f t="shared" si="275"/>
        <v/>
      </c>
      <c r="CC99" s="280" t="str">
        <f>IF(details!AU99="","",details!AU99)</f>
        <v/>
      </c>
      <c r="CD99" s="281" t="str">
        <f t="shared" si="276"/>
        <v/>
      </c>
      <c r="CE99" s="152">
        <f t="shared" si="277"/>
        <v>0</v>
      </c>
      <c r="CF99" s="138" t="e">
        <f t="shared" si="278"/>
        <v>#VALUE!</v>
      </c>
      <c r="CG99" s="280" t="str">
        <f>IF(details!AV99="","",details!AV99)</f>
        <v/>
      </c>
      <c r="CH99" s="280" t="str">
        <f>IF(details!AW99="","",details!AW99)</f>
        <v/>
      </c>
      <c r="CI99" s="280" t="str">
        <f>IF(details!AX99="","",details!AX99)</f>
        <v/>
      </c>
      <c r="CJ99" s="139" t="str">
        <f t="shared" si="279"/>
        <v/>
      </c>
      <c r="CK99" s="280" t="str">
        <f>IF(details!AY99="","",details!AY99)</f>
        <v/>
      </c>
      <c r="CL99" s="140" t="str">
        <f t="shared" si="280"/>
        <v/>
      </c>
      <c r="CM99" s="365" t="str">
        <f t="shared" si="238"/>
        <v/>
      </c>
      <c r="CN99" s="191" t="str">
        <f t="shared" si="239"/>
        <v/>
      </c>
      <c r="CO99" s="280" t="str">
        <f>IF(details!AZ99="","",details!AZ99)</f>
        <v/>
      </c>
      <c r="CP99" s="280" t="str">
        <f>IF(details!BA99="","",details!BA99)</f>
        <v/>
      </c>
      <c r="CQ99" s="280" t="str">
        <f>IF(details!BB99="","",details!BB99)</f>
        <v/>
      </c>
      <c r="CR99" s="281" t="str">
        <f t="shared" si="281"/>
        <v/>
      </c>
      <c r="CS99" s="280" t="str">
        <f>IF(details!BC99="","",details!BC99)</f>
        <v/>
      </c>
      <c r="CT99" s="281" t="str">
        <f t="shared" si="282"/>
        <v/>
      </c>
      <c r="CU99" s="152">
        <f t="shared" si="283"/>
        <v>0</v>
      </c>
      <c r="CV99" s="138" t="e">
        <f t="shared" si="284"/>
        <v>#VALUE!</v>
      </c>
      <c r="CW99" s="280" t="str">
        <f>IF(details!BD99="","",details!BD99)</f>
        <v/>
      </c>
      <c r="CX99" s="280" t="str">
        <f>IF(details!BE99="","",details!BE99)</f>
        <v/>
      </c>
      <c r="CY99" s="280" t="str">
        <f>IF(details!BF99="","",details!BF99)</f>
        <v/>
      </c>
      <c r="CZ99" s="139" t="str">
        <f t="shared" si="285"/>
        <v/>
      </c>
      <c r="DA99" s="280" t="str">
        <f>IF(details!BG99="","",details!BG99)</f>
        <v/>
      </c>
      <c r="DB99" s="140" t="str">
        <f t="shared" si="286"/>
        <v/>
      </c>
      <c r="DC99" s="365" t="str">
        <f t="shared" si="240"/>
        <v/>
      </c>
      <c r="DD99" s="191" t="str">
        <f t="shared" si="232"/>
        <v/>
      </c>
      <c r="DE99" s="280" t="str">
        <f>IF(details!BH99="","",details!BH99)</f>
        <v/>
      </c>
      <c r="DF99" s="280" t="str">
        <f>IF(details!BI99="","",details!BI99)</f>
        <v/>
      </c>
      <c r="DG99" s="280" t="str">
        <f>IF(details!BJ99="","",details!BJ99)</f>
        <v/>
      </c>
      <c r="DH99" s="281" t="str">
        <f t="shared" si="287"/>
        <v/>
      </c>
      <c r="DI99" s="280" t="str">
        <f>IF(details!BK99="","",details!BK99)</f>
        <v/>
      </c>
      <c r="DJ99" s="281" t="str">
        <f t="shared" si="288"/>
        <v/>
      </c>
      <c r="DK99" s="152">
        <f t="shared" si="289"/>
        <v>0</v>
      </c>
      <c r="DL99" s="281" t="str">
        <f t="shared" si="290"/>
        <v/>
      </c>
      <c r="DM99" s="280" t="str">
        <f>IF(details!BL99="","",details!BL99)</f>
        <v/>
      </c>
      <c r="DN99" s="52" t="str">
        <f t="shared" si="291"/>
        <v/>
      </c>
      <c r="DO99" s="280" t="str">
        <f t="shared" si="292"/>
        <v/>
      </c>
      <c r="DP99" s="280" t="str">
        <f>IF(details!BM99="","",details!BM99)</f>
        <v/>
      </c>
      <c r="DQ99" s="280" t="str">
        <f>IF(details!BN99="","",details!BN99)</f>
        <v/>
      </c>
      <c r="DR99" s="280" t="str">
        <f>IF(details!BO99="","",details!BO99)</f>
        <v/>
      </c>
      <c r="DS99" s="281" t="str">
        <f t="shared" si="293"/>
        <v/>
      </c>
      <c r="DT99" s="280" t="str">
        <f>IF(details!BP99="","",details!BP99)</f>
        <v/>
      </c>
      <c r="DU99" s="280" t="str">
        <f>IF(details!BQ99="","",details!BQ99)</f>
        <v/>
      </c>
      <c r="DV99" s="281" t="str">
        <f t="shared" si="294"/>
        <v/>
      </c>
      <c r="DW99" s="281" t="str">
        <f t="shared" si="295"/>
        <v/>
      </c>
      <c r="DX99" s="281" t="str">
        <f t="shared" si="296"/>
        <v/>
      </c>
      <c r="DY99" s="282" t="str">
        <f t="shared" si="297"/>
        <v/>
      </c>
      <c r="DZ99" s="152">
        <f t="shared" si="298"/>
        <v>0</v>
      </c>
      <c r="EA99" s="280" t="str">
        <f t="shared" si="299"/>
        <v/>
      </c>
      <c r="EB99" s="280" t="str">
        <f>IF(details!BR99="","",details!BR99)</f>
        <v/>
      </c>
      <c r="EC99" s="280" t="str">
        <f>IF(details!BS99="","",details!BS99)</f>
        <v/>
      </c>
      <c r="ED99" s="280" t="str">
        <f>IF(details!BT99="","",details!BT99)</f>
        <v/>
      </c>
      <c r="EE99" s="281" t="str">
        <f t="shared" si="300"/>
        <v/>
      </c>
      <c r="EF99" s="280" t="str">
        <f>IF(details!BU99="","",details!BU99)</f>
        <v/>
      </c>
      <c r="EG99" s="280" t="str">
        <f>IF(details!BV99="","",details!BV99)</f>
        <v/>
      </c>
      <c r="EH99" s="56" t="str">
        <f t="shared" si="301"/>
        <v/>
      </c>
      <c r="EI99" s="281" t="str">
        <f t="shared" si="302"/>
        <v/>
      </c>
      <c r="EJ99" s="281" t="str">
        <f t="shared" si="303"/>
        <v/>
      </c>
      <c r="EK99" s="302" t="str">
        <f t="shared" si="304"/>
        <v/>
      </c>
      <c r="EL99" s="152">
        <f t="shared" si="305"/>
        <v>0</v>
      </c>
      <c r="EM99" s="280" t="str">
        <f t="shared" si="306"/>
        <v/>
      </c>
      <c r="EN99" s="280" t="str">
        <f>IF(details!BW99="","",details!BW99)</f>
        <v/>
      </c>
      <c r="EO99" s="280" t="str">
        <f>IF(details!BX99="","",details!BX99)</f>
        <v/>
      </c>
      <c r="EP99" s="280" t="str">
        <f>IF(details!BY99="","",details!BY99)</f>
        <v/>
      </c>
      <c r="EQ99" s="282" t="str">
        <f t="shared" si="307"/>
        <v/>
      </c>
      <c r="ER99" s="280" t="str">
        <f t="shared" si="308"/>
        <v/>
      </c>
      <c r="ES99" s="280" t="str">
        <f>IF(details!BZ99="","",details!BZ99)</f>
        <v/>
      </c>
      <c r="ET99" s="280" t="str">
        <f>IF(details!CA99="","",details!CA99)</f>
        <v/>
      </c>
      <c r="EU99" s="280" t="str">
        <f>IF(details!CB99="","",details!CB99)</f>
        <v/>
      </c>
      <c r="EV99" s="280" t="str">
        <f>IF(details!CC99="","",details!CC99)</f>
        <v/>
      </c>
      <c r="EW99" s="282" t="str">
        <f t="shared" si="309"/>
        <v/>
      </c>
      <c r="EX99" s="280" t="str">
        <f t="shared" si="310"/>
        <v/>
      </c>
      <c r="EY99" s="152" t="str">
        <f t="shared" si="311"/>
        <v/>
      </c>
      <c r="EZ99" s="152" t="str">
        <f t="shared" si="312"/>
        <v/>
      </c>
      <c r="FA99" s="152" t="str">
        <f t="shared" si="313"/>
        <v/>
      </c>
      <c r="FB99" s="152" t="str">
        <f t="shared" si="314"/>
        <v/>
      </c>
      <c r="FC99" s="152" t="str">
        <f t="shared" si="315"/>
        <v/>
      </c>
      <c r="FD99" s="152" t="str">
        <f t="shared" si="316"/>
        <v/>
      </c>
      <c r="FE99" s="152" t="str">
        <f t="shared" si="241"/>
        <v/>
      </c>
      <c r="FF99" s="152">
        <f t="shared" si="317"/>
        <v>0</v>
      </c>
      <c r="FG99" s="152">
        <f t="shared" si="318"/>
        <v>0</v>
      </c>
      <c r="FH99" s="152">
        <f t="shared" si="319"/>
        <v>0</v>
      </c>
      <c r="FI99" s="152">
        <f t="shared" si="320"/>
        <v>0</v>
      </c>
      <c r="FJ99" s="152">
        <f t="shared" si="321"/>
        <v>0</v>
      </c>
      <c r="FK99" s="198"/>
      <c r="FL99" s="303" t="str">
        <f t="shared" si="322"/>
        <v/>
      </c>
      <c r="FM99" s="303" t="str">
        <f t="shared" si="323"/>
        <v/>
      </c>
      <c r="FN99" s="303" t="str">
        <f t="shared" si="324"/>
        <v/>
      </c>
      <c r="FO99" s="303" t="str">
        <f t="shared" si="242"/>
        <v/>
      </c>
      <c r="FP99" s="303" t="str">
        <f t="shared" si="243"/>
        <v/>
      </c>
      <c r="FQ99" s="303" t="str">
        <f t="shared" si="244"/>
        <v/>
      </c>
      <c r="FR99" s="303" t="str">
        <f t="shared" si="245"/>
        <v/>
      </c>
      <c r="FS99" s="303" t="str">
        <f t="shared" si="246"/>
        <v/>
      </c>
      <c r="FT99" s="303" t="str">
        <f t="shared" si="325"/>
        <v/>
      </c>
      <c r="FU99" s="303" t="str">
        <f t="shared" si="326"/>
        <v/>
      </c>
      <c r="FV99" s="303" t="str">
        <f t="shared" si="327"/>
        <v/>
      </c>
      <c r="FW99" s="303" t="str">
        <f t="shared" si="328"/>
        <v/>
      </c>
      <c r="FX99" s="303" t="str">
        <f t="shared" si="247"/>
        <v/>
      </c>
      <c r="FY99" s="303" t="str">
        <f t="shared" si="329"/>
        <v/>
      </c>
      <c r="FZ99" s="303" t="str">
        <f t="shared" si="330"/>
        <v/>
      </c>
      <c r="GA99" s="303" t="str">
        <f t="shared" si="331"/>
        <v/>
      </c>
      <c r="GB99" s="303" t="str">
        <f t="shared" si="248"/>
        <v/>
      </c>
      <c r="GC99" s="286">
        <f t="shared" si="233"/>
        <v>0</v>
      </c>
      <c r="GD99" s="244">
        <f t="shared" si="332"/>
        <v>0</v>
      </c>
      <c r="GE99" s="152" t="str">
        <f t="shared" si="333"/>
        <v/>
      </c>
      <c r="GF99" s="421" t="str">
        <f t="shared" si="334"/>
        <v/>
      </c>
      <c r="GG99" s="333" t="str">
        <f t="shared" si="339"/>
        <v/>
      </c>
      <c r="GH99" s="333" t="str">
        <f t="shared" si="220"/>
        <v xml:space="preserve">      </v>
      </c>
      <c r="GI99" s="191"/>
      <c r="GJ99" s="191" t="str">
        <f t="shared" si="340"/>
        <v/>
      </c>
      <c r="GK99" s="191" t="str">
        <f t="shared" si="341"/>
        <v/>
      </c>
      <c r="GL99" s="191" t="str">
        <f t="shared" si="342"/>
        <v/>
      </c>
      <c r="GM99" s="55" t="str">
        <f>IF(details!DG99="","",details!DG99)</f>
        <v/>
      </c>
      <c r="GN99" s="57" t="str">
        <f>IF(details!DH99="","",details!DH99)</f>
        <v/>
      </c>
      <c r="GO99" s="55" t="str">
        <f>IF(details!DK99="","",details!DK99)</f>
        <v/>
      </c>
      <c r="GP99" s="57" t="str">
        <f>IF(details!DL99="","",details!DL99)</f>
        <v/>
      </c>
      <c r="GQ99" s="55" t="str">
        <f>IF(details!DO99="","",details!DO99)</f>
        <v/>
      </c>
      <c r="GR99" s="57" t="str">
        <f>IF(details!DP99="","",details!DP99)</f>
        <v/>
      </c>
      <c r="GS99" s="55" t="str">
        <f>IF(details!DS99="","",details!DS99)</f>
        <v/>
      </c>
      <c r="GT99" s="57" t="str">
        <f>IF(details!DT99="","",details!DT99)</f>
        <v/>
      </c>
      <c r="GU99" s="337" t="str">
        <f t="shared" si="335"/>
        <v/>
      </c>
      <c r="GV99" s="427" t="str">
        <f t="shared" si="336"/>
        <v/>
      </c>
      <c r="GW99" s="199"/>
      <c r="HP99" s="65"/>
      <c r="HQ99" s="65"/>
      <c r="HR99" s="65"/>
      <c r="HS99" s="65"/>
    </row>
    <row r="100" spans="1:238" ht="15" customHeight="1">
      <c r="A100" s="194">
        <f>details!A100</f>
        <v>94</v>
      </c>
      <c r="B100" s="280" t="str">
        <f>IF(details!B100="","",details!B100)</f>
        <v/>
      </c>
      <c r="C100" s="280" t="str">
        <f>IF(details!C100="","",details!C100)</f>
        <v/>
      </c>
      <c r="D100" s="282">
        <f>IF(details!D100="","",details!D100)</f>
        <v>1094</v>
      </c>
      <c r="E100" s="282"/>
      <c r="F100" s="280" t="str">
        <f>IF(details!F100="","",details!F100)</f>
        <v/>
      </c>
      <c r="G100" s="570" t="str">
        <f>IF(details!G100="","",details!G100)</f>
        <v/>
      </c>
      <c r="H100" s="287" t="str">
        <f>IF(details!H100="","",details!H100)</f>
        <v>A 094</v>
      </c>
      <c r="I100" s="287" t="str">
        <f>IF(details!I100="","",details!I100)</f>
        <v>B 094</v>
      </c>
      <c r="J100" s="287" t="str">
        <f>IF(details!J100="","",details!J100)</f>
        <v>C 094</v>
      </c>
      <c r="K100" s="280" t="str">
        <f>IF(details!K100="","",details!K100)</f>
        <v/>
      </c>
      <c r="L100" s="280" t="str">
        <f>IF(details!L100="","",details!L100)</f>
        <v/>
      </c>
      <c r="M100" s="280" t="str">
        <f>IF(details!M100="","",details!M100)</f>
        <v/>
      </c>
      <c r="N100" s="281" t="str">
        <f t="shared" si="249"/>
        <v/>
      </c>
      <c r="O100" s="280" t="str">
        <f>IF(details!N100="","",details!N100)</f>
        <v/>
      </c>
      <c r="P100" s="281" t="str">
        <f t="shared" si="250"/>
        <v/>
      </c>
      <c r="Q100" s="152">
        <f t="shared" si="251"/>
        <v>0</v>
      </c>
      <c r="R100" s="138" t="e">
        <f t="shared" si="252"/>
        <v>#VALUE!</v>
      </c>
      <c r="S100" s="280" t="str">
        <f>IF(details!O100="","",details!O100)</f>
        <v/>
      </c>
      <c r="T100" s="280" t="str">
        <f>IF(details!P100="","",details!P100)</f>
        <v/>
      </c>
      <c r="U100" s="280" t="str">
        <f>IF(details!Q100="","",details!Q100)</f>
        <v/>
      </c>
      <c r="V100" s="139" t="str">
        <f t="shared" si="253"/>
        <v/>
      </c>
      <c r="W100" s="280" t="str">
        <f>IF(details!R100="","",details!R100)</f>
        <v/>
      </c>
      <c r="X100" s="140" t="str">
        <f t="shared" si="254"/>
        <v/>
      </c>
      <c r="Y100" s="365" t="str">
        <f t="shared" si="234"/>
        <v/>
      </c>
      <c r="Z100" s="191" t="str">
        <f t="shared" si="255"/>
        <v/>
      </c>
      <c r="AA100" s="280" t="str">
        <f>IF(details!S100="","",details!S100)</f>
        <v/>
      </c>
      <c r="AB100" s="280" t="str">
        <f>IF(details!T100="","",details!T100)</f>
        <v/>
      </c>
      <c r="AC100" s="280" t="str">
        <f>IF(details!U100="","",details!U100)</f>
        <v/>
      </c>
      <c r="AD100" s="281" t="str">
        <f t="shared" si="256"/>
        <v/>
      </c>
      <c r="AE100" s="280" t="str">
        <f>IF(details!V100="","",details!V100)</f>
        <v/>
      </c>
      <c r="AF100" s="281" t="str">
        <f t="shared" si="257"/>
        <v/>
      </c>
      <c r="AG100" s="152">
        <f t="shared" si="258"/>
        <v>0</v>
      </c>
      <c r="AH100" s="138" t="e">
        <f t="shared" si="259"/>
        <v>#VALUE!</v>
      </c>
      <c r="AI100" s="280" t="str">
        <f>IF(details!W100="","",details!W100)</f>
        <v/>
      </c>
      <c r="AJ100" s="280" t="str">
        <f>IF(details!X100="","",details!X100)</f>
        <v/>
      </c>
      <c r="AK100" s="280" t="str">
        <f>IF(details!Y100="","",details!Y100)</f>
        <v/>
      </c>
      <c r="AL100" s="139" t="str">
        <f t="shared" si="260"/>
        <v/>
      </c>
      <c r="AM100" s="280" t="str">
        <f>IF(details!Z100="","",details!Z100)</f>
        <v/>
      </c>
      <c r="AN100" s="140" t="str">
        <f t="shared" si="261"/>
        <v/>
      </c>
      <c r="AO100" s="365" t="str">
        <f t="shared" si="235"/>
        <v/>
      </c>
      <c r="AP100" s="191" t="str">
        <f t="shared" si="337"/>
        <v/>
      </c>
      <c r="AQ100" s="282" t="str">
        <f>IF(details!AA100="","",details!AA100)</f>
        <v/>
      </c>
      <c r="AR100" s="288" t="str">
        <f>CONCATENATE(IF(details!AA100="s"," SANSKRIT",IF(details!AA100="u"," URDU",IF(details!AA100="g"," GUJRATI",IF(details!AA100="p"," PUNJABI",IF(details!AA100="sd"," SINDHI",))))),"")</f>
        <v/>
      </c>
      <c r="AS100" s="280" t="str">
        <f>IF(details!AB100="","",details!AB100)</f>
        <v/>
      </c>
      <c r="AT100" s="280" t="str">
        <f>IF(details!AC100="","",details!AC100)</f>
        <v/>
      </c>
      <c r="AU100" s="280" t="str">
        <f>IF(details!AD100="","",details!AD100)</f>
        <v/>
      </c>
      <c r="AV100" s="281" t="str">
        <f t="shared" si="262"/>
        <v/>
      </c>
      <c r="AW100" s="280" t="str">
        <f>IF(details!AE100="","",details!AE100)</f>
        <v/>
      </c>
      <c r="AX100" s="281" t="str">
        <f t="shared" si="263"/>
        <v/>
      </c>
      <c r="AY100" s="152">
        <f t="shared" si="264"/>
        <v>0</v>
      </c>
      <c r="AZ100" s="138" t="e">
        <f t="shared" si="265"/>
        <v>#VALUE!</v>
      </c>
      <c r="BA100" s="280" t="str">
        <f>IF(details!AF100="","",details!AF100)</f>
        <v/>
      </c>
      <c r="BB100" s="280" t="str">
        <f>IF(details!AG100="","",details!AG100)</f>
        <v/>
      </c>
      <c r="BC100" s="280" t="str">
        <f>IF(details!AH100="","",details!AH100)</f>
        <v/>
      </c>
      <c r="BD100" s="139" t="str">
        <f t="shared" si="266"/>
        <v/>
      </c>
      <c r="BE100" s="280" t="str">
        <f>IF(details!AI100="","",details!AI100)</f>
        <v/>
      </c>
      <c r="BF100" s="140" t="str">
        <f t="shared" si="267"/>
        <v/>
      </c>
      <c r="BG100" s="365" t="str">
        <f t="shared" si="236"/>
        <v/>
      </c>
      <c r="BH100" s="191" t="str">
        <f t="shared" si="268"/>
        <v/>
      </c>
      <c r="BI100" s="280" t="str">
        <f>IF(details!AJ100="","",details!AJ100)</f>
        <v/>
      </c>
      <c r="BJ100" s="280" t="str">
        <f>IF(details!AK100="","",details!AK100)</f>
        <v/>
      </c>
      <c r="BK100" s="280" t="str">
        <f>IF(details!AL100="","",details!AL100)</f>
        <v/>
      </c>
      <c r="BL100" s="281" t="str">
        <f t="shared" si="269"/>
        <v/>
      </c>
      <c r="BM100" s="280" t="str">
        <f>IF(details!AM100="","",details!AM100)</f>
        <v/>
      </c>
      <c r="BN100" s="281" t="str">
        <f t="shared" si="270"/>
        <v/>
      </c>
      <c r="BO100" s="152">
        <f t="shared" si="271"/>
        <v>0</v>
      </c>
      <c r="BP100" s="138" t="e">
        <f t="shared" si="272"/>
        <v>#VALUE!</v>
      </c>
      <c r="BQ100" s="280" t="str">
        <f>IF(details!AN100="","",details!AN100)</f>
        <v/>
      </c>
      <c r="BR100" s="280" t="str">
        <f>IF(details!AO100="","",details!AO100)</f>
        <v/>
      </c>
      <c r="BS100" s="280" t="str">
        <f>IF(details!AP100="","",details!AP100)</f>
        <v/>
      </c>
      <c r="BT100" s="139" t="str">
        <f t="shared" si="273"/>
        <v/>
      </c>
      <c r="BU100" s="280" t="str">
        <f>IF(details!AQ100="","",details!AQ100)</f>
        <v/>
      </c>
      <c r="BV100" s="140" t="str">
        <f t="shared" si="274"/>
        <v/>
      </c>
      <c r="BW100" s="365" t="str">
        <f t="shared" si="237"/>
        <v/>
      </c>
      <c r="BX100" s="191" t="str">
        <f t="shared" si="338"/>
        <v/>
      </c>
      <c r="BY100" s="280" t="str">
        <f>IF(details!AR100="","",details!AR100)</f>
        <v/>
      </c>
      <c r="BZ100" s="280" t="str">
        <f>IF(details!AS100="","",details!AS100)</f>
        <v/>
      </c>
      <c r="CA100" s="280" t="str">
        <f>IF(details!AT100="","",details!AT100)</f>
        <v/>
      </c>
      <c r="CB100" s="281" t="str">
        <f t="shared" si="275"/>
        <v/>
      </c>
      <c r="CC100" s="280" t="str">
        <f>IF(details!AU100="","",details!AU100)</f>
        <v/>
      </c>
      <c r="CD100" s="281" t="str">
        <f t="shared" si="276"/>
        <v/>
      </c>
      <c r="CE100" s="152">
        <f t="shared" si="277"/>
        <v>0</v>
      </c>
      <c r="CF100" s="138" t="e">
        <f t="shared" si="278"/>
        <v>#VALUE!</v>
      </c>
      <c r="CG100" s="280" t="str">
        <f>IF(details!AV100="","",details!AV100)</f>
        <v/>
      </c>
      <c r="CH100" s="280" t="str">
        <f>IF(details!AW100="","",details!AW100)</f>
        <v/>
      </c>
      <c r="CI100" s="280" t="str">
        <f>IF(details!AX100="","",details!AX100)</f>
        <v/>
      </c>
      <c r="CJ100" s="139" t="str">
        <f t="shared" si="279"/>
        <v/>
      </c>
      <c r="CK100" s="280" t="str">
        <f>IF(details!AY100="","",details!AY100)</f>
        <v/>
      </c>
      <c r="CL100" s="140" t="str">
        <f t="shared" si="280"/>
        <v/>
      </c>
      <c r="CM100" s="365" t="str">
        <f t="shared" si="238"/>
        <v/>
      </c>
      <c r="CN100" s="191" t="str">
        <f t="shared" si="239"/>
        <v/>
      </c>
      <c r="CO100" s="280" t="str">
        <f>IF(details!AZ100="","",details!AZ100)</f>
        <v/>
      </c>
      <c r="CP100" s="280" t="str">
        <f>IF(details!BA100="","",details!BA100)</f>
        <v/>
      </c>
      <c r="CQ100" s="280" t="str">
        <f>IF(details!BB100="","",details!BB100)</f>
        <v/>
      </c>
      <c r="CR100" s="281" t="str">
        <f t="shared" si="281"/>
        <v/>
      </c>
      <c r="CS100" s="280" t="str">
        <f>IF(details!BC100="","",details!BC100)</f>
        <v/>
      </c>
      <c r="CT100" s="281" t="str">
        <f t="shared" si="282"/>
        <v/>
      </c>
      <c r="CU100" s="152">
        <f t="shared" si="283"/>
        <v>0</v>
      </c>
      <c r="CV100" s="138" t="e">
        <f t="shared" si="284"/>
        <v>#VALUE!</v>
      </c>
      <c r="CW100" s="280" t="str">
        <f>IF(details!BD100="","",details!BD100)</f>
        <v/>
      </c>
      <c r="CX100" s="280" t="str">
        <f>IF(details!BE100="","",details!BE100)</f>
        <v/>
      </c>
      <c r="CY100" s="280" t="str">
        <f>IF(details!BF100="","",details!BF100)</f>
        <v/>
      </c>
      <c r="CZ100" s="139" t="str">
        <f t="shared" si="285"/>
        <v/>
      </c>
      <c r="DA100" s="280" t="str">
        <f>IF(details!BG100="","",details!BG100)</f>
        <v/>
      </c>
      <c r="DB100" s="140" t="str">
        <f t="shared" si="286"/>
        <v/>
      </c>
      <c r="DC100" s="365" t="str">
        <f t="shared" si="240"/>
        <v/>
      </c>
      <c r="DD100" s="191" t="str">
        <f t="shared" si="232"/>
        <v/>
      </c>
      <c r="DE100" s="280" t="str">
        <f>IF(details!BH100="","",details!BH100)</f>
        <v/>
      </c>
      <c r="DF100" s="280" t="str">
        <f>IF(details!BI100="","",details!BI100)</f>
        <v/>
      </c>
      <c r="DG100" s="280" t="str">
        <f>IF(details!BJ100="","",details!BJ100)</f>
        <v/>
      </c>
      <c r="DH100" s="281" t="str">
        <f t="shared" si="287"/>
        <v/>
      </c>
      <c r="DI100" s="280" t="str">
        <f>IF(details!BK100="","",details!BK100)</f>
        <v/>
      </c>
      <c r="DJ100" s="281" t="str">
        <f t="shared" si="288"/>
        <v/>
      </c>
      <c r="DK100" s="152">
        <f t="shared" si="289"/>
        <v>0</v>
      </c>
      <c r="DL100" s="281" t="str">
        <f t="shared" si="290"/>
        <v/>
      </c>
      <c r="DM100" s="280" t="str">
        <f>IF(details!BL100="","",details!BL100)</f>
        <v/>
      </c>
      <c r="DN100" s="52" t="str">
        <f t="shared" si="291"/>
        <v/>
      </c>
      <c r="DO100" s="280" t="str">
        <f t="shared" si="292"/>
        <v/>
      </c>
      <c r="DP100" s="280" t="str">
        <f>IF(details!BM100="","",details!BM100)</f>
        <v/>
      </c>
      <c r="DQ100" s="280" t="str">
        <f>IF(details!BN100="","",details!BN100)</f>
        <v/>
      </c>
      <c r="DR100" s="280" t="str">
        <f>IF(details!BO100="","",details!BO100)</f>
        <v/>
      </c>
      <c r="DS100" s="281" t="str">
        <f t="shared" si="293"/>
        <v/>
      </c>
      <c r="DT100" s="280" t="str">
        <f>IF(details!BP100="","",details!BP100)</f>
        <v/>
      </c>
      <c r="DU100" s="280" t="str">
        <f>IF(details!BQ100="","",details!BQ100)</f>
        <v/>
      </c>
      <c r="DV100" s="281" t="str">
        <f t="shared" si="294"/>
        <v/>
      </c>
      <c r="DW100" s="281" t="str">
        <f t="shared" si="295"/>
        <v/>
      </c>
      <c r="DX100" s="281" t="str">
        <f t="shared" si="296"/>
        <v/>
      </c>
      <c r="DY100" s="282" t="str">
        <f t="shared" si="297"/>
        <v/>
      </c>
      <c r="DZ100" s="152">
        <f t="shared" si="298"/>
        <v>0</v>
      </c>
      <c r="EA100" s="280" t="str">
        <f t="shared" si="299"/>
        <v/>
      </c>
      <c r="EB100" s="280" t="str">
        <f>IF(details!BR100="","",details!BR100)</f>
        <v/>
      </c>
      <c r="EC100" s="280" t="str">
        <f>IF(details!BS100="","",details!BS100)</f>
        <v/>
      </c>
      <c r="ED100" s="280" t="str">
        <f>IF(details!BT100="","",details!BT100)</f>
        <v/>
      </c>
      <c r="EE100" s="281" t="str">
        <f t="shared" si="300"/>
        <v/>
      </c>
      <c r="EF100" s="280" t="str">
        <f>IF(details!BU100="","",details!BU100)</f>
        <v/>
      </c>
      <c r="EG100" s="280" t="str">
        <f>IF(details!BV100="","",details!BV100)</f>
        <v/>
      </c>
      <c r="EH100" s="56" t="str">
        <f t="shared" si="301"/>
        <v/>
      </c>
      <c r="EI100" s="281" t="str">
        <f t="shared" si="302"/>
        <v/>
      </c>
      <c r="EJ100" s="281" t="str">
        <f t="shared" si="303"/>
        <v/>
      </c>
      <c r="EK100" s="302" t="str">
        <f t="shared" si="304"/>
        <v/>
      </c>
      <c r="EL100" s="152">
        <f t="shared" si="305"/>
        <v>0</v>
      </c>
      <c r="EM100" s="280" t="str">
        <f t="shared" si="306"/>
        <v/>
      </c>
      <c r="EN100" s="280" t="str">
        <f>IF(details!BW100="","",details!BW100)</f>
        <v/>
      </c>
      <c r="EO100" s="280" t="str">
        <f>IF(details!BX100="","",details!BX100)</f>
        <v/>
      </c>
      <c r="EP100" s="280" t="str">
        <f>IF(details!BY100="","",details!BY100)</f>
        <v/>
      </c>
      <c r="EQ100" s="282" t="str">
        <f t="shared" si="307"/>
        <v/>
      </c>
      <c r="ER100" s="280" t="str">
        <f t="shared" si="308"/>
        <v/>
      </c>
      <c r="ES100" s="280" t="str">
        <f>IF(details!BZ100="","",details!BZ100)</f>
        <v/>
      </c>
      <c r="ET100" s="280" t="str">
        <f>IF(details!CA100="","",details!CA100)</f>
        <v/>
      </c>
      <c r="EU100" s="280" t="str">
        <f>IF(details!CB100="","",details!CB100)</f>
        <v/>
      </c>
      <c r="EV100" s="280" t="str">
        <f>IF(details!CC100="","",details!CC100)</f>
        <v/>
      </c>
      <c r="EW100" s="282" t="str">
        <f t="shared" si="309"/>
        <v/>
      </c>
      <c r="EX100" s="280" t="str">
        <f t="shared" si="310"/>
        <v/>
      </c>
      <c r="EY100" s="152" t="str">
        <f t="shared" si="311"/>
        <v/>
      </c>
      <c r="EZ100" s="152" t="str">
        <f t="shared" si="312"/>
        <v/>
      </c>
      <c r="FA100" s="152" t="str">
        <f t="shared" si="313"/>
        <v/>
      </c>
      <c r="FB100" s="152" t="str">
        <f t="shared" si="314"/>
        <v/>
      </c>
      <c r="FC100" s="152" t="str">
        <f t="shared" si="315"/>
        <v/>
      </c>
      <c r="FD100" s="152" t="str">
        <f t="shared" si="316"/>
        <v/>
      </c>
      <c r="FE100" s="152" t="str">
        <f t="shared" si="241"/>
        <v/>
      </c>
      <c r="FF100" s="152">
        <f t="shared" si="317"/>
        <v>0</v>
      </c>
      <c r="FG100" s="152">
        <f t="shared" si="318"/>
        <v>0</v>
      </c>
      <c r="FH100" s="152">
        <f t="shared" si="319"/>
        <v>0</v>
      </c>
      <c r="FI100" s="152">
        <f t="shared" si="320"/>
        <v>0</v>
      </c>
      <c r="FJ100" s="152">
        <f t="shared" si="321"/>
        <v>0</v>
      </c>
      <c r="FK100" s="198"/>
      <c r="FL100" s="303" t="str">
        <f t="shared" si="322"/>
        <v/>
      </c>
      <c r="FM100" s="303" t="str">
        <f t="shared" si="323"/>
        <v/>
      </c>
      <c r="FN100" s="303" t="str">
        <f t="shared" si="324"/>
        <v/>
      </c>
      <c r="FO100" s="303" t="str">
        <f t="shared" si="242"/>
        <v/>
      </c>
      <c r="FP100" s="303" t="str">
        <f t="shared" si="243"/>
        <v/>
      </c>
      <c r="FQ100" s="303" t="str">
        <f t="shared" si="244"/>
        <v/>
      </c>
      <c r="FR100" s="303" t="str">
        <f t="shared" si="245"/>
        <v/>
      </c>
      <c r="FS100" s="303" t="str">
        <f t="shared" si="246"/>
        <v/>
      </c>
      <c r="FT100" s="303" t="str">
        <f t="shared" si="325"/>
        <v/>
      </c>
      <c r="FU100" s="303" t="str">
        <f t="shared" si="326"/>
        <v/>
      </c>
      <c r="FV100" s="303" t="str">
        <f t="shared" si="327"/>
        <v/>
      </c>
      <c r="FW100" s="303" t="str">
        <f t="shared" si="328"/>
        <v/>
      </c>
      <c r="FX100" s="303" t="str">
        <f t="shared" si="247"/>
        <v/>
      </c>
      <c r="FY100" s="303" t="str">
        <f t="shared" si="329"/>
        <v/>
      </c>
      <c r="FZ100" s="303" t="str">
        <f t="shared" si="330"/>
        <v/>
      </c>
      <c r="GA100" s="303" t="str">
        <f t="shared" si="331"/>
        <v/>
      </c>
      <c r="GB100" s="303" t="str">
        <f t="shared" si="248"/>
        <v/>
      </c>
      <c r="GC100" s="286">
        <f t="shared" si="233"/>
        <v>0</v>
      </c>
      <c r="GD100" s="244">
        <f t="shared" si="332"/>
        <v>0</v>
      </c>
      <c r="GE100" s="152" t="str">
        <f t="shared" si="333"/>
        <v/>
      </c>
      <c r="GF100" s="421" t="str">
        <f t="shared" si="334"/>
        <v/>
      </c>
      <c r="GG100" s="333" t="str">
        <f t="shared" si="339"/>
        <v/>
      </c>
      <c r="GH100" s="333" t="str">
        <f t="shared" si="220"/>
        <v xml:space="preserve">      </v>
      </c>
      <c r="GI100" s="191"/>
      <c r="GJ100" s="191" t="str">
        <f t="shared" si="340"/>
        <v/>
      </c>
      <c r="GK100" s="191" t="str">
        <f t="shared" si="341"/>
        <v/>
      </c>
      <c r="GL100" s="191" t="str">
        <f t="shared" si="342"/>
        <v/>
      </c>
      <c r="GM100" s="55" t="str">
        <f>IF(details!DG100="","",details!DG100)</f>
        <v/>
      </c>
      <c r="GN100" s="57" t="str">
        <f>IF(details!DH100="","",details!DH100)</f>
        <v/>
      </c>
      <c r="GO100" s="55" t="str">
        <f>IF(details!DK100="","",details!DK100)</f>
        <v/>
      </c>
      <c r="GP100" s="57" t="str">
        <f>IF(details!DL100="","",details!DL100)</f>
        <v/>
      </c>
      <c r="GQ100" s="55" t="str">
        <f>IF(details!DO100="","",details!DO100)</f>
        <v/>
      </c>
      <c r="GR100" s="57" t="str">
        <f>IF(details!DP100="","",details!DP100)</f>
        <v/>
      </c>
      <c r="GS100" s="55" t="str">
        <f>IF(details!DS100="","",details!DS100)</f>
        <v/>
      </c>
      <c r="GT100" s="57" t="str">
        <f>IF(details!DT100="","",details!DT100)</f>
        <v/>
      </c>
      <c r="GU100" s="337" t="str">
        <f t="shared" si="335"/>
        <v/>
      </c>
      <c r="GV100" s="427" t="str">
        <f t="shared" si="336"/>
        <v/>
      </c>
      <c r="GW100" s="199"/>
      <c r="HP100" s="65"/>
      <c r="HQ100" s="65"/>
      <c r="HR100" s="65"/>
      <c r="HS100" s="65"/>
    </row>
    <row r="101" spans="1:238" ht="15" customHeight="1">
      <c r="A101" s="194">
        <f>details!A101</f>
        <v>95</v>
      </c>
      <c r="B101" s="280" t="str">
        <f>IF(details!B101="","",details!B101)</f>
        <v/>
      </c>
      <c r="C101" s="280" t="str">
        <f>IF(details!C101="","",details!C101)</f>
        <v/>
      </c>
      <c r="D101" s="282">
        <f>IF(details!D101="","",details!D101)</f>
        <v>1095</v>
      </c>
      <c r="E101" s="282"/>
      <c r="F101" s="280" t="str">
        <f>IF(details!F101="","",details!F101)</f>
        <v/>
      </c>
      <c r="G101" s="570" t="str">
        <f>IF(details!G101="","",details!G101)</f>
        <v/>
      </c>
      <c r="H101" s="287" t="str">
        <f>IF(details!H101="","",details!H101)</f>
        <v>A 095</v>
      </c>
      <c r="I101" s="287" t="str">
        <f>IF(details!I101="","",details!I101)</f>
        <v>B 095</v>
      </c>
      <c r="J101" s="287" t="str">
        <f>IF(details!J101="","",details!J101)</f>
        <v>C 095</v>
      </c>
      <c r="K101" s="280" t="str">
        <f>IF(details!K101="","",details!K101)</f>
        <v/>
      </c>
      <c r="L101" s="280" t="str">
        <f>IF(details!L101="","",details!L101)</f>
        <v/>
      </c>
      <c r="M101" s="280" t="str">
        <f>IF(details!M101="","",details!M101)</f>
        <v/>
      </c>
      <c r="N101" s="281" t="str">
        <f t="shared" si="249"/>
        <v/>
      </c>
      <c r="O101" s="280" t="str">
        <f>IF(details!N101="","",details!N101)</f>
        <v/>
      </c>
      <c r="P101" s="281" t="str">
        <f t="shared" si="250"/>
        <v/>
      </c>
      <c r="Q101" s="152">
        <f t="shared" si="251"/>
        <v>0</v>
      </c>
      <c r="R101" s="138" t="e">
        <f t="shared" si="252"/>
        <v>#VALUE!</v>
      </c>
      <c r="S101" s="280" t="str">
        <f>IF(details!O101="","",details!O101)</f>
        <v/>
      </c>
      <c r="T101" s="280" t="str">
        <f>IF(details!P101="","",details!P101)</f>
        <v/>
      </c>
      <c r="U101" s="280" t="str">
        <f>IF(details!Q101="","",details!Q101)</f>
        <v/>
      </c>
      <c r="V101" s="139" t="str">
        <f t="shared" si="253"/>
        <v/>
      </c>
      <c r="W101" s="280" t="str">
        <f>IF(details!R101="","",details!R101)</f>
        <v/>
      </c>
      <c r="X101" s="140" t="str">
        <f t="shared" si="254"/>
        <v/>
      </c>
      <c r="Y101" s="365" t="str">
        <f t="shared" si="234"/>
        <v/>
      </c>
      <c r="Z101" s="191" t="str">
        <f t="shared" si="255"/>
        <v/>
      </c>
      <c r="AA101" s="280" t="str">
        <f>IF(details!S101="","",details!S101)</f>
        <v/>
      </c>
      <c r="AB101" s="280" t="str">
        <f>IF(details!T101="","",details!T101)</f>
        <v/>
      </c>
      <c r="AC101" s="280" t="str">
        <f>IF(details!U101="","",details!U101)</f>
        <v/>
      </c>
      <c r="AD101" s="281" t="str">
        <f t="shared" si="256"/>
        <v/>
      </c>
      <c r="AE101" s="280" t="str">
        <f>IF(details!V101="","",details!V101)</f>
        <v/>
      </c>
      <c r="AF101" s="281" t="str">
        <f t="shared" si="257"/>
        <v/>
      </c>
      <c r="AG101" s="152">
        <f t="shared" si="258"/>
        <v>0</v>
      </c>
      <c r="AH101" s="138" t="e">
        <f t="shared" si="259"/>
        <v>#VALUE!</v>
      </c>
      <c r="AI101" s="280" t="str">
        <f>IF(details!W101="","",details!W101)</f>
        <v/>
      </c>
      <c r="AJ101" s="280" t="str">
        <f>IF(details!X101="","",details!X101)</f>
        <v/>
      </c>
      <c r="AK101" s="280" t="str">
        <f>IF(details!Y101="","",details!Y101)</f>
        <v/>
      </c>
      <c r="AL101" s="139" t="str">
        <f t="shared" si="260"/>
        <v/>
      </c>
      <c r="AM101" s="280" t="str">
        <f>IF(details!Z101="","",details!Z101)</f>
        <v/>
      </c>
      <c r="AN101" s="140" t="str">
        <f t="shared" si="261"/>
        <v/>
      </c>
      <c r="AO101" s="365" t="str">
        <f t="shared" si="235"/>
        <v/>
      </c>
      <c r="AP101" s="191" t="str">
        <f t="shared" si="337"/>
        <v/>
      </c>
      <c r="AQ101" s="282" t="str">
        <f>IF(details!AA101="","",details!AA101)</f>
        <v/>
      </c>
      <c r="AR101" s="288" t="str">
        <f>CONCATENATE(IF(details!AA101="s"," SANSKRIT",IF(details!AA101="u"," URDU",IF(details!AA101="g"," GUJRATI",IF(details!AA101="p"," PUNJABI",IF(details!AA101="sd"," SINDHI",))))),"")</f>
        <v/>
      </c>
      <c r="AS101" s="280" t="str">
        <f>IF(details!AB101="","",details!AB101)</f>
        <v/>
      </c>
      <c r="AT101" s="280" t="str">
        <f>IF(details!AC101="","",details!AC101)</f>
        <v/>
      </c>
      <c r="AU101" s="280" t="str">
        <f>IF(details!AD101="","",details!AD101)</f>
        <v/>
      </c>
      <c r="AV101" s="281" t="str">
        <f t="shared" si="262"/>
        <v/>
      </c>
      <c r="AW101" s="280" t="str">
        <f>IF(details!AE101="","",details!AE101)</f>
        <v/>
      </c>
      <c r="AX101" s="281" t="str">
        <f t="shared" si="263"/>
        <v/>
      </c>
      <c r="AY101" s="152">
        <f t="shared" si="264"/>
        <v>0</v>
      </c>
      <c r="AZ101" s="138" t="e">
        <f t="shared" si="265"/>
        <v>#VALUE!</v>
      </c>
      <c r="BA101" s="280" t="str">
        <f>IF(details!AF101="","",details!AF101)</f>
        <v/>
      </c>
      <c r="BB101" s="280" t="str">
        <f>IF(details!AG101="","",details!AG101)</f>
        <v/>
      </c>
      <c r="BC101" s="280" t="str">
        <f>IF(details!AH101="","",details!AH101)</f>
        <v/>
      </c>
      <c r="BD101" s="139" t="str">
        <f t="shared" si="266"/>
        <v/>
      </c>
      <c r="BE101" s="280" t="str">
        <f>IF(details!AI101="","",details!AI101)</f>
        <v/>
      </c>
      <c r="BF101" s="140" t="str">
        <f t="shared" si="267"/>
        <v/>
      </c>
      <c r="BG101" s="365" t="str">
        <f t="shared" si="236"/>
        <v/>
      </c>
      <c r="BH101" s="191" t="str">
        <f t="shared" si="268"/>
        <v/>
      </c>
      <c r="BI101" s="280" t="str">
        <f>IF(details!AJ101="","",details!AJ101)</f>
        <v/>
      </c>
      <c r="BJ101" s="280" t="str">
        <f>IF(details!AK101="","",details!AK101)</f>
        <v/>
      </c>
      <c r="BK101" s="280" t="str">
        <f>IF(details!AL101="","",details!AL101)</f>
        <v/>
      </c>
      <c r="BL101" s="281" t="str">
        <f t="shared" si="269"/>
        <v/>
      </c>
      <c r="BM101" s="280" t="str">
        <f>IF(details!AM101="","",details!AM101)</f>
        <v/>
      </c>
      <c r="BN101" s="281" t="str">
        <f t="shared" si="270"/>
        <v/>
      </c>
      <c r="BO101" s="152">
        <f t="shared" si="271"/>
        <v>0</v>
      </c>
      <c r="BP101" s="138" t="e">
        <f t="shared" si="272"/>
        <v>#VALUE!</v>
      </c>
      <c r="BQ101" s="280" t="str">
        <f>IF(details!AN101="","",details!AN101)</f>
        <v/>
      </c>
      <c r="BR101" s="280" t="str">
        <f>IF(details!AO101="","",details!AO101)</f>
        <v/>
      </c>
      <c r="BS101" s="280" t="str">
        <f>IF(details!AP101="","",details!AP101)</f>
        <v/>
      </c>
      <c r="BT101" s="139" t="str">
        <f t="shared" si="273"/>
        <v/>
      </c>
      <c r="BU101" s="280" t="str">
        <f>IF(details!AQ101="","",details!AQ101)</f>
        <v/>
      </c>
      <c r="BV101" s="140" t="str">
        <f t="shared" si="274"/>
        <v/>
      </c>
      <c r="BW101" s="365" t="str">
        <f t="shared" si="237"/>
        <v/>
      </c>
      <c r="BX101" s="191" t="str">
        <f t="shared" si="338"/>
        <v/>
      </c>
      <c r="BY101" s="280" t="str">
        <f>IF(details!AR101="","",details!AR101)</f>
        <v/>
      </c>
      <c r="BZ101" s="280" t="str">
        <f>IF(details!AS101="","",details!AS101)</f>
        <v/>
      </c>
      <c r="CA101" s="280" t="str">
        <f>IF(details!AT101="","",details!AT101)</f>
        <v/>
      </c>
      <c r="CB101" s="281" t="str">
        <f t="shared" si="275"/>
        <v/>
      </c>
      <c r="CC101" s="280" t="str">
        <f>IF(details!AU101="","",details!AU101)</f>
        <v/>
      </c>
      <c r="CD101" s="281" t="str">
        <f t="shared" si="276"/>
        <v/>
      </c>
      <c r="CE101" s="152">
        <f t="shared" si="277"/>
        <v>0</v>
      </c>
      <c r="CF101" s="138" t="e">
        <f t="shared" si="278"/>
        <v>#VALUE!</v>
      </c>
      <c r="CG101" s="280" t="str">
        <f>IF(details!AV101="","",details!AV101)</f>
        <v/>
      </c>
      <c r="CH101" s="280" t="str">
        <f>IF(details!AW101="","",details!AW101)</f>
        <v/>
      </c>
      <c r="CI101" s="280" t="str">
        <f>IF(details!AX101="","",details!AX101)</f>
        <v/>
      </c>
      <c r="CJ101" s="139" t="str">
        <f t="shared" si="279"/>
        <v/>
      </c>
      <c r="CK101" s="280" t="str">
        <f>IF(details!AY101="","",details!AY101)</f>
        <v/>
      </c>
      <c r="CL101" s="140" t="str">
        <f t="shared" si="280"/>
        <v/>
      </c>
      <c r="CM101" s="365" t="str">
        <f t="shared" si="238"/>
        <v/>
      </c>
      <c r="CN101" s="191" t="str">
        <f t="shared" si="239"/>
        <v/>
      </c>
      <c r="CO101" s="280" t="str">
        <f>IF(details!AZ101="","",details!AZ101)</f>
        <v/>
      </c>
      <c r="CP101" s="280" t="str">
        <f>IF(details!BA101="","",details!BA101)</f>
        <v/>
      </c>
      <c r="CQ101" s="280" t="str">
        <f>IF(details!BB101="","",details!BB101)</f>
        <v/>
      </c>
      <c r="CR101" s="281" t="str">
        <f t="shared" si="281"/>
        <v/>
      </c>
      <c r="CS101" s="280" t="str">
        <f>IF(details!BC101="","",details!BC101)</f>
        <v/>
      </c>
      <c r="CT101" s="281" t="str">
        <f t="shared" si="282"/>
        <v/>
      </c>
      <c r="CU101" s="152">
        <f t="shared" si="283"/>
        <v>0</v>
      </c>
      <c r="CV101" s="138" t="e">
        <f t="shared" si="284"/>
        <v>#VALUE!</v>
      </c>
      <c r="CW101" s="280" t="str">
        <f>IF(details!BD101="","",details!BD101)</f>
        <v/>
      </c>
      <c r="CX101" s="280" t="str">
        <f>IF(details!BE101="","",details!BE101)</f>
        <v/>
      </c>
      <c r="CY101" s="280" t="str">
        <f>IF(details!BF101="","",details!BF101)</f>
        <v/>
      </c>
      <c r="CZ101" s="139" t="str">
        <f t="shared" si="285"/>
        <v/>
      </c>
      <c r="DA101" s="280" t="str">
        <f>IF(details!BG101="","",details!BG101)</f>
        <v/>
      </c>
      <c r="DB101" s="140" t="str">
        <f t="shared" si="286"/>
        <v/>
      </c>
      <c r="DC101" s="365" t="str">
        <f t="shared" si="240"/>
        <v/>
      </c>
      <c r="DD101" s="191" t="str">
        <f t="shared" si="232"/>
        <v/>
      </c>
      <c r="DE101" s="280" t="str">
        <f>IF(details!BH101="","",details!BH101)</f>
        <v/>
      </c>
      <c r="DF101" s="280" t="str">
        <f>IF(details!BI101="","",details!BI101)</f>
        <v/>
      </c>
      <c r="DG101" s="280" t="str">
        <f>IF(details!BJ101="","",details!BJ101)</f>
        <v/>
      </c>
      <c r="DH101" s="281" t="str">
        <f t="shared" si="287"/>
        <v/>
      </c>
      <c r="DI101" s="280" t="str">
        <f>IF(details!BK101="","",details!BK101)</f>
        <v/>
      </c>
      <c r="DJ101" s="281" t="str">
        <f t="shared" si="288"/>
        <v/>
      </c>
      <c r="DK101" s="152">
        <f t="shared" si="289"/>
        <v>0</v>
      </c>
      <c r="DL101" s="281" t="str">
        <f t="shared" si="290"/>
        <v/>
      </c>
      <c r="DM101" s="280" t="str">
        <f>IF(details!BL101="","",details!BL101)</f>
        <v/>
      </c>
      <c r="DN101" s="52" t="str">
        <f t="shared" si="291"/>
        <v/>
      </c>
      <c r="DO101" s="280" t="str">
        <f t="shared" si="292"/>
        <v/>
      </c>
      <c r="DP101" s="280" t="str">
        <f>IF(details!BM101="","",details!BM101)</f>
        <v/>
      </c>
      <c r="DQ101" s="280" t="str">
        <f>IF(details!BN101="","",details!BN101)</f>
        <v/>
      </c>
      <c r="DR101" s="280" t="str">
        <f>IF(details!BO101="","",details!BO101)</f>
        <v/>
      </c>
      <c r="DS101" s="281" t="str">
        <f t="shared" si="293"/>
        <v/>
      </c>
      <c r="DT101" s="280" t="str">
        <f>IF(details!BP101="","",details!BP101)</f>
        <v/>
      </c>
      <c r="DU101" s="280" t="str">
        <f>IF(details!BQ101="","",details!BQ101)</f>
        <v/>
      </c>
      <c r="DV101" s="281" t="str">
        <f t="shared" si="294"/>
        <v/>
      </c>
      <c r="DW101" s="281" t="str">
        <f t="shared" si="295"/>
        <v/>
      </c>
      <c r="DX101" s="281" t="str">
        <f t="shared" si="296"/>
        <v/>
      </c>
      <c r="DY101" s="282" t="str">
        <f t="shared" si="297"/>
        <v/>
      </c>
      <c r="DZ101" s="152">
        <f t="shared" si="298"/>
        <v>0</v>
      </c>
      <c r="EA101" s="280" t="str">
        <f t="shared" si="299"/>
        <v/>
      </c>
      <c r="EB101" s="280" t="str">
        <f>IF(details!BR101="","",details!BR101)</f>
        <v/>
      </c>
      <c r="EC101" s="280" t="str">
        <f>IF(details!BS101="","",details!BS101)</f>
        <v/>
      </c>
      <c r="ED101" s="280" t="str">
        <f>IF(details!BT101="","",details!BT101)</f>
        <v/>
      </c>
      <c r="EE101" s="281" t="str">
        <f t="shared" si="300"/>
        <v/>
      </c>
      <c r="EF101" s="280" t="str">
        <f>IF(details!BU101="","",details!BU101)</f>
        <v/>
      </c>
      <c r="EG101" s="280" t="str">
        <f>IF(details!BV101="","",details!BV101)</f>
        <v/>
      </c>
      <c r="EH101" s="56" t="str">
        <f t="shared" si="301"/>
        <v/>
      </c>
      <c r="EI101" s="281" t="str">
        <f t="shared" si="302"/>
        <v/>
      </c>
      <c r="EJ101" s="281" t="str">
        <f t="shared" si="303"/>
        <v/>
      </c>
      <c r="EK101" s="302" t="str">
        <f t="shared" si="304"/>
        <v/>
      </c>
      <c r="EL101" s="152">
        <f t="shared" si="305"/>
        <v>0</v>
      </c>
      <c r="EM101" s="280" t="str">
        <f t="shared" si="306"/>
        <v/>
      </c>
      <c r="EN101" s="280" t="str">
        <f>IF(details!BW101="","",details!BW101)</f>
        <v/>
      </c>
      <c r="EO101" s="280" t="str">
        <f>IF(details!BX101="","",details!BX101)</f>
        <v/>
      </c>
      <c r="EP101" s="280" t="str">
        <f>IF(details!BY101="","",details!BY101)</f>
        <v/>
      </c>
      <c r="EQ101" s="282" t="str">
        <f t="shared" si="307"/>
        <v/>
      </c>
      <c r="ER101" s="280" t="str">
        <f t="shared" si="308"/>
        <v/>
      </c>
      <c r="ES101" s="280" t="str">
        <f>IF(details!BZ101="","",details!BZ101)</f>
        <v/>
      </c>
      <c r="ET101" s="280" t="str">
        <f>IF(details!CA101="","",details!CA101)</f>
        <v/>
      </c>
      <c r="EU101" s="280" t="str">
        <f>IF(details!CB101="","",details!CB101)</f>
        <v/>
      </c>
      <c r="EV101" s="280" t="str">
        <f>IF(details!CC101="","",details!CC101)</f>
        <v/>
      </c>
      <c r="EW101" s="282" t="str">
        <f t="shared" si="309"/>
        <v/>
      </c>
      <c r="EX101" s="280" t="str">
        <f t="shared" si="310"/>
        <v/>
      </c>
      <c r="EY101" s="152" t="str">
        <f t="shared" si="311"/>
        <v/>
      </c>
      <c r="EZ101" s="152" t="str">
        <f t="shared" si="312"/>
        <v/>
      </c>
      <c r="FA101" s="152" t="str">
        <f t="shared" si="313"/>
        <v/>
      </c>
      <c r="FB101" s="152" t="str">
        <f t="shared" si="314"/>
        <v/>
      </c>
      <c r="FC101" s="152" t="str">
        <f t="shared" si="315"/>
        <v/>
      </c>
      <c r="FD101" s="152" t="str">
        <f t="shared" si="316"/>
        <v/>
      </c>
      <c r="FE101" s="152" t="str">
        <f t="shared" si="241"/>
        <v/>
      </c>
      <c r="FF101" s="152">
        <f t="shared" si="317"/>
        <v>0</v>
      </c>
      <c r="FG101" s="152">
        <f t="shared" si="318"/>
        <v>0</v>
      </c>
      <c r="FH101" s="152">
        <f t="shared" si="319"/>
        <v>0</v>
      </c>
      <c r="FI101" s="152">
        <f t="shared" si="320"/>
        <v>0</v>
      </c>
      <c r="FJ101" s="152">
        <f t="shared" si="321"/>
        <v>0</v>
      </c>
      <c r="FK101" s="198"/>
      <c r="FL101" s="303" t="str">
        <f t="shared" si="322"/>
        <v/>
      </c>
      <c r="FM101" s="303" t="str">
        <f t="shared" si="323"/>
        <v/>
      </c>
      <c r="FN101" s="303" t="str">
        <f t="shared" si="324"/>
        <v/>
      </c>
      <c r="FO101" s="303" t="str">
        <f t="shared" si="242"/>
        <v/>
      </c>
      <c r="FP101" s="303" t="str">
        <f t="shared" si="243"/>
        <v/>
      </c>
      <c r="FQ101" s="303" t="str">
        <f t="shared" si="244"/>
        <v/>
      </c>
      <c r="FR101" s="303" t="str">
        <f t="shared" si="245"/>
        <v/>
      </c>
      <c r="FS101" s="303" t="str">
        <f t="shared" si="246"/>
        <v/>
      </c>
      <c r="FT101" s="303" t="str">
        <f t="shared" si="325"/>
        <v/>
      </c>
      <c r="FU101" s="303" t="str">
        <f t="shared" si="326"/>
        <v/>
      </c>
      <c r="FV101" s="303" t="str">
        <f t="shared" si="327"/>
        <v/>
      </c>
      <c r="FW101" s="303" t="str">
        <f t="shared" si="328"/>
        <v/>
      </c>
      <c r="FX101" s="303" t="str">
        <f t="shared" si="247"/>
        <v/>
      </c>
      <c r="FY101" s="303" t="str">
        <f t="shared" si="329"/>
        <v/>
      </c>
      <c r="FZ101" s="303" t="str">
        <f t="shared" si="330"/>
        <v/>
      </c>
      <c r="GA101" s="303" t="str">
        <f t="shared" si="331"/>
        <v/>
      </c>
      <c r="GB101" s="303" t="str">
        <f t="shared" si="248"/>
        <v/>
      </c>
      <c r="GC101" s="286">
        <f t="shared" si="233"/>
        <v>0</v>
      </c>
      <c r="GD101" s="244">
        <f t="shared" si="332"/>
        <v>0</v>
      </c>
      <c r="GE101" s="152" t="str">
        <f t="shared" si="333"/>
        <v/>
      </c>
      <c r="GF101" s="421" t="str">
        <f t="shared" si="334"/>
        <v/>
      </c>
      <c r="GG101" s="333" t="str">
        <f t="shared" si="339"/>
        <v/>
      </c>
      <c r="GH101" s="333" t="str">
        <f t="shared" si="220"/>
        <v xml:space="preserve">      </v>
      </c>
      <c r="GI101" s="191"/>
      <c r="GJ101" s="191" t="str">
        <f t="shared" si="340"/>
        <v/>
      </c>
      <c r="GK101" s="191" t="str">
        <f t="shared" si="341"/>
        <v/>
      </c>
      <c r="GL101" s="191" t="str">
        <f t="shared" si="342"/>
        <v/>
      </c>
      <c r="GM101" s="55" t="str">
        <f>IF(details!DG101="","",details!DG101)</f>
        <v/>
      </c>
      <c r="GN101" s="57" t="str">
        <f>IF(details!DH101="","",details!DH101)</f>
        <v/>
      </c>
      <c r="GO101" s="55" t="str">
        <f>IF(details!DK101="","",details!DK101)</f>
        <v/>
      </c>
      <c r="GP101" s="57" t="str">
        <f>IF(details!DL101="","",details!DL101)</f>
        <v/>
      </c>
      <c r="GQ101" s="55" t="str">
        <f>IF(details!DO101="","",details!DO101)</f>
        <v/>
      </c>
      <c r="GR101" s="57" t="str">
        <f>IF(details!DP101="","",details!DP101)</f>
        <v/>
      </c>
      <c r="GS101" s="55" t="str">
        <f>IF(details!DS101="","",details!DS101)</f>
        <v/>
      </c>
      <c r="GT101" s="57" t="str">
        <f>IF(details!DT101="","",details!DT101)</f>
        <v/>
      </c>
      <c r="GU101" s="337" t="str">
        <f t="shared" si="335"/>
        <v/>
      </c>
      <c r="GV101" s="427" t="str">
        <f t="shared" si="336"/>
        <v/>
      </c>
      <c r="GW101" s="199"/>
      <c r="HP101" s="65"/>
      <c r="HQ101" s="65"/>
      <c r="HR101" s="65"/>
      <c r="HS101" s="65"/>
    </row>
    <row r="102" spans="1:238" ht="15" customHeight="1">
      <c r="A102" s="194">
        <f>details!A102</f>
        <v>96</v>
      </c>
      <c r="B102" s="280" t="str">
        <f>IF(details!B102="","",details!B102)</f>
        <v/>
      </c>
      <c r="C102" s="280" t="str">
        <f>IF(details!C102="","",details!C102)</f>
        <v/>
      </c>
      <c r="D102" s="282">
        <f>IF(details!D102="","",details!D102)</f>
        <v>1096</v>
      </c>
      <c r="E102" s="282"/>
      <c r="F102" s="280" t="str">
        <f>IF(details!F102="","",details!F102)</f>
        <v/>
      </c>
      <c r="G102" s="570" t="str">
        <f>IF(details!G102="","",details!G102)</f>
        <v/>
      </c>
      <c r="H102" s="287" t="str">
        <f>IF(details!H102="","",details!H102)</f>
        <v>A 096</v>
      </c>
      <c r="I102" s="287" t="str">
        <f>IF(details!I102="","",details!I102)</f>
        <v>B 096</v>
      </c>
      <c r="J102" s="287" t="str">
        <f>IF(details!J102="","",details!J102)</f>
        <v>C 096</v>
      </c>
      <c r="K102" s="280" t="str">
        <f>IF(details!K102="","",details!K102)</f>
        <v/>
      </c>
      <c r="L102" s="280" t="str">
        <f>IF(details!L102="","",details!L102)</f>
        <v/>
      </c>
      <c r="M102" s="280" t="str">
        <f>IF(details!M102="","",details!M102)</f>
        <v/>
      </c>
      <c r="N102" s="281" t="str">
        <f t="shared" si="249"/>
        <v/>
      </c>
      <c r="O102" s="280" t="str">
        <f>IF(details!N102="","",details!N102)</f>
        <v/>
      </c>
      <c r="P102" s="281" t="str">
        <f t="shared" si="250"/>
        <v/>
      </c>
      <c r="Q102" s="152">
        <f t="shared" si="251"/>
        <v>0</v>
      </c>
      <c r="R102" s="138" t="e">
        <f t="shared" si="252"/>
        <v>#VALUE!</v>
      </c>
      <c r="S102" s="280" t="str">
        <f>IF(details!O102="","",details!O102)</f>
        <v/>
      </c>
      <c r="T102" s="280" t="str">
        <f>IF(details!P102="","",details!P102)</f>
        <v/>
      </c>
      <c r="U102" s="280" t="str">
        <f>IF(details!Q102="","",details!Q102)</f>
        <v/>
      </c>
      <c r="V102" s="139" t="str">
        <f t="shared" si="253"/>
        <v/>
      </c>
      <c r="W102" s="280" t="str">
        <f>IF(details!R102="","",details!R102)</f>
        <v/>
      </c>
      <c r="X102" s="140" t="str">
        <f t="shared" si="254"/>
        <v/>
      </c>
      <c r="Y102" s="365" t="str">
        <f t="shared" si="234"/>
        <v/>
      </c>
      <c r="Z102" s="191" t="str">
        <f t="shared" si="255"/>
        <v/>
      </c>
      <c r="AA102" s="280" t="str">
        <f>IF(details!S102="","",details!S102)</f>
        <v/>
      </c>
      <c r="AB102" s="280" t="str">
        <f>IF(details!T102="","",details!T102)</f>
        <v/>
      </c>
      <c r="AC102" s="280" t="str">
        <f>IF(details!U102="","",details!U102)</f>
        <v/>
      </c>
      <c r="AD102" s="281" t="str">
        <f t="shared" si="256"/>
        <v/>
      </c>
      <c r="AE102" s="280" t="str">
        <f>IF(details!V102="","",details!V102)</f>
        <v/>
      </c>
      <c r="AF102" s="281" t="str">
        <f t="shared" si="257"/>
        <v/>
      </c>
      <c r="AG102" s="152">
        <f t="shared" si="258"/>
        <v>0</v>
      </c>
      <c r="AH102" s="138" t="e">
        <f t="shared" si="259"/>
        <v>#VALUE!</v>
      </c>
      <c r="AI102" s="280" t="str">
        <f>IF(details!W102="","",details!W102)</f>
        <v/>
      </c>
      <c r="AJ102" s="280" t="str">
        <f>IF(details!X102="","",details!X102)</f>
        <v/>
      </c>
      <c r="AK102" s="280" t="str">
        <f>IF(details!Y102="","",details!Y102)</f>
        <v/>
      </c>
      <c r="AL102" s="139" t="str">
        <f t="shared" si="260"/>
        <v/>
      </c>
      <c r="AM102" s="280" t="str">
        <f>IF(details!Z102="","",details!Z102)</f>
        <v/>
      </c>
      <c r="AN102" s="140" t="str">
        <f t="shared" si="261"/>
        <v/>
      </c>
      <c r="AO102" s="365" t="str">
        <f t="shared" si="235"/>
        <v/>
      </c>
      <c r="AP102" s="191" t="str">
        <f t="shared" si="337"/>
        <v/>
      </c>
      <c r="AQ102" s="282" t="str">
        <f>IF(details!AA102="","",details!AA102)</f>
        <v/>
      </c>
      <c r="AR102" s="288" t="str">
        <f>CONCATENATE(IF(details!AA102="s"," SANSKRIT",IF(details!AA102="u"," URDU",IF(details!AA102="g"," GUJRATI",IF(details!AA102="p"," PUNJABI",IF(details!AA102="sd"," SINDHI",))))),"")</f>
        <v/>
      </c>
      <c r="AS102" s="280" t="str">
        <f>IF(details!AB102="","",details!AB102)</f>
        <v/>
      </c>
      <c r="AT102" s="280" t="str">
        <f>IF(details!AC102="","",details!AC102)</f>
        <v/>
      </c>
      <c r="AU102" s="280" t="str">
        <f>IF(details!AD102="","",details!AD102)</f>
        <v/>
      </c>
      <c r="AV102" s="281" t="str">
        <f t="shared" si="262"/>
        <v/>
      </c>
      <c r="AW102" s="280" t="str">
        <f>IF(details!AE102="","",details!AE102)</f>
        <v/>
      </c>
      <c r="AX102" s="281" t="str">
        <f t="shared" si="263"/>
        <v/>
      </c>
      <c r="AY102" s="152">
        <f t="shared" si="264"/>
        <v>0</v>
      </c>
      <c r="AZ102" s="138" t="e">
        <f t="shared" si="265"/>
        <v>#VALUE!</v>
      </c>
      <c r="BA102" s="280" t="str">
        <f>IF(details!AF102="","",details!AF102)</f>
        <v/>
      </c>
      <c r="BB102" s="280" t="str">
        <f>IF(details!AG102="","",details!AG102)</f>
        <v/>
      </c>
      <c r="BC102" s="280" t="str">
        <f>IF(details!AH102="","",details!AH102)</f>
        <v/>
      </c>
      <c r="BD102" s="139" t="str">
        <f t="shared" si="266"/>
        <v/>
      </c>
      <c r="BE102" s="280" t="str">
        <f>IF(details!AI102="","",details!AI102)</f>
        <v/>
      </c>
      <c r="BF102" s="140" t="str">
        <f t="shared" si="267"/>
        <v/>
      </c>
      <c r="BG102" s="365" t="str">
        <f t="shared" si="236"/>
        <v/>
      </c>
      <c r="BH102" s="191" t="str">
        <f t="shared" si="268"/>
        <v/>
      </c>
      <c r="BI102" s="280" t="str">
        <f>IF(details!AJ102="","",details!AJ102)</f>
        <v/>
      </c>
      <c r="BJ102" s="280" t="str">
        <f>IF(details!AK102="","",details!AK102)</f>
        <v/>
      </c>
      <c r="BK102" s="280" t="str">
        <f>IF(details!AL102="","",details!AL102)</f>
        <v/>
      </c>
      <c r="BL102" s="281" t="str">
        <f t="shared" si="269"/>
        <v/>
      </c>
      <c r="BM102" s="280" t="str">
        <f>IF(details!AM102="","",details!AM102)</f>
        <v/>
      </c>
      <c r="BN102" s="281" t="str">
        <f t="shared" si="270"/>
        <v/>
      </c>
      <c r="BO102" s="152">
        <f t="shared" si="271"/>
        <v>0</v>
      </c>
      <c r="BP102" s="138" t="e">
        <f t="shared" si="272"/>
        <v>#VALUE!</v>
      </c>
      <c r="BQ102" s="280" t="str">
        <f>IF(details!AN102="","",details!AN102)</f>
        <v/>
      </c>
      <c r="BR102" s="280" t="str">
        <f>IF(details!AO102="","",details!AO102)</f>
        <v/>
      </c>
      <c r="BS102" s="280" t="str">
        <f>IF(details!AP102="","",details!AP102)</f>
        <v/>
      </c>
      <c r="BT102" s="139" t="str">
        <f t="shared" si="273"/>
        <v/>
      </c>
      <c r="BU102" s="280" t="str">
        <f>IF(details!AQ102="","",details!AQ102)</f>
        <v/>
      </c>
      <c r="BV102" s="140" t="str">
        <f t="shared" si="274"/>
        <v/>
      </c>
      <c r="BW102" s="365" t="str">
        <f t="shared" si="237"/>
        <v/>
      </c>
      <c r="BX102" s="191" t="str">
        <f t="shared" si="338"/>
        <v/>
      </c>
      <c r="BY102" s="280" t="str">
        <f>IF(details!AR102="","",details!AR102)</f>
        <v/>
      </c>
      <c r="BZ102" s="280" t="str">
        <f>IF(details!AS102="","",details!AS102)</f>
        <v/>
      </c>
      <c r="CA102" s="280" t="str">
        <f>IF(details!AT102="","",details!AT102)</f>
        <v/>
      </c>
      <c r="CB102" s="281" t="str">
        <f t="shared" si="275"/>
        <v/>
      </c>
      <c r="CC102" s="280" t="str">
        <f>IF(details!AU102="","",details!AU102)</f>
        <v/>
      </c>
      <c r="CD102" s="281" t="str">
        <f t="shared" si="276"/>
        <v/>
      </c>
      <c r="CE102" s="152">
        <f t="shared" si="277"/>
        <v>0</v>
      </c>
      <c r="CF102" s="138" t="e">
        <f t="shared" si="278"/>
        <v>#VALUE!</v>
      </c>
      <c r="CG102" s="280" t="str">
        <f>IF(details!AV102="","",details!AV102)</f>
        <v/>
      </c>
      <c r="CH102" s="280" t="str">
        <f>IF(details!AW102="","",details!AW102)</f>
        <v/>
      </c>
      <c r="CI102" s="280" t="str">
        <f>IF(details!AX102="","",details!AX102)</f>
        <v/>
      </c>
      <c r="CJ102" s="139" t="str">
        <f t="shared" si="279"/>
        <v/>
      </c>
      <c r="CK102" s="280" t="str">
        <f>IF(details!AY102="","",details!AY102)</f>
        <v/>
      </c>
      <c r="CL102" s="140" t="str">
        <f t="shared" si="280"/>
        <v/>
      </c>
      <c r="CM102" s="365" t="str">
        <f t="shared" si="238"/>
        <v/>
      </c>
      <c r="CN102" s="191" t="str">
        <f t="shared" si="239"/>
        <v/>
      </c>
      <c r="CO102" s="280" t="str">
        <f>IF(details!AZ102="","",details!AZ102)</f>
        <v/>
      </c>
      <c r="CP102" s="280" t="str">
        <f>IF(details!BA102="","",details!BA102)</f>
        <v/>
      </c>
      <c r="CQ102" s="280" t="str">
        <f>IF(details!BB102="","",details!BB102)</f>
        <v/>
      </c>
      <c r="CR102" s="281" t="str">
        <f t="shared" si="281"/>
        <v/>
      </c>
      <c r="CS102" s="280" t="str">
        <f>IF(details!BC102="","",details!BC102)</f>
        <v/>
      </c>
      <c r="CT102" s="281" t="str">
        <f t="shared" si="282"/>
        <v/>
      </c>
      <c r="CU102" s="152">
        <f t="shared" si="283"/>
        <v>0</v>
      </c>
      <c r="CV102" s="138" t="e">
        <f t="shared" si="284"/>
        <v>#VALUE!</v>
      </c>
      <c r="CW102" s="280" t="str">
        <f>IF(details!BD102="","",details!BD102)</f>
        <v/>
      </c>
      <c r="CX102" s="280" t="str">
        <f>IF(details!BE102="","",details!BE102)</f>
        <v/>
      </c>
      <c r="CY102" s="280" t="str">
        <f>IF(details!BF102="","",details!BF102)</f>
        <v/>
      </c>
      <c r="CZ102" s="139" t="str">
        <f t="shared" si="285"/>
        <v/>
      </c>
      <c r="DA102" s="280" t="str">
        <f>IF(details!BG102="","",details!BG102)</f>
        <v/>
      </c>
      <c r="DB102" s="140" t="str">
        <f t="shared" si="286"/>
        <v/>
      </c>
      <c r="DC102" s="365" t="str">
        <f t="shared" si="240"/>
        <v/>
      </c>
      <c r="DD102" s="191" t="str">
        <f t="shared" si="232"/>
        <v/>
      </c>
      <c r="DE102" s="280" t="str">
        <f>IF(details!BH102="","",details!BH102)</f>
        <v/>
      </c>
      <c r="DF102" s="280" t="str">
        <f>IF(details!BI102="","",details!BI102)</f>
        <v/>
      </c>
      <c r="DG102" s="280" t="str">
        <f>IF(details!BJ102="","",details!BJ102)</f>
        <v/>
      </c>
      <c r="DH102" s="281" t="str">
        <f t="shared" si="287"/>
        <v/>
      </c>
      <c r="DI102" s="280" t="str">
        <f>IF(details!BK102="","",details!BK102)</f>
        <v/>
      </c>
      <c r="DJ102" s="281" t="str">
        <f t="shared" si="288"/>
        <v/>
      </c>
      <c r="DK102" s="152">
        <f t="shared" si="289"/>
        <v>0</v>
      </c>
      <c r="DL102" s="281" t="str">
        <f t="shared" si="290"/>
        <v/>
      </c>
      <c r="DM102" s="280" t="str">
        <f>IF(details!BL102="","",details!BL102)</f>
        <v/>
      </c>
      <c r="DN102" s="52" t="str">
        <f t="shared" si="291"/>
        <v/>
      </c>
      <c r="DO102" s="280" t="str">
        <f t="shared" si="292"/>
        <v/>
      </c>
      <c r="DP102" s="280" t="str">
        <f>IF(details!BM102="","",details!BM102)</f>
        <v/>
      </c>
      <c r="DQ102" s="280" t="str">
        <f>IF(details!BN102="","",details!BN102)</f>
        <v/>
      </c>
      <c r="DR102" s="280" t="str">
        <f>IF(details!BO102="","",details!BO102)</f>
        <v/>
      </c>
      <c r="DS102" s="281" t="str">
        <f t="shared" si="293"/>
        <v/>
      </c>
      <c r="DT102" s="280" t="str">
        <f>IF(details!BP102="","",details!BP102)</f>
        <v/>
      </c>
      <c r="DU102" s="280" t="str">
        <f>IF(details!BQ102="","",details!BQ102)</f>
        <v/>
      </c>
      <c r="DV102" s="281" t="str">
        <f t="shared" si="294"/>
        <v/>
      </c>
      <c r="DW102" s="281" t="str">
        <f t="shared" si="295"/>
        <v/>
      </c>
      <c r="DX102" s="281" t="str">
        <f t="shared" si="296"/>
        <v/>
      </c>
      <c r="DY102" s="282" t="str">
        <f t="shared" si="297"/>
        <v/>
      </c>
      <c r="DZ102" s="152">
        <f t="shared" si="298"/>
        <v>0</v>
      </c>
      <c r="EA102" s="280" t="str">
        <f t="shared" si="299"/>
        <v/>
      </c>
      <c r="EB102" s="280" t="str">
        <f>IF(details!BR102="","",details!BR102)</f>
        <v/>
      </c>
      <c r="EC102" s="280" t="str">
        <f>IF(details!BS102="","",details!BS102)</f>
        <v/>
      </c>
      <c r="ED102" s="280" t="str">
        <f>IF(details!BT102="","",details!BT102)</f>
        <v/>
      </c>
      <c r="EE102" s="281" t="str">
        <f t="shared" si="300"/>
        <v/>
      </c>
      <c r="EF102" s="280" t="str">
        <f>IF(details!BU102="","",details!BU102)</f>
        <v/>
      </c>
      <c r="EG102" s="280" t="str">
        <f>IF(details!BV102="","",details!BV102)</f>
        <v/>
      </c>
      <c r="EH102" s="56" t="str">
        <f t="shared" si="301"/>
        <v/>
      </c>
      <c r="EI102" s="281" t="str">
        <f t="shared" si="302"/>
        <v/>
      </c>
      <c r="EJ102" s="281" t="str">
        <f t="shared" si="303"/>
        <v/>
      </c>
      <c r="EK102" s="302" t="str">
        <f t="shared" si="304"/>
        <v/>
      </c>
      <c r="EL102" s="152">
        <f t="shared" si="305"/>
        <v>0</v>
      </c>
      <c r="EM102" s="280" t="str">
        <f t="shared" si="306"/>
        <v/>
      </c>
      <c r="EN102" s="280" t="str">
        <f>IF(details!BW102="","",details!BW102)</f>
        <v/>
      </c>
      <c r="EO102" s="280" t="str">
        <f>IF(details!BX102="","",details!BX102)</f>
        <v/>
      </c>
      <c r="EP102" s="280" t="str">
        <f>IF(details!BY102="","",details!BY102)</f>
        <v/>
      </c>
      <c r="EQ102" s="282" t="str">
        <f t="shared" si="307"/>
        <v/>
      </c>
      <c r="ER102" s="280" t="str">
        <f t="shared" si="308"/>
        <v/>
      </c>
      <c r="ES102" s="280" t="str">
        <f>IF(details!BZ102="","",details!BZ102)</f>
        <v/>
      </c>
      <c r="ET102" s="280" t="str">
        <f>IF(details!CA102="","",details!CA102)</f>
        <v/>
      </c>
      <c r="EU102" s="280" t="str">
        <f>IF(details!CB102="","",details!CB102)</f>
        <v/>
      </c>
      <c r="EV102" s="280" t="str">
        <f>IF(details!CC102="","",details!CC102)</f>
        <v/>
      </c>
      <c r="EW102" s="282" t="str">
        <f t="shared" si="309"/>
        <v/>
      </c>
      <c r="EX102" s="280" t="str">
        <f t="shared" si="310"/>
        <v/>
      </c>
      <c r="EY102" s="152" t="str">
        <f t="shared" si="311"/>
        <v/>
      </c>
      <c r="EZ102" s="152" t="str">
        <f t="shared" si="312"/>
        <v/>
      </c>
      <c r="FA102" s="152" t="str">
        <f t="shared" si="313"/>
        <v/>
      </c>
      <c r="FB102" s="152" t="str">
        <f t="shared" si="314"/>
        <v/>
      </c>
      <c r="FC102" s="152" t="str">
        <f t="shared" si="315"/>
        <v/>
      </c>
      <c r="FD102" s="152" t="str">
        <f t="shared" si="316"/>
        <v/>
      </c>
      <c r="FE102" s="152" t="str">
        <f t="shared" si="241"/>
        <v/>
      </c>
      <c r="FF102" s="152">
        <f t="shared" si="317"/>
        <v>0</v>
      </c>
      <c r="FG102" s="152">
        <f t="shared" si="318"/>
        <v>0</v>
      </c>
      <c r="FH102" s="152">
        <f t="shared" si="319"/>
        <v>0</v>
      </c>
      <c r="FI102" s="152">
        <f t="shared" si="320"/>
        <v>0</v>
      </c>
      <c r="FJ102" s="152">
        <f t="shared" si="321"/>
        <v>0</v>
      </c>
      <c r="FK102" s="198"/>
      <c r="FL102" s="303" t="str">
        <f t="shared" si="322"/>
        <v/>
      </c>
      <c r="FM102" s="303" t="str">
        <f t="shared" si="323"/>
        <v/>
      </c>
      <c r="FN102" s="303" t="str">
        <f t="shared" si="324"/>
        <v/>
      </c>
      <c r="FO102" s="303" t="str">
        <f t="shared" si="242"/>
        <v/>
      </c>
      <c r="FP102" s="303" t="str">
        <f t="shared" si="243"/>
        <v/>
      </c>
      <c r="FQ102" s="303" t="str">
        <f t="shared" si="244"/>
        <v/>
      </c>
      <c r="FR102" s="303" t="str">
        <f t="shared" si="245"/>
        <v/>
      </c>
      <c r="FS102" s="303" t="str">
        <f t="shared" si="246"/>
        <v/>
      </c>
      <c r="FT102" s="303" t="str">
        <f t="shared" si="325"/>
        <v/>
      </c>
      <c r="FU102" s="303" t="str">
        <f t="shared" si="326"/>
        <v/>
      </c>
      <c r="FV102" s="303" t="str">
        <f t="shared" si="327"/>
        <v/>
      </c>
      <c r="FW102" s="303" t="str">
        <f t="shared" si="328"/>
        <v/>
      </c>
      <c r="FX102" s="303" t="str">
        <f t="shared" si="247"/>
        <v/>
      </c>
      <c r="FY102" s="303" t="str">
        <f t="shared" si="329"/>
        <v/>
      </c>
      <c r="FZ102" s="303" t="str">
        <f t="shared" si="330"/>
        <v/>
      </c>
      <c r="GA102" s="303" t="str">
        <f t="shared" si="331"/>
        <v/>
      </c>
      <c r="GB102" s="303" t="str">
        <f t="shared" si="248"/>
        <v/>
      </c>
      <c r="GC102" s="286">
        <f t="shared" si="233"/>
        <v>0</v>
      </c>
      <c r="GD102" s="244">
        <f t="shared" si="332"/>
        <v>0</v>
      </c>
      <c r="GE102" s="152" t="str">
        <f t="shared" si="333"/>
        <v/>
      </c>
      <c r="GF102" s="421" t="str">
        <f t="shared" si="334"/>
        <v/>
      </c>
      <c r="GG102" s="333" t="str">
        <f t="shared" si="339"/>
        <v/>
      </c>
      <c r="GH102" s="333" t="str">
        <f t="shared" si="220"/>
        <v xml:space="preserve">      </v>
      </c>
      <c r="GI102" s="191"/>
      <c r="GJ102" s="191" t="str">
        <f t="shared" si="340"/>
        <v/>
      </c>
      <c r="GK102" s="191" t="str">
        <f t="shared" si="341"/>
        <v/>
      </c>
      <c r="GL102" s="191" t="str">
        <f t="shared" si="342"/>
        <v/>
      </c>
      <c r="GM102" s="55" t="str">
        <f>IF(details!DG102="","",details!DG102)</f>
        <v/>
      </c>
      <c r="GN102" s="57" t="str">
        <f>IF(details!DH102="","",details!DH102)</f>
        <v/>
      </c>
      <c r="GO102" s="55" t="str">
        <f>IF(details!DK102="","",details!DK102)</f>
        <v/>
      </c>
      <c r="GP102" s="57" t="str">
        <f>IF(details!DL102="","",details!DL102)</f>
        <v/>
      </c>
      <c r="GQ102" s="55" t="str">
        <f>IF(details!DO102="","",details!DO102)</f>
        <v/>
      </c>
      <c r="GR102" s="57" t="str">
        <f>IF(details!DP102="","",details!DP102)</f>
        <v/>
      </c>
      <c r="GS102" s="55" t="str">
        <f>IF(details!DS102="","",details!DS102)</f>
        <v/>
      </c>
      <c r="GT102" s="57" t="str">
        <f>IF(details!DT102="","",details!DT102)</f>
        <v/>
      </c>
      <c r="GU102" s="337" t="str">
        <f t="shared" si="335"/>
        <v/>
      </c>
      <c r="GV102" s="427" t="str">
        <f t="shared" si="336"/>
        <v/>
      </c>
      <c r="GW102" s="199"/>
      <c r="HP102" s="65"/>
      <c r="HQ102" s="65"/>
      <c r="HR102" s="65"/>
      <c r="HS102" s="65"/>
    </row>
    <row r="103" spans="1:238" ht="15" customHeight="1">
      <c r="A103" s="194">
        <f>details!A103</f>
        <v>97</v>
      </c>
      <c r="B103" s="280" t="str">
        <f>IF(details!B103="","",details!B103)</f>
        <v/>
      </c>
      <c r="C103" s="280" t="str">
        <f>IF(details!C103="","",details!C103)</f>
        <v/>
      </c>
      <c r="D103" s="282">
        <f>IF(details!D103="","",details!D103)</f>
        <v>1097</v>
      </c>
      <c r="E103" s="282"/>
      <c r="F103" s="280" t="str">
        <f>IF(details!F103="","",details!F103)</f>
        <v/>
      </c>
      <c r="G103" s="570" t="str">
        <f>IF(details!G103="","",details!G103)</f>
        <v/>
      </c>
      <c r="H103" s="287" t="str">
        <f>IF(details!H103="","",details!H103)</f>
        <v>A 097</v>
      </c>
      <c r="I103" s="287" t="str">
        <f>IF(details!I103="","",details!I103)</f>
        <v>B 097</v>
      </c>
      <c r="J103" s="287" t="str">
        <f>IF(details!J103="","",details!J103)</f>
        <v>C 097</v>
      </c>
      <c r="K103" s="280" t="str">
        <f>IF(details!K103="","",details!K103)</f>
        <v/>
      </c>
      <c r="L103" s="280" t="str">
        <f>IF(details!L103="","",details!L103)</f>
        <v/>
      </c>
      <c r="M103" s="280" t="str">
        <f>IF(details!M103="","",details!M103)</f>
        <v/>
      </c>
      <c r="N103" s="281" t="str">
        <f t="shared" si="249"/>
        <v/>
      </c>
      <c r="O103" s="280" t="str">
        <f>IF(details!N103="","",details!N103)</f>
        <v/>
      </c>
      <c r="P103" s="281" t="str">
        <f t="shared" si="250"/>
        <v/>
      </c>
      <c r="Q103" s="152">
        <f t="shared" si="251"/>
        <v>0</v>
      </c>
      <c r="R103" s="138" t="e">
        <f t="shared" si="252"/>
        <v>#VALUE!</v>
      </c>
      <c r="S103" s="280" t="str">
        <f>IF(details!O103="","",details!O103)</f>
        <v/>
      </c>
      <c r="T103" s="280" t="str">
        <f>IF(details!P103="","",details!P103)</f>
        <v/>
      </c>
      <c r="U103" s="280" t="str">
        <f>IF(details!Q103="","",details!Q103)</f>
        <v/>
      </c>
      <c r="V103" s="139" t="str">
        <f t="shared" si="253"/>
        <v/>
      </c>
      <c r="W103" s="280" t="str">
        <f>IF(details!R103="","",details!R103)</f>
        <v/>
      </c>
      <c r="X103" s="140" t="str">
        <f t="shared" si="254"/>
        <v/>
      </c>
      <c r="Y103" s="365" t="str">
        <f t="shared" si="234"/>
        <v/>
      </c>
      <c r="Z103" s="191" t="str">
        <f t="shared" si="255"/>
        <v/>
      </c>
      <c r="AA103" s="280" t="str">
        <f>IF(details!S103="","",details!S103)</f>
        <v/>
      </c>
      <c r="AB103" s="280" t="str">
        <f>IF(details!T103="","",details!T103)</f>
        <v/>
      </c>
      <c r="AC103" s="280" t="str">
        <f>IF(details!U103="","",details!U103)</f>
        <v/>
      </c>
      <c r="AD103" s="281" t="str">
        <f t="shared" si="256"/>
        <v/>
      </c>
      <c r="AE103" s="280" t="str">
        <f>IF(details!V103="","",details!V103)</f>
        <v/>
      </c>
      <c r="AF103" s="281" t="str">
        <f t="shared" si="257"/>
        <v/>
      </c>
      <c r="AG103" s="152">
        <f t="shared" si="258"/>
        <v>0</v>
      </c>
      <c r="AH103" s="138" t="e">
        <f t="shared" si="259"/>
        <v>#VALUE!</v>
      </c>
      <c r="AI103" s="280" t="str">
        <f>IF(details!W103="","",details!W103)</f>
        <v/>
      </c>
      <c r="AJ103" s="280" t="str">
        <f>IF(details!X103="","",details!X103)</f>
        <v/>
      </c>
      <c r="AK103" s="280" t="str">
        <f>IF(details!Y103="","",details!Y103)</f>
        <v/>
      </c>
      <c r="AL103" s="139" t="str">
        <f t="shared" si="260"/>
        <v/>
      </c>
      <c r="AM103" s="280" t="str">
        <f>IF(details!Z103="","",details!Z103)</f>
        <v/>
      </c>
      <c r="AN103" s="140" t="str">
        <f t="shared" si="261"/>
        <v/>
      </c>
      <c r="AO103" s="365" t="str">
        <f t="shared" si="235"/>
        <v/>
      </c>
      <c r="AP103" s="191" t="str">
        <f t="shared" si="337"/>
        <v/>
      </c>
      <c r="AQ103" s="282" t="str">
        <f>IF(details!AA103="","",details!AA103)</f>
        <v/>
      </c>
      <c r="AR103" s="288" t="str">
        <f>CONCATENATE(IF(details!AA103="s"," SANSKRIT",IF(details!AA103="u"," URDU",IF(details!AA103="g"," GUJRATI",IF(details!AA103="p"," PUNJABI",IF(details!AA103="sd"," SINDHI",))))),"")</f>
        <v/>
      </c>
      <c r="AS103" s="280" t="str">
        <f>IF(details!AB103="","",details!AB103)</f>
        <v/>
      </c>
      <c r="AT103" s="280" t="str">
        <f>IF(details!AC103="","",details!AC103)</f>
        <v/>
      </c>
      <c r="AU103" s="280" t="str">
        <f>IF(details!AD103="","",details!AD103)</f>
        <v/>
      </c>
      <c r="AV103" s="281" t="str">
        <f t="shared" si="262"/>
        <v/>
      </c>
      <c r="AW103" s="280" t="str">
        <f>IF(details!AE103="","",details!AE103)</f>
        <v/>
      </c>
      <c r="AX103" s="281" t="str">
        <f t="shared" si="263"/>
        <v/>
      </c>
      <c r="AY103" s="152">
        <f t="shared" si="264"/>
        <v>0</v>
      </c>
      <c r="AZ103" s="138" t="e">
        <f t="shared" si="265"/>
        <v>#VALUE!</v>
      </c>
      <c r="BA103" s="280" t="str">
        <f>IF(details!AF103="","",details!AF103)</f>
        <v/>
      </c>
      <c r="BB103" s="280" t="str">
        <f>IF(details!AG103="","",details!AG103)</f>
        <v/>
      </c>
      <c r="BC103" s="280" t="str">
        <f>IF(details!AH103="","",details!AH103)</f>
        <v/>
      </c>
      <c r="BD103" s="139" t="str">
        <f t="shared" si="266"/>
        <v/>
      </c>
      <c r="BE103" s="280" t="str">
        <f>IF(details!AI103="","",details!AI103)</f>
        <v/>
      </c>
      <c r="BF103" s="140" t="str">
        <f t="shared" si="267"/>
        <v/>
      </c>
      <c r="BG103" s="365" t="str">
        <f t="shared" si="236"/>
        <v/>
      </c>
      <c r="BH103" s="191" t="str">
        <f t="shared" si="268"/>
        <v/>
      </c>
      <c r="BI103" s="280" t="str">
        <f>IF(details!AJ103="","",details!AJ103)</f>
        <v/>
      </c>
      <c r="BJ103" s="280" t="str">
        <f>IF(details!AK103="","",details!AK103)</f>
        <v/>
      </c>
      <c r="BK103" s="280" t="str">
        <f>IF(details!AL103="","",details!AL103)</f>
        <v/>
      </c>
      <c r="BL103" s="281" t="str">
        <f t="shared" si="269"/>
        <v/>
      </c>
      <c r="BM103" s="280" t="str">
        <f>IF(details!AM103="","",details!AM103)</f>
        <v/>
      </c>
      <c r="BN103" s="281" t="str">
        <f t="shared" si="270"/>
        <v/>
      </c>
      <c r="BO103" s="152">
        <f t="shared" si="271"/>
        <v>0</v>
      </c>
      <c r="BP103" s="138" t="e">
        <f t="shared" si="272"/>
        <v>#VALUE!</v>
      </c>
      <c r="BQ103" s="280" t="str">
        <f>IF(details!AN103="","",details!AN103)</f>
        <v/>
      </c>
      <c r="BR103" s="280" t="str">
        <f>IF(details!AO103="","",details!AO103)</f>
        <v/>
      </c>
      <c r="BS103" s="280" t="str">
        <f>IF(details!AP103="","",details!AP103)</f>
        <v/>
      </c>
      <c r="BT103" s="139" t="str">
        <f t="shared" si="273"/>
        <v/>
      </c>
      <c r="BU103" s="280" t="str">
        <f>IF(details!AQ103="","",details!AQ103)</f>
        <v/>
      </c>
      <c r="BV103" s="140" t="str">
        <f t="shared" si="274"/>
        <v/>
      </c>
      <c r="BW103" s="365" t="str">
        <f t="shared" si="237"/>
        <v/>
      </c>
      <c r="BX103" s="191" t="str">
        <f t="shared" si="338"/>
        <v/>
      </c>
      <c r="BY103" s="280" t="str">
        <f>IF(details!AR103="","",details!AR103)</f>
        <v/>
      </c>
      <c r="BZ103" s="280" t="str">
        <f>IF(details!AS103="","",details!AS103)</f>
        <v/>
      </c>
      <c r="CA103" s="280" t="str">
        <f>IF(details!AT103="","",details!AT103)</f>
        <v/>
      </c>
      <c r="CB103" s="281" t="str">
        <f t="shared" si="275"/>
        <v/>
      </c>
      <c r="CC103" s="280" t="str">
        <f>IF(details!AU103="","",details!AU103)</f>
        <v/>
      </c>
      <c r="CD103" s="281" t="str">
        <f t="shared" si="276"/>
        <v/>
      </c>
      <c r="CE103" s="152">
        <f t="shared" si="277"/>
        <v>0</v>
      </c>
      <c r="CF103" s="138" t="e">
        <f t="shared" si="278"/>
        <v>#VALUE!</v>
      </c>
      <c r="CG103" s="280" t="str">
        <f>IF(details!AV103="","",details!AV103)</f>
        <v/>
      </c>
      <c r="CH103" s="280" t="str">
        <f>IF(details!AW103="","",details!AW103)</f>
        <v/>
      </c>
      <c r="CI103" s="280" t="str">
        <f>IF(details!AX103="","",details!AX103)</f>
        <v/>
      </c>
      <c r="CJ103" s="139" t="str">
        <f t="shared" si="279"/>
        <v/>
      </c>
      <c r="CK103" s="280" t="str">
        <f>IF(details!AY103="","",details!AY103)</f>
        <v/>
      </c>
      <c r="CL103" s="140" t="str">
        <f t="shared" si="280"/>
        <v/>
      </c>
      <c r="CM103" s="365" t="str">
        <f t="shared" si="238"/>
        <v/>
      </c>
      <c r="CN103" s="191" t="str">
        <f t="shared" si="239"/>
        <v/>
      </c>
      <c r="CO103" s="280" t="str">
        <f>IF(details!AZ103="","",details!AZ103)</f>
        <v/>
      </c>
      <c r="CP103" s="280" t="str">
        <f>IF(details!BA103="","",details!BA103)</f>
        <v/>
      </c>
      <c r="CQ103" s="280" t="str">
        <f>IF(details!BB103="","",details!BB103)</f>
        <v/>
      </c>
      <c r="CR103" s="281" t="str">
        <f t="shared" si="281"/>
        <v/>
      </c>
      <c r="CS103" s="280" t="str">
        <f>IF(details!BC103="","",details!BC103)</f>
        <v/>
      </c>
      <c r="CT103" s="281" t="str">
        <f t="shared" si="282"/>
        <v/>
      </c>
      <c r="CU103" s="152">
        <f t="shared" si="283"/>
        <v>0</v>
      </c>
      <c r="CV103" s="138" t="e">
        <f t="shared" si="284"/>
        <v>#VALUE!</v>
      </c>
      <c r="CW103" s="280" t="str">
        <f>IF(details!BD103="","",details!BD103)</f>
        <v/>
      </c>
      <c r="CX103" s="280" t="str">
        <f>IF(details!BE103="","",details!BE103)</f>
        <v/>
      </c>
      <c r="CY103" s="280" t="str">
        <f>IF(details!BF103="","",details!BF103)</f>
        <v/>
      </c>
      <c r="CZ103" s="139" t="str">
        <f t="shared" si="285"/>
        <v/>
      </c>
      <c r="DA103" s="280" t="str">
        <f>IF(details!BG103="","",details!BG103)</f>
        <v/>
      </c>
      <c r="DB103" s="140" t="str">
        <f t="shared" si="286"/>
        <v/>
      </c>
      <c r="DC103" s="365" t="str">
        <f t="shared" si="240"/>
        <v/>
      </c>
      <c r="DD103" s="191" t="str">
        <f t="shared" si="232"/>
        <v/>
      </c>
      <c r="DE103" s="280" t="str">
        <f>IF(details!BH103="","",details!BH103)</f>
        <v/>
      </c>
      <c r="DF103" s="280" t="str">
        <f>IF(details!BI103="","",details!BI103)</f>
        <v/>
      </c>
      <c r="DG103" s="280" t="str">
        <f>IF(details!BJ103="","",details!BJ103)</f>
        <v/>
      </c>
      <c r="DH103" s="281" t="str">
        <f t="shared" si="287"/>
        <v/>
      </c>
      <c r="DI103" s="280" t="str">
        <f>IF(details!BK103="","",details!BK103)</f>
        <v/>
      </c>
      <c r="DJ103" s="281" t="str">
        <f t="shared" si="288"/>
        <v/>
      </c>
      <c r="DK103" s="152">
        <f t="shared" si="289"/>
        <v>0</v>
      </c>
      <c r="DL103" s="281" t="str">
        <f t="shared" si="290"/>
        <v/>
      </c>
      <c r="DM103" s="280" t="str">
        <f>IF(details!BL103="","",details!BL103)</f>
        <v/>
      </c>
      <c r="DN103" s="52" t="str">
        <f t="shared" si="291"/>
        <v/>
      </c>
      <c r="DO103" s="280" t="str">
        <f t="shared" si="292"/>
        <v/>
      </c>
      <c r="DP103" s="280" t="str">
        <f>IF(details!BM103="","",details!BM103)</f>
        <v/>
      </c>
      <c r="DQ103" s="280" t="str">
        <f>IF(details!BN103="","",details!BN103)</f>
        <v/>
      </c>
      <c r="DR103" s="280" t="str">
        <f>IF(details!BO103="","",details!BO103)</f>
        <v/>
      </c>
      <c r="DS103" s="281" t="str">
        <f t="shared" si="293"/>
        <v/>
      </c>
      <c r="DT103" s="280" t="str">
        <f>IF(details!BP103="","",details!BP103)</f>
        <v/>
      </c>
      <c r="DU103" s="280" t="str">
        <f>IF(details!BQ103="","",details!BQ103)</f>
        <v/>
      </c>
      <c r="DV103" s="281" t="str">
        <f t="shared" si="294"/>
        <v/>
      </c>
      <c r="DW103" s="281" t="str">
        <f t="shared" si="295"/>
        <v/>
      </c>
      <c r="DX103" s="281" t="str">
        <f t="shared" si="296"/>
        <v/>
      </c>
      <c r="DY103" s="282" t="str">
        <f t="shared" si="297"/>
        <v/>
      </c>
      <c r="DZ103" s="152">
        <f t="shared" si="298"/>
        <v>0</v>
      </c>
      <c r="EA103" s="280" t="str">
        <f t="shared" si="299"/>
        <v/>
      </c>
      <c r="EB103" s="280" t="str">
        <f>IF(details!BR103="","",details!BR103)</f>
        <v/>
      </c>
      <c r="EC103" s="280" t="str">
        <f>IF(details!BS103="","",details!BS103)</f>
        <v/>
      </c>
      <c r="ED103" s="280" t="str">
        <f>IF(details!BT103="","",details!BT103)</f>
        <v/>
      </c>
      <c r="EE103" s="281" t="str">
        <f t="shared" si="300"/>
        <v/>
      </c>
      <c r="EF103" s="280" t="str">
        <f>IF(details!BU103="","",details!BU103)</f>
        <v/>
      </c>
      <c r="EG103" s="280" t="str">
        <f>IF(details!BV103="","",details!BV103)</f>
        <v/>
      </c>
      <c r="EH103" s="56" t="str">
        <f t="shared" si="301"/>
        <v/>
      </c>
      <c r="EI103" s="281" t="str">
        <f t="shared" si="302"/>
        <v/>
      </c>
      <c r="EJ103" s="281" t="str">
        <f t="shared" si="303"/>
        <v/>
      </c>
      <c r="EK103" s="302" t="str">
        <f t="shared" si="304"/>
        <v/>
      </c>
      <c r="EL103" s="152">
        <f t="shared" si="305"/>
        <v>0</v>
      </c>
      <c r="EM103" s="280" t="str">
        <f t="shared" si="306"/>
        <v/>
      </c>
      <c r="EN103" s="280" t="str">
        <f>IF(details!BW103="","",details!BW103)</f>
        <v/>
      </c>
      <c r="EO103" s="280" t="str">
        <f>IF(details!BX103="","",details!BX103)</f>
        <v/>
      </c>
      <c r="EP103" s="280" t="str">
        <f>IF(details!BY103="","",details!BY103)</f>
        <v/>
      </c>
      <c r="EQ103" s="282" t="str">
        <f t="shared" si="307"/>
        <v/>
      </c>
      <c r="ER103" s="280" t="str">
        <f t="shared" si="308"/>
        <v/>
      </c>
      <c r="ES103" s="280" t="str">
        <f>IF(details!BZ103="","",details!BZ103)</f>
        <v/>
      </c>
      <c r="ET103" s="280" t="str">
        <f>IF(details!CA103="","",details!CA103)</f>
        <v/>
      </c>
      <c r="EU103" s="280" t="str">
        <f>IF(details!CB103="","",details!CB103)</f>
        <v/>
      </c>
      <c r="EV103" s="280" t="str">
        <f>IF(details!CC103="","",details!CC103)</f>
        <v/>
      </c>
      <c r="EW103" s="282" t="str">
        <f t="shared" si="309"/>
        <v/>
      </c>
      <c r="EX103" s="280" t="str">
        <f t="shared" si="310"/>
        <v/>
      </c>
      <c r="EY103" s="152" t="str">
        <f t="shared" si="311"/>
        <v/>
      </c>
      <c r="EZ103" s="152" t="str">
        <f t="shared" si="312"/>
        <v/>
      </c>
      <c r="FA103" s="152" t="str">
        <f t="shared" si="313"/>
        <v/>
      </c>
      <c r="FB103" s="152" t="str">
        <f t="shared" si="314"/>
        <v/>
      </c>
      <c r="FC103" s="152" t="str">
        <f t="shared" si="315"/>
        <v/>
      </c>
      <c r="FD103" s="152" t="str">
        <f t="shared" si="316"/>
        <v/>
      </c>
      <c r="FE103" s="152" t="str">
        <f t="shared" si="241"/>
        <v/>
      </c>
      <c r="FF103" s="152">
        <f t="shared" si="317"/>
        <v>0</v>
      </c>
      <c r="FG103" s="152">
        <f t="shared" si="318"/>
        <v>0</v>
      </c>
      <c r="FH103" s="152">
        <f t="shared" si="319"/>
        <v>0</v>
      </c>
      <c r="FI103" s="152">
        <f t="shared" si="320"/>
        <v>0</v>
      </c>
      <c r="FJ103" s="152">
        <f t="shared" si="321"/>
        <v>0</v>
      </c>
      <c r="FK103" s="198"/>
      <c r="FL103" s="303" t="str">
        <f t="shared" si="322"/>
        <v/>
      </c>
      <c r="FM103" s="303" t="str">
        <f t="shared" si="323"/>
        <v/>
      </c>
      <c r="FN103" s="303" t="str">
        <f t="shared" si="324"/>
        <v/>
      </c>
      <c r="FO103" s="303" t="str">
        <f t="shared" ref="FO103:FO106" si="343">IF(AQ103="s",FN103,"")</f>
        <v/>
      </c>
      <c r="FP103" s="303" t="str">
        <f t="shared" si="243"/>
        <v/>
      </c>
      <c r="FQ103" s="303" t="str">
        <f t="shared" si="244"/>
        <v/>
      </c>
      <c r="FR103" s="303" t="str">
        <f t="shared" si="245"/>
        <v/>
      </c>
      <c r="FS103" s="303" t="str">
        <f t="shared" si="246"/>
        <v/>
      </c>
      <c r="FT103" s="303" t="str">
        <f t="shared" si="325"/>
        <v/>
      </c>
      <c r="FU103" s="303" t="str">
        <f t="shared" si="326"/>
        <v/>
      </c>
      <c r="FV103" s="303" t="str">
        <f t="shared" si="327"/>
        <v/>
      </c>
      <c r="FW103" s="303" t="str">
        <f t="shared" si="328"/>
        <v/>
      </c>
      <c r="FX103" s="303" t="str">
        <f t="shared" si="247"/>
        <v/>
      </c>
      <c r="FY103" s="303" t="str">
        <f t="shared" si="329"/>
        <v/>
      </c>
      <c r="FZ103" s="303" t="str">
        <f t="shared" si="330"/>
        <v/>
      </c>
      <c r="GA103" s="303" t="str">
        <f t="shared" si="331"/>
        <v/>
      </c>
      <c r="GB103" s="303" t="str">
        <f t="shared" si="248"/>
        <v/>
      </c>
      <c r="GC103" s="286">
        <f t="shared" si="233"/>
        <v>0</v>
      </c>
      <c r="GD103" s="244">
        <f t="shared" si="332"/>
        <v>0</v>
      </c>
      <c r="GE103" s="152" t="str">
        <f t="shared" si="333"/>
        <v/>
      </c>
      <c r="GF103" s="421" t="str">
        <f t="shared" si="334"/>
        <v/>
      </c>
      <c r="GG103" s="333" t="str">
        <f>IF(AND(GD103&gt;=60,GJ103="PASS"),"FIRST",IF(AND(GD103&gt;=60,GJ103="PASS BY GRACE"),"FIRST",IF(AND(GD103&gt;=45,GJ103="PASS"),"SECOND",IF(AND(GD103&gt;=45,GJ103="PASS BY GRACE"),"SECOND",IF(OR(GJ103="PASS",GJ103="PASS BY GRACE"),"THIRD","")))))</f>
        <v/>
      </c>
      <c r="GH103" s="333" t="str">
        <f t="shared" si="220"/>
        <v xml:space="preserve">      </v>
      </c>
      <c r="GI103" s="191"/>
      <c r="GJ103" s="191" t="str">
        <f>IF(AND(GB103="",GI103=""),"",IF(OR(GB103="PASS",GI103="PASS"),"PASS",IF(GB103="PASS BY GRACE","PASS BY GRACE",IF(AND(GB103="SUPPL.",GI103=""),"","FAIL"))))</f>
        <v/>
      </c>
      <c r="GK103" s="191" t="str">
        <f>IF(GI103="PASS","?","")</f>
        <v/>
      </c>
      <c r="GL103" s="191" t="str">
        <f>IF(OR(GG103="FIRST",GG103="SECOND",GG103="THIRD"),GG103,IF(OR(GK103="FIRST",GK103="SECOND",GK103="THIRD"),GK103,""))</f>
        <v/>
      </c>
      <c r="GM103" s="55" t="str">
        <f>IF(details!DG103="","",details!DG103)</f>
        <v/>
      </c>
      <c r="GN103" s="57" t="str">
        <f>IF(details!DH103="","",details!DH103)</f>
        <v/>
      </c>
      <c r="GO103" s="55" t="str">
        <f>IF(details!DK103="","",details!DK103)</f>
        <v/>
      </c>
      <c r="GP103" s="57" t="str">
        <f>IF(details!DL103="","",details!DL103)</f>
        <v/>
      </c>
      <c r="GQ103" s="55" t="str">
        <f>IF(details!DO103="","",details!DO103)</f>
        <v/>
      </c>
      <c r="GR103" s="57" t="str">
        <f>IF(details!DP103="","",details!DP103)</f>
        <v/>
      </c>
      <c r="GS103" s="55" t="str">
        <f>IF(details!DS103="","",details!DS103)</f>
        <v/>
      </c>
      <c r="GT103" s="57" t="str">
        <f>IF(details!DT103="","",details!DT103)</f>
        <v/>
      </c>
      <c r="GU103" s="337" t="str">
        <f t="shared" si="335"/>
        <v/>
      </c>
      <c r="GV103" s="427" t="str">
        <f t="shared" si="336"/>
        <v/>
      </c>
      <c r="GW103" s="199"/>
      <c r="HP103" s="65"/>
      <c r="HQ103" s="65"/>
      <c r="HR103" s="65"/>
      <c r="HS103" s="65"/>
    </row>
    <row r="104" spans="1:238" ht="15" customHeight="1">
      <c r="A104" s="194">
        <f>details!A104</f>
        <v>98</v>
      </c>
      <c r="B104" s="280" t="str">
        <f>IF(details!B104="","",details!B104)</f>
        <v/>
      </c>
      <c r="C104" s="280" t="str">
        <f>IF(details!C104="","",details!C104)</f>
        <v/>
      </c>
      <c r="D104" s="282">
        <f>IF(details!D104="","",details!D104)</f>
        <v>1098</v>
      </c>
      <c r="E104" s="282"/>
      <c r="F104" s="280" t="str">
        <f>IF(details!F104="","",details!F104)</f>
        <v/>
      </c>
      <c r="G104" s="570" t="str">
        <f>IF(details!G104="","",details!G104)</f>
        <v/>
      </c>
      <c r="H104" s="287" t="str">
        <f>IF(details!H104="","",details!H104)</f>
        <v>A 098</v>
      </c>
      <c r="I104" s="287" t="str">
        <f>IF(details!I104="","",details!I104)</f>
        <v>B 098</v>
      </c>
      <c r="J104" s="287" t="str">
        <f>IF(details!J104="","",details!J104)</f>
        <v>C 098</v>
      </c>
      <c r="K104" s="280" t="str">
        <f>IF(details!K104="","",details!K104)</f>
        <v/>
      </c>
      <c r="L104" s="280" t="str">
        <f>IF(details!L104="","",details!L104)</f>
        <v/>
      </c>
      <c r="M104" s="280" t="str">
        <f>IF(details!M104="","",details!M104)</f>
        <v/>
      </c>
      <c r="N104" s="281" t="str">
        <f t="shared" si="249"/>
        <v/>
      </c>
      <c r="O104" s="280" t="str">
        <f>IF(details!N104="","",details!N104)</f>
        <v/>
      </c>
      <c r="P104" s="281" t="str">
        <f t="shared" si="250"/>
        <v/>
      </c>
      <c r="Q104" s="152">
        <f t="shared" si="251"/>
        <v>0</v>
      </c>
      <c r="R104" s="138" t="e">
        <f t="shared" si="252"/>
        <v>#VALUE!</v>
      </c>
      <c r="S104" s="280" t="str">
        <f>IF(details!O104="","",details!O104)</f>
        <v/>
      </c>
      <c r="T104" s="280" t="str">
        <f>IF(details!P104="","",details!P104)</f>
        <v/>
      </c>
      <c r="U104" s="280" t="str">
        <f>IF(details!Q104="","",details!Q104)</f>
        <v/>
      </c>
      <c r="V104" s="139" t="str">
        <f t="shared" si="253"/>
        <v/>
      </c>
      <c r="W104" s="280" t="str">
        <f>IF(details!R104="","",details!R104)</f>
        <v/>
      </c>
      <c r="X104" s="140" t="str">
        <f t="shared" si="254"/>
        <v/>
      </c>
      <c r="Y104" s="365" t="str">
        <f t="shared" si="234"/>
        <v/>
      </c>
      <c r="Z104" s="191" t="str">
        <f t="shared" si="255"/>
        <v/>
      </c>
      <c r="AA104" s="280" t="str">
        <f>IF(details!S104="","",details!S104)</f>
        <v/>
      </c>
      <c r="AB104" s="280" t="str">
        <f>IF(details!T104="","",details!T104)</f>
        <v/>
      </c>
      <c r="AC104" s="280" t="str">
        <f>IF(details!U104="","",details!U104)</f>
        <v/>
      </c>
      <c r="AD104" s="281" t="str">
        <f t="shared" si="256"/>
        <v/>
      </c>
      <c r="AE104" s="280" t="str">
        <f>IF(details!V104="","",details!V104)</f>
        <v/>
      </c>
      <c r="AF104" s="281" t="str">
        <f t="shared" si="257"/>
        <v/>
      </c>
      <c r="AG104" s="152">
        <f t="shared" si="258"/>
        <v>0</v>
      </c>
      <c r="AH104" s="138" t="e">
        <f t="shared" si="259"/>
        <v>#VALUE!</v>
      </c>
      <c r="AI104" s="280" t="str">
        <f>IF(details!W104="","",details!W104)</f>
        <v/>
      </c>
      <c r="AJ104" s="280" t="str">
        <f>IF(details!X104="","",details!X104)</f>
        <v/>
      </c>
      <c r="AK104" s="280" t="str">
        <f>IF(details!Y104="","",details!Y104)</f>
        <v/>
      </c>
      <c r="AL104" s="139" t="str">
        <f t="shared" si="260"/>
        <v/>
      </c>
      <c r="AM104" s="280" t="str">
        <f>IF(details!Z104="","",details!Z104)</f>
        <v/>
      </c>
      <c r="AN104" s="140" t="str">
        <f t="shared" si="261"/>
        <v/>
      </c>
      <c r="AO104" s="365" t="str">
        <f t="shared" si="235"/>
        <v/>
      </c>
      <c r="AP104" s="191" t="str">
        <f t="shared" si="337"/>
        <v/>
      </c>
      <c r="AQ104" s="282" t="str">
        <f>IF(details!AA104="","",details!AA104)</f>
        <v/>
      </c>
      <c r="AR104" s="288" t="str">
        <f>CONCATENATE(IF(details!AA104="s"," SANSKRIT",IF(details!AA104="u"," URDU",IF(details!AA104="g"," GUJRATI",IF(details!AA104="p"," PUNJABI",IF(details!AA104="sd"," SINDHI",))))),"")</f>
        <v/>
      </c>
      <c r="AS104" s="280" t="str">
        <f>IF(details!AB104="","",details!AB104)</f>
        <v/>
      </c>
      <c r="AT104" s="280" t="str">
        <f>IF(details!AC104="","",details!AC104)</f>
        <v/>
      </c>
      <c r="AU104" s="280" t="str">
        <f>IF(details!AD104="","",details!AD104)</f>
        <v/>
      </c>
      <c r="AV104" s="281" t="str">
        <f t="shared" si="262"/>
        <v/>
      </c>
      <c r="AW104" s="280" t="str">
        <f>IF(details!AE104="","",details!AE104)</f>
        <v/>
      </c>
      <c r="AX104" s="281" t="str">
        <f t="shared" si="263"/>
        <v/>
      </c>
      <c r="AY104" s="152">
        <f t="shared" si="264"/>
        <v>0</v>
      </c>
      <c r="AZ104" s="138" t="e">
        <f t="shared" si="265"/>
        <v>#VALUE!</v>
      </c>
      <c r="BA104" s="280" t="str">
        <f>IF(details!AF104="","",details!AF104)</f>
        <v/>
      </c>
      <c r="BB104" s="280" t="str">
        <f>IF(details!AG104="","",details!AG104)</f>
        <v/>
      </c>
      <c r="BC104" s="280" t="str">
        <f>IF(details!AH104="","",details!AH104)</f>
        <v/>
      </c>
      <c r="BD104" s="139" t="str">
        <f t="shared" si="266"/>
        <v/>
      </c>
      <c r="BE104" s="280" t="str">
        <f>IF(details!AI104="","",details!AI104)</f>
        <v/>
      </c>
      <c r="BF104" s="140" t="str">
        <f t="shared" si="267"/>
        <v/>
      </c>
      <c r="BG104" s="365" t="str">
        <f t="shared" si="236"/>
        <v/>
      </c>
      <c r="BH104" s="191" t="str">
        <f t="shared" si="268"/>
        <v/>
      </c>
      <c r="BI104" s="280" t="str">
        <f>IF(details!AJ104="","",details!AJ104)</f>
        <v/>
      </c>
      <c r="BJ104" s="280" t="str">
        <f>IF(details!AK104="","",details!AK104)</f>
        <v/>
      </c>
      <c r="BK104" s="280" t="str">
        <f>IF(details!AL104="","",details!AL104)</f>
        <v/>
      </c>
      <c r="BL104" s="281" t="str">
        <f t="shared" si="269"/>
        <v/>
      </c>
      <c r="BM104" s="280" t="str">
        <f>IF(details!AM104="","",details!AM104)</f>
        <v/>
      </c>
      <c r="BN104" s="281" t="str">
        <f t="shared" si="270"/>
        <v/>
      </c>
      <c r="BO104" s="152">
        <f t="shared" si="271"/>
        <v>0</v>
      </c>
      <c r="BP104" s="138" t="e">
        <f t="shared" si="272"/>
        <v>#VALUE!</v>
      </c>
      <c r="BQ104" s="280" t="str">
        <f>IF(details!AN104="","",details!AN104)</f>
        <v/>
      </c>
      <c r="BR104" s="280" t="str">
        <f>IF(details!AO104="","",details!AO104)</f>
        <v/>
      </c>
      <c r="BS104" s="280" t="str">
        <f>IF(details!AP104="","",details!AP104)</f>
        <v/>
      </c>
      <c r="BT104" s="139" t="str">
        <f t="shared" si="273"/>
        <v/>
      </c>
      <c r="BU104" s="280" t="str">
        <f>IF(details!AQ104="","",details!AQ104)</f>
        <v/>
      </c>
      <c r="BV104" s="140" t="str">
        <f t="shared" si="274"/>
        <v/>
      </c>
      <c r="BW104" s="365" t="str">
        <f t="shared" si="237"/>
        <v/>
      </c>
      <c r="BX104" s="191" t="str">
        <f t="shared" si="338"/>
        <v/>
      </c>
      <c r="BY104" s="280" t="str">
        <f>IF(details!AR104="","",details!AR104)</f>
        <v/>
      </c>
      <c r="BZ104" s="280" t="str">
        <f>IF(details!AS104="","",details!AS104)</f>
        <v/>
      </c>
      <c r="CA104" s="280" t="str">
        <f>IF(details!AT104="","",details!AT104)</f>
        <v/>
      </c>
      <c r="CB104" s="281" t="str">
        <f t="shared" si="275"/>
        <v/>
      </c>
      <c r="CC104" s="280" t="str">
        <f>IF(details!AU104="","",details!AU104)</f>
        <v/>
      </c>
      <c r="CD104" s="281" t="str">
        <f t="shared" si="276"/>
        <v/>
      </c>
      <c r="CE104" s="152">
        <f t="shared" si="277"/>
        <v>0</v>
      </c>
      <c r="CF104" s="138" t="e">
        <f t="shared" si="278"/>
        <v>#VALUE!</v>
      </c>
      <c r="CG104" s="280" t="str">
        <f>IF(details!AV104="","",details!AV104)</f>
        <v/>
      </c>
      <c r="CH104" s="280" t="str">
        <f>IF(details!AW104="","",details!AW104)</f>
        <v/>
      </c>
      <c r="CI104" s="280" t="str">
        <f>IF(details!AX104="","",details!AX104)</f>
        <v/>
      </c>
      <c r="CJ104" s="139" t="str">
        <f t="shared" si="279"/>
        <v/>
      </c>
      <c r="CK104" s="280" t="str">
        <f>IF(details!AY104="","",details!AY104)</f>
        <v/>
      </c>
      <c r="CL104" s="140" t="str">
        <f t="shared" si="280"/>
        <v/>
      </c>
      <c r="CM104" s="365" t="str">
        <f t="shared" si="238"/>
        <v/>
      </c>
      <c r="CN104" s="191" t="str">
        <f t="shared" si="239"/>
        <v/>
      </c>
      <c r="CO104" s="280" t="str">
        <f>IF(details!AZ104="","",details!AZ104)</f>
        <v/>
      </c>
      <c r="CP104" s="280" t="str">
        <f>IF(details!BA104="","",details!BA104)</f>
        <v/>
      </c>
      <c r="CQ104" s="280" t="str">
        <f>IF(details!BB104="","",details!BB104)</f>
        <v/>
      </c>
      <c r="CR104" s="281" t="str">
        <f t="shared" si="281"/>
        <v/>
      </c>
      <c r="CS104" s="280" t="str">
        <f>IF(details!BC104="","",details!BC104)</f>
        <v/>
      </c>
      <c r="CT104" s="281" t="str">
        <f t="shared" si="282"/>
        <v/>
      </c>
      <c r="CU104" s="152">
        <f t="shared" si="283"/>
        <v>0</v>
      </c>
      <c r="CV104" s="138" t="e">
        <f t="shared" si="284"/>
        <v>#VALUE!</v>
      </c>
      <c r="CW104" s="280" t="str">
        <f>IF(details!BD104="","",details!BD104)</f>
        <v/>
      </c>
      <c r="CX104" s="280" t="str">
        <f>IF(details!BE104="","",details!BE104)</f>
        <v/>
      </c>
      <c r="CY104" s="280" t="str">
        <f>IF(details!BF104="","",details!BF104)</f>
        <v/>
      </c>
      <c r="CZ104" s="139" t="str">
        <f t="shared" si="285"/>
        <v/>
      </c>
      <c r="DA104" s="280" t="str">
        <f>IF(details!BG104="","",details!BG104)</f>
        <v/>
      </c>
      <c r="DB104" s="140" t="str">
        <f t="shared" si="286"/>
        <v/>
      </c>
      <c r="DC104" s="365" t="str">
        <f t="shared" si="240"/>
        <v/>
      </c>
      <c r="DD104" s="191" t="str">
        <f t="shared" si="232"/>
        <v/>
      </c>
      <c r="DE104" s="280" t="str">
        <f>IF(details!BH104="","",details!BH104)</f>
        <v/>
      </c>
      <c r="DF104" s="280" t="str">
        <f>IF(details!BI104="","",details!BI104)</f>
        <v/>
      </c>
      <c r="DG104" s="280" t="str">
        <f>IF(details!BJ104="","",details!BJ104)</f>
        <v/>
      </c>
      <c r="DH104" s="281" t="str">
        <f t="shared" si="287"/>
        <v/>
      </c>
      <c r="DI104" s="280" t="str">
        <f>IF(details!BK104="","",details!BK104)</f>
        <v/>
      </c>
      <c r="DJ104" s="281" t="str">
        <f t="shared" si="288"/>
        <v/>
      </c>
      <c r="DK104" s="152">
        <f t="shared" si="289"/>
        <v>0</v>
      </c>
      <c r="DL104" s="281" t="str">
        <f t="shared" si="290"/>
        <v/>
      </c>
      <c r="DM104" s="280" t="str">
        <f>IF(details!BL104="","",details!BL104)</f>
        <v/>
      </c>
      <c r="DN104" s="52" t="str">
        <f t="shared" si="291"/>
        <v/>
      </c>
      <c r="DO104" s="280" t="str">
        <f t="shared" si="292"/>
        <v/>
      </c>
      <c r="DP104" s="280" t="str">
        <f>IF(details!BM104="","",details!BM104)</f>
        <v/>
      </c>
      <c r="DQ104" s="280" t="str">
        <f>IF(details!BN104="","",details!BN104)</f>
        <v/>
      </c>
      <c r="DR104" s="280" t="str">
        <f>IF(details!BO104="","",details!BO104)</f>
        <v/>
      </c>
      <c r="DS104" s="281" t="str">
        <f t="shared" si="293"/>
        <v/>
      </c>
      <c r="DT104" s="280" t="str">
        <f>IF(details!BP104="","",details!BP104)</f>
        <v/>
      </c>
      <c r="DU104" s="280" t="str">
        <f>IF(details!BQ104="","",details!BQ104)</f>
        <v/>
      </c>
      <c r="DV104" s="281" t="str">
        <f t="shared" si="294"/>
        <v/>
      </c>
      <c r="DW104" s="281" t="str">
        <f t="shared" si="295"/>
        <v/>
      </c>
      <c r="DX104" s="281" t="str">
        <f t="shared" si="296"/>
        <v/>
      </c>
      <c r="DY104" s="282" t="str">
        <f t="shared" si="297"/>
        <v/>
      </c>
      <c r="DZ104" s="152">
        <f t="shared" si="298"/>
        <v>0</v>
      </c>
      <c r="EA104" s="280" t="str">
        <f t="shared" si="299"/>
        <v/>
      </c>
      <c r="EB104" s="280" t="str">
        <f>IF(details!BR104="","",details!BR104)</f>
        <v/>
      </c>
      <c r="EC104" s="280" t="str">
        <f>IF(details!BS104="","",details!BS104)</f>
        <v/>
      </c>
      <c r="ED104" s="280" t="str">
        <f>IF(details!BT104="","",details!BT104)</f>
        <v/>
      </c>
      <c r="EE104" s="281" t="str">
        <f t="shared" si="300"/>
        <v/>
      </c>
      <c r="EF104" s="280" t="str">
        <f>IF(details!BU104="","",details!BU104)</f>
        <v/>
      </c>
      <c r="EG104" s="280" t="str">
        <f>IF(details!BV104="","",details!BV104)</f>
        <v/>
      </c>
      <c r="EH104" s="56" t="str">
        <f t="shared" si="301"/>
        <v/>
      </c>
      <c r="EI104" s="281" t="str">
        <f t="shared" si="302"/>
        <v/>
      </c>
      <c r="EJ104" s="281" t="str">
        <f t="shared" si="303"/>
        <v/>
      </c>
      <c r="EK104" s="302" t="str">
        <f t="shared" si="304"/>
        <v/>
      </c>
      <c r="EL104" s="152">
        <f t="shared" si="305"/>
        <v>0</v>
      </c>
      <c r="EM104" s="280" t="str">
        <f t="shared" si="306"/>
        <v/>
      </c>
      <c r="EN104" s="280" t="str">
        <f>IF(details!BW104="","",details!BW104)</f>
        <v/>
      </c>
      <c r="EO104" s="280" t="str">
        <f>IF(details!BX104="","",details!BX104)</f>
        <v/>
      </c>
      <c r="EP104" s="280" t="str">
        <f>IF(details!BY104="","",details!BY104)</f>
        <v/>
      </c>
      <c r="EQ104" s="282" t="str">
        <f t="shared" si="307"/>
        <v/>
      </c>
      <c r="ER104" s="280" t="str">
        <f t="shared" si="308"/>
        <v/>
      </c>
      <c r="ES104" s="280" t="str">
        <f>IF(details!BZ104="","",details!BZ104)</f>
        <v/>
      </c>
      <c r="ET104" s="280" t="str">
        <f>IF(details!CA104="","",details!CA104)</f>
        <v/>
      </c>
      <c r="EU104" s="280" t="str">
        <f>IF(details!CB104="","",details!CB104)</f>
        <v/>
      </c>
      <c r="EV104" s="280" t="str">
        <f>IF(details!CC104="","",details!CC104)</f>
        <v/>
      </c>
      <c r="EW104" s="282" t="str">
        <f t="shared" si="309"/>
        <v/>
      </c>
      <c r="EX104" s="280" t="str">
        <f t="shared" si="310"/>
        <v/>
      </c>
      <c r="EY104" s="152" t="str">
        <f t="shared" si="311"/>
        <v/>
      </c>
      <c r="EZ104" s="152" t="str">
        <f t="shared" si="312"/>
        <v/>
      </c>
      <c r="FA104" s="152" t="str">
        <f t="shared" si="313"/>
        <v/>
      </c>
      <c r="FB104" s="152" t="str">
        <f t="shared" si="314"/>
        <v/>
      </c>
      <c r="FC104" s="152" t="str">
        <f t="shared" si="315"/>
        <v/>
      </c>
      <c r="FD104" s="152" t="str">
        <f t="shared" si="316"/>
        <v/>
      </c>
      <c r="FE104" s="152" t="str">
        <f t="shared" si="241"/>
        <v/>
      </c>
      <c r="FF104" s="152">
        <f t="shared" si="317"/>
        <v>0</v>
      </c>
      <c r="FG104" s="152">
        <f t="shared" si="318"/>
        <v>0</v>
      </c>
      <c r="FH104" s="152">
        <f t="shared" si="319"/>
        <v>0</v>
      </c>
      <c r="FI104" s="152">
        <f t="shared" si="320"/>
        <v>0</v>
      </c>
      <c r="FJ104" s="152">
        <f t="shared" si="321"/>
        <v>0</v>
      </c>
      <c r="FK104" s="198"/>
      <c r="FL104" s="303" t="str">
        <f t="shared" si="322"/>
        <v/>
      </c>
      <c r="FM104" s="303" t="str">
        <f t="shared" si="323"/>
        <v/>
      </c>
      <c r="FN104" s="303" t="str">
        <f t="shared" si="324"/>
        <v/>
      </c>
      <c r="FO104" s="303" t="str">
        <f t="shared" si="343"/>
        <v/>
      </c>
      <c r="FP104" s="303" t="str">
        <f t="shared" si="243"/>
        <v/>
      </c>
      <c r="FQ104" s="303" t="str">
        <f t="shared" si="244"/>
        <v/>
      </c>
      <c r="FR104" s="303" t="str">
        <f t="shared" si="245"/>
        <v/>
      </c>
      <c r="FS104" s="303" t="str">
        <f t="shared" si="246"/>
        <v/>
      </c>
      <c r="FT104" s="303" t="str">
        <f t="shared" si="325"/>
        <v/>
      </c>
      <c r="FU104" s="303" t="str">
        <f t="shared" si="326"/>
        <v/>
      </c>
      <c r="FV104" s="303" t="str">
        <f t="shared" si="327"/>
        <v/>
      </c>
      <c r="FW104" s="303" t="str">
        <f t="shared" si="328"/>
        <v/>
      </c>
      <c r="FX104" s="303" t="str">
        <f t="shared" si="247"/>
        <v/>
      </c>
      <c r="FY104" s="303" t="str">
        <f t="shared" si="329"/>
        <v/>
      </c>
      <c r="FZ104" s="303" t="str">
        <f t="shared" si="330"/>
        <v/>
      </c>
      <c r="GA104" s="303" t="str">
        <f t="shared" si="331"/>
        <v/>
      </c>
      <c r="GB104" s="303" t="str">
        <f t="shared" si="248"/>
        <v/>
      </c>
      <c r="GC104" s="286">
        <f t="shared" si="233"/>
        <v>0</v>
      </c>
      <c r="GD104" s="244">
        <f t="shared" si="332"/>
        <v>0</v>
      </c>
      <c r="GE104" s="152" t="str">
        <f t="shared" si="333"/>
        <v/>
      </c>
      <c r="GF104" s="421" t="str">
        <f t="shared" si="334"/>
        <v/>
      </c>
      <c r="GG104" s="333" t="str">
        <f t="shared" ref="GG104:GG106" si="344">IF(AND(GD104&gt;=60,GJ104="PASS"),"FIRST",IF(AND(GD104&gt;=60,GJ104="PASS BY GRACE"),"FIRST",IF(AND(GD104&gt;=45,GJ104="PASS"),"SECOND",IF(AND(GD104&gt;=45,GJ104="PASS BY GRACE"),"SECOND",IF(OR(GJ104="PASS",GJ104="PASS BY GRACE"),"THIRD","")))))</f>
        <v/>
      </c>
      <c r="GH104" s="333" t="str">
        <f t="shared" si="220"/>
        <v xml:space="preserve">      </v>
      </c>
      <c r="GI104" s="191"/>
      <c r="GJ104" s="191" t="str">
        <f t="shared" ref="GJ104:GJ106" si="345">IF(AND(GB104="",GI104=""),"",IF(OR(GB104="PASS",GI104="PASS"),"PASS",IF(GB104="PASS BY GRACE","PASS BY GRACE",IF(AND(GB104="SUPPL.",GI104=""),"","FAIL"))))</f>
        <v/>
      </c>
      <c r="GK104" s="191" t="str">
        <f t="shared" ref="GK104:GK106" si="346">IF(GI104="PASS","?","")</f>
        <v/>
      </c>
      <c r="GL104" s="191" t="str">
        <f t="shared" ref="GL104:GL106" si="347">IF(OR(GG104="FIRST",GG104="SECOND",GG104="THIRD"),GG104,IF(OR(GK104="FIRST",GK104="SECOND",GK104="THIRD"),GK104,""))</f>
        <v/>
      </c>
      <c r="GM104" s="55" t="str">
        <f>IF(details!DG104="","",details!DG104)</f>
        <v/>
      </c>
      <c r="GN104" s="57" t="str">
        <f>IF(details!DH104="","",details!DH104)</f>
        <v/>
      </c>
      <c r="GO104" s="55" t="str">
        <f>IF(details!DK104="","",details!DK104)</f>
        <v/>
      </c>
      <c r="GP104" s="57" t="str">
        <f>IF(details!DL104="","",details!DL104)</f>
        <v/>
      </c>
      <c r="GQ104" s="55" t="str">
        <f>IF(details!DO104="","",details!DO104)</f>
        <v/>
      </c>
      <c r="GR104" s="57" t="str">
        <f>IF(details!DP104="","",details!DP104)</f>
        <v/>
      </c>
      <c r="GS104" s="55" t="str">
        <f>IF(details!DS104="","",details!DS104)</f>
        <v/>
      </c>
      <c r="GT104" s="57" t="str">
        <f>IF(details!DT104="","",details!DT104)</f>
        <v/>
      </c>
      <c r="GU104" s="337" t="str">
        <f t="shared" si="335"/>
        <v/>
      </c>
      <c r="GV104" s="427" t="str">
        <f t="shared" si="336"/>
        <v/>
      </c>
      <c r="GW104" s="199"/>
      <c r="HP104" s="65"/>
      <c r="HQ104" s="65"/>
      <c r="HR104" s="65"/>
      <c r="HS104" s="65"/>
    </row>
    <row r="105" spans="1:238" ht="15" customHeight="1">
      <c r="A105" s="194">
        <f>details!A105</f>
        <v>99</v>
      </c>
      <c r="B105" s="280" t="str">
        <f>IF(details!B105="","",details!B105)</f>
        <v/>
      </c>
      <c r="C105" s="280" t="str">
        <f>IF(details!C105="","",details!C105)</f>
        <v/>
      </c>
      <c r="D105" s="282" t="str">
        <f>IF(details!D105="","",details!D105)</f>
        <v/>
      </c>
      <c r="E105" s="282"/>
      <c r="F105" s="280" t="str">
        <f>IF(details!F105="","",details!F105)</f>
        <v/>
      </c>
      <c r="G105" s="570" t="str">
        <f>IF(details!G105="","",details!G105)</f>
        <v/>
      </c>
      <c r="H105" s="287" t="str">
        <f>IF(details!H105="","",details!H105)</f>
        <v>A 099</v>
      </c>
      <c r="I105" s="287" t="str">
        <f>IF(details!I105="","",details!I105)</f>
        <v>B 099</v>
      </c>
      <c r="J105" s="287" t="str">
        <f>IF(details!J105="","",details!J105)</f>
        <v>C 099</v>
      </c>
      <c r="K105" s="280" t="str">
        <f>IF(details!K105="","",details!K105)</f>
        <v/>
      </c>
      <c r="L105" s="280" t="str">
        <f>IF(details!L105="","",details!L105)</f>
        <v/>
      </c>
      <c r="M105" s="280" t="str">
        <f>IF(details!M105="","",details!M105)</f>
        <v/>
      </c>
      <c r="N105" s="281" t="str">
        <f t="shared" si="249"/>
        <v/>
      </c>
      <c r="O105" s="280" t="str">
        <f>IF(details!N105="","",details!N105)</f>
        <v/>
      </c>
      <c r="P105" s="281" t="str">
        <f t="shared" si="250"/>
        <v/>
      </c>
      <c r="Q105" s="152">
        <f t="shared" si="251"/>
        <v>0</v>
      </c>
      <c r="R105" s="138" t="e">
        <f t="shared" si="252"/>
        <v>#VALUE!</v>
      </c>
      <c r="S105" s="280" t="str">
        <f>IF(details!O105="","",details!O105)</f>
        <v/>
      </c>
      <c r="T105" s="280" t="str">
        <f>IF(details!P105="","",details!P105)</f>
        <v/>
      </c>
      <c r="U105" s="280" t="str">
        <f>IF(details!Q105="","",details!Q105)</f>
        <v/>
      </c>
      <c r="V105" s="139" t="str">
        <f t="shared" si="253"/>
        <v/>
      </c>
      <c r="W105" s="280" t="str">
        <f>IF(details!R105="","",details!R105)</f>
        <v/>
      </c>
      <c r="X105" s="140" t="str">
        <f t="shared" si="254"/>
        <v/>
      </c>
      <c r="Y105" s="365" t="str">
        <f t="shared" si="234"/>
        <v/>
      </c>
      <c r="Z105" s="191" t="str">
        <f t="shared" si="255"/>
        <v/>
      </c>
      <c r="AA105" s="280" t="str">
        <f>IF(details!S105="","",details!S105)</f>
        <v/>
      </c>
      <c r="AB105" s="280" t="str">
        <f>IF(details!T105="","",details!T105)</f>
        <v/>
      </c>
      <c r="AC105" s="280" t="str">
        <f>IF(details!U105="","",details!U105)</f>
        <v/>
      </c>
      <c r="AD105" s="281" t="str">
        <f t="shared" si="256"/>
        <v/>
      </c>
      <c r="AE105" s="280" t="str">
        <f>IF(details!V105="","",details!V105)</f>
        <v/>
      </c>
      <c r="AF105" s="281" t="str">
        <f t="shared" si="257"/>
        <v/>
      </c>
      <c r="AG105" s="152">
        <f t="shared" si="258"/>
        <v>0</v>
      </c>
      <c r="AH105" s="138" t="e">
        <f t="shared" si="259"/>
        <v>#VALUE!</v>
      </c>
      <c r="AI105" s="280" t="str">
        <f>IF(details!W105="","",details!W105)</f>
        <v/>
      </c>
      <c r="AJ105" s="280" t="str">
        <f>IF(details!X105="","",details!X105)</f>
        <v/>
      </c>
      <c r="AK105" s="280" t="str">
        <f>IF(details!Y105="","",details!Y105)</f>
        <v/>
      </c>
      <c r="AL105" s="139" t="str">
        <f t="shared" si="260"/>
        <v/>
      </c>
      <c r="AM105" s="280" t="str">
        <f>IF(details!Z105="","",details!Z105)</f>
        <v/>
      </c>
      <c r="AN105" s="140" t="str">
        <f t="shared" si="261"/>
        <v/>
      </c>
      <c r="AO105" s="365" t="str">
        <f t="shared" si="235"/>
        <v/>
      </c>
      <c r="AP105" s="191" t="str">
        <f t="shared" si="337"/>
        <v/>
      </c>
      <c r="AQ105" s="282" t="str">
        <f>IF(details!AA105="","",details!AA105)</f>
        <v/>
      </c>
      <c r="AR105" s="288" t="str">
        <f>CONCATENATE(IF(details!AA105="s"," SANSKRIT",IF(details!AA105="u"," URDU",IF(details!AA105="g"," GUJRATI",IF(details!AA105="p"," PUNJABI",IF(details!AA105="sd"," SINDHI",))))),"")</f>
        <v/>
      </c>
      <c r="AS105" s="280" t="str">
        <f>IF(details!AB105="","",details!AB105)</f>
        <v/>
      </c>
      <c r="AT105" s="280" t="str">
        <f>IF(details!AC105="","",details!AC105)</f>
        <v/>
      </c>
      <c r="AU105" s="280" t="str">
        <f>IF(details!AD105="","",details!AD105)</f>
        <v/>
      </c>
      <c r="AV105" s="281" t="str">
        <f t="shared" si="262"/>
        <v/>
      </c>
      <c r="AW105" s="280" t="str">
        <f>IF(details!AE105="","",details!AE105)</f>
        <v/>
      </c>
      <c r="AX105" s="281" t="str">
        <f t="shared" si="263"/>
        <v/>
      </c>
      <c r="AY105" s="152">
        <f t="shared" si="264"/>
        <v>0</v>
      </c>
      <c r="AZ105" s="138" t="e">
        <f t="shared" si="265"/>
        <v>#VALUE!</v>
      </c>
      <c r="BA105" s="280" t="str">
        <f>IF(details!AF105="","",details!AF105)</f>
        <v/>
      </c>
      <c r="BB105" s="280" t="str">
        <f>IF(details!AG105="","",details!AG105)</f>
        <v/>
      </c>
      <c r="BC105" s="280" t="str">
        <f>IF(details!AH105="","",details!AH105)</f>
        <v/>
      </c>
      <c r="BD105" s="139" t="str">
        <f t="shared" si="266"/>
        <v/>
      </c>
      <c r="BE105" s="280" t="str">
        <f>IF(details!AI105="","",details!AI105)</f>
        <v/>
      </c>
      <c r="BF105" s="140" t="str">
        <f t="shared" si="267"/>
        <v/>
      </c>
      <c r="BG105" s="365" t="str">
        <f t="shared" si="236"/>
        <v/>
      </c>
      <c r="BH105" s="191" t="str">
        <f t="shared" si="268"/>
        <v/>
      </c>
      <c r="BI105" s="280" t="str">
        <f>IF(details!AJ105="","",details!AJ105)</f>
        <v/>
      </c>
      <c r="BJ105" s="280" t="str">
        <f>IF(details!AK105="","",details!AK105)</f>
        <v/>
      </c>
      <c r="BK105" s="280" t="str">
        <f>IF(details!AL105="","",details!AL105)</f>
        <v/>
      </c>
      <c r="BL105" s="281" t="str">
        <f t="shared" si="269"/>
        <v/>
      </c>
      <c r="BM105" s="280" t="str">
        <f>IF(details!AM105="","",details!AM105)</f>
        <v/>
      </c>
      <c r="BN105" s="281" t="str">
        <f t="shared" si="270"/>
        <v/>
      </c>
      <c r="BO105" s="152">
        <f t="shared" si="271"/>
        <v>0</v>
      </c>
      <c r="BP105" s="138" t="e">
        <f t="shared" si="272"/>
        <v>#VALUE!</v>
      </c>
      <c r="BQ105" s="280" t="str">
        <f>IF(details!AN105="","",details!AN105)</f>
        <v/>
      </c>
      <c r="BR105" s="280" t="str">
        <f>IF(details!AO105="","",details!AO105)</f>
        <v/>
      </c>
      <c r="BS105" s="280" t="str">
        <f>IF(details!AP105="","",details!AP105)</f>
        <v/>
      </c>
      <c r="BT105" s="139" t="str">
        <f t="shared" si="273"/>
        <v/>
      </c>
      <c r="BU105" s="280" t="str">
        <f>IF(details!AQ105="","",details!AQ105)</f>
        <v/>
      </c>
      <c r="BV105" s="140" t="str">
        <f t="shared" si="274"/>
        <v/>
      </c>
      <c r="BW105" s="365" t="str">
        <f t="shared" si="237"/>
        <v/>
      </c>
      <c r="BX105" s="191" t="str">
        <f t="shared" si="338"/>
        <v/>
      </c>
      <c r="BY105" s="280" t="str">
        <f>IF(details!AR105="","",details!AR105)</f>
        <v/>
      </c>
      <c r="BZ105" s="280" t="str">
        <f>IF(details!AS105="","",details!AS105)</f>
        <v/>
      </c>
      <c r="CA105" s="280" t="str">
        <f>IF(details!AT105="","",details!AT105)</f>
        <v/>
      </c>
      <c r="CB105" s="281" t="str">
        <f t="shared" si="275"/>
        <v/>
      </c>
      <c r="CC105" s="280" t="str">
        <f>IF(details!AU105="","",details!AU105)</f>
        <v/>
      </c>
      <c r="CD105" s="281" t="str">
        <f t="shared" si="276"/>
        <v/>
      </c>
      <c r="CE105" s="152">
        <f t="shared" si="277"/>
        <v>0</v>
      </c>
      <c r="CF105" s="138" t="e">
        <f t="shared" si="278"/>
        <v>#VALUE!</v>
      </c>
      <c r="CG105" s="280" t="str">
        <f>IF(details!AV105="","",details!AV105)</f>
        <v/>
      </c>
      <c r="CH105" s="280" t="str">
        <f>IF(details!AW105="","",details!AW105)</f>
        <v/>
      </c>
      <c r="CI105" s="280" t="str">
        <f>IF(details!AX105="","",details!AX105)</f>
        <v/>
      </c>
      <c r="CJ105" s="139" t="str">
        <f t="shared" si="279"/>
        <v/>
      </c>
      <c r="CK105" s="280" t="str">
        <f>IF(details!AY105="","",details!AY105)</f>
        <v/>
      </c>
      <c r="CL105" s="140" t="str">
        <f t="shared" si="280"/>
        <v/>
      </c>
      <c r="CM105" s="365" t="str">
        <f t="shared" si="238"/>
        <v/>
      </c>
      <c r="CN105" s="191" t="str">
        <f t="shared" si="239"/>
        <v/>
      </c>
      <c r="CO105" s="280" t="str">
        <f>IF(details!AZ105="","",details!AZ105)</f>
        <v/>
      </c>
      <c r="CP105" s="280" t="str">
        <f>IF(details!BA105="","",details!BA105)</f>
        <v/>
      </c>
      <c r="CQ105" s="280" t="str">
        <f>IF(details!BB105="","",details!BB105)</f>
        <v/>
      </c>
      <c r="CR105" s="281" t="str">
        <f t="shared" si="281"/>
        <v/>
      </c>
      <c r="CS105" s="280" t="str">
        <f>IF(details!BC105="","",details!BC105)</f>
        <v/>
      </c>
      <c r="CT105" s="281" t="str">
        <f t="shared" si="282"/>
        <v/>
      </c>
      <c r="CU105" s="152">
        <f t="shared" si="283"/>
        <v>0</v>
      </c>
      <c r="CV105" s="138" t="e">
        <f t="shared" si="284"/>
        <v>#VALUE!</v>
      </c>
      <c r="CW105" s="280" t="str">
        <f>IF(details!BD105="","",details!BD105)</f>
        <v/>
      </c>
      <c r="CX105" s="280" t="str">
        <f>IF(details!BE105="","",details!BE105)</f>
        <v/>
      </c>
      <c r="CY105" s="280" t="str">
        <f>IF(details!BF105="","",details!BF105)</f>
        <v/>
      </c>
      <c r="CZ105" s="139" t="str">
        <f t="shared" si="285"/>
        <v/>
      </c>
      <c r="DA105" s="280" t="str">
        <f>IF(details!BG105="","",details!BG105)</f>
        <v/>
      </c>
      <c r="DB105" s="140" t="str">
        <f t="shared" si="286"/>
        <v/>
      </c>
      <c r="DC105" s="365" t="str">
        <f t="shared" si="240"/>
        <v/>
      </c>
      <c r="DD105" s="191" t="str">
        <f t="shared" si="232"/>
        <v/>
      </c>
      <c r="DE105" s="280" t="str">
        <f>IF(details!BH105="","",details!BH105)</f>
        <v/>
      </c>
      <c r="DF105" s="280" t="str">
        <f>IF(details!BI105="","",details!BI105)</f>
        <v/>
      </c>
      <c r="DG105" s="280" t="str">
        <f>IF(details!BJ105="","",details!BJ105)</f>
        <v/>
      </c>
      <c r="DH105" s="281" t="str">
        <f t="shared" si="287"/>
        <v/>
      </c>
      <c r="DI105" s="280" t="str">
        <f>IF(details!BK105="","",details!BK105)</f>
        <v/>
      </c>
      <c r="DJ105" s="281" t="str">
        <f t="shared" si="288"/>
        <v/>
      </c>
      <c r="DK105" s="152">
        <f t="shared" si="289"/>
        <v>0</v>
      </c>
      <c r="DL105" s="281" t="str">
        <f t="shared" si="290"/>
        <v/>
      </c>
      <c r="DM105" s="280" t="str">
        <f>IF(details!BL105="","",details!BL105)</f>
        <v/>
      </c>
      <c r="DN105" s="52" t="str">
        <f t="shared" si="291"/>
        <v/>
      </c>
      <c r="DO105" s="280" t="str">
        <f t="shared" si="292"/>
        <v/>
      </c>
      <c r="DP105" s="280" t="str">
        <f>IF(details!BM105="","",details!BM105)</f>
        <v/>
      </c>
      <c r="DQ105" s="280" t="str">
        <f>IF(details!BN105="","",details!BN105)</f>
        <v/>
      </c>
      <c r="DR105" s="280" t="str">
        <f>IF(details!BO105="","",details!BO105)</f>
        <v/>
      </c>
      <c r="DS105" s="281" t="str">
        <f t="shared" si="293"/>
        <v/>
      </c>
      <c r="DT105" s="280" t="str">
        <f>IF(details!BP105="","",details!BP105)</f>
        <v/>
      </c>
      <c r="DU105" s="280" t="str">
        <f>IF(details!BQ105="","",details!BQ105)</f>
        <v/>
      </c>
      <c r="DV105" s="281" t="str">
        <f t="shared" si="294"/>
        <v/>
      </c>
      <c r="DW105" s="281" t="str">
        <f t="shared" si="295"/>
        <v/>
      </c>
      <c r="DX105" s="281" t="str">
        <f t="shared" si="296"/>
        <v/>
      </c>
      <c r="DY105" s="282" t="str">
        <f t="shared" si="297"/>
        <v/>
      </c>
      <c r="DZ105" s="152">
        <f t="shared" si="298"/>
        <v>0</v>
      </c>
      <c r="EA105" s="280" t="str">
        <f t="shared" si="299"/>
        <v/>
      </c>
      <c r="EB105" s="280" t="str">
        <f>IF(details!BR105="","",details!BR105)</f>
        <v/>
      </c>
      <c r="EC105" s="280" t="str">
        <f>IF(details!BS105="","",details!BS105)</f>
        <v/>
      </c>
      <c r="ED105" s="280" t="str">
        <f>IF(details!BT105="","",details!BT105)</f>
        <v/>
      </c>
      <c r="EE105" s="281" t="str">
        <f t="shared" si="300"/>
        <v/>
      </c>
      <c r="EF105" s="280" t="str">
        <f>IF(details!BU105="","",details!BU105)</f>
        <v/>
      </c>
      <c r="EG105" s="280" t="str">
        <f>IF(details!BV105="","",details!BV105)</f>
        <v/>
      </c>
      <c r="EH105" s="56" t="str">
        <f t="shared" si="301"/>
        <v/>
      </c>
      <c r="EI105" s="281" t="str">
        <f t="shared" si="302"/>
        <v/>
      </c>
      <c r="EJ105" s="281" t="str">
        <f t="shared" si="303"/>
        <v/>
      </c>
      <c r="EK105" s="302" t="str">
        <f t="shared" si="304"/>
        <v/>
      </c>
      <c r="EL105" s="152">
        <f t="shared" si="305"/>
        <v>0</v>
      </c>
      <c r="EM105" s="280" t="str">
        <f t="shared" si="306"/>
        <v/>
      </c>
      <c r="EN105" s="280" t="str">
        <f>IF(details!BW105="","",details!BW105)</f>
        <v/>
      </c>
      <c r="EO105" s="280" t="str">
        <f>IF(details!BX105="","",details!BX105)</f>
        <v/>
      </c>
      <c r="EP105" s="280" t="str">
        <f>IF(details!BY105="","",details!BY105)</f>
        <v/>
      </c>
      <c r="EQ105" s="282" t="str">
        <f t="shared" si="307"/>
        <v/>
      </c>
      <c r="ER105" s="280" t="str">
        <f t="shared" si="308"/>
        <v/>
      </c>
      <c r="ES105" s="280" t="str">
        <f>IF(details!BZ105="","",details!BZ105)</f>
        <v/>
      </c>
      <c r="ET105" s="280" t="str">
        <f>IF(details!CA105="","",details!CA105)</f>
        <v/>
      </c>
      <c r="EU105" s="280" t="str">
        <f>IF(details!CB105="","",details!CB105)</f>
        <v/>
      </c>
      <c r="EV105" s="280" t="str">
        <f>IF(details!CC105="","",details!CC105)</f>
        <v/>
      </c>
      <c r="EW105" s="282" t="str">
        <f t="shared" si="309"/>
        <v/>
      </c>
      <c r="EX105" s="280" t="str">
        <f t="shared" si="310"/>
        <v/>
      </c>
      <c r="EY105" s="152" t="str">
        <f t="shared" si="311"/>
        <v/>
      </c>
      <c r="EZ105" s="152" t="str">
        <f t="shared" si="312"/>
        <v/>
      </c>
      <c r="FA105" s="152" t="str">
        <f t="shared" si="313"/>
        <v/>
      </c>
      <c r="FB105" s="152" t="str">
        <f t="shared" si="314"/>
        <v/>
      </c>
      <c r="FC105" s="152" t="str">
        <f t="shared" si="315"/>
        <v/>
      </c>
      <c r="FD105" s="152" t="str">
        <f t="shared" si="316"/>
        <v/>
      </c>
      <c r="FE105" s="152" t="str">
        <f t="shared" si="241"/>
        <v/>
      </c>
      <c r="FF105" s="152">
        <f t="shared" si="317"/>
        <v>0</v>
      </c>
      <c r="FG105" s="152">
        <f t="shared" si="318"/>
        <v>0</v>
      </c>
      <c r="FH105" s="152">
        <f t="shared" si="319"/>
        <v>0</v>
      </c>
      <c r="FI105" s="152">
        <f t="shared" si="320"/>
        <v>0</v>
      </c>
      <c r="FJ105" s="152">
        <f t="shared" si="321"/>
        <v>0</v>
      </c>
      <c r="FK105" s="198"/>
      <c r="FL105" s="303" t="str">
        <f t="shared" si="322"/>
        <v/>
      </c>
      <c r="FM105" s="303" t="str">
        <f t="shared" si="323"/>
        <v/>
      </c>
      <c r="FN105" s="303" t="str">
        <f t="shared" si="324"/>
        <v/>
      </c>
      <c r="FO105" s="303" t="str">
        <f t="shared" si="343"/>
        <v/>
      </c>
      <c r="FP105" s="303" t="str">
        <f t="shared" si="243"/>
        <v/>
      </c>
      <c r="FQ105" s="303" t="str">
        <f t="shared" si="244"/>
        <v/>
      </c>
      <c r="FR105" s="303" t="str">
        <f t="shared" si="245"/>
        <v/>
      </c>
      <c r="FS105" s="303" t="str">
        <f t="shared" si="246"/>
        <v/>
      </c>
      <c r="FT105" s="303" t="str">
        <f t="shared" si="325"/>
        <v/>
      </c>
      <c r="FU105" s="303" t="str">
        <f t="shared" si="326"/>
        <v/>
      </c>
      <c r="FV105" s="303" t="str">
        <f t="shared" si="327"/>
        <v/>
      </c>
      <c r="FW105" s="303" t="str">
        <f t="shared" si="328"/>
        <v/>
      </c>
      <c r="FX105" s="303" t="str">
        <f t="shared" si="247"/>
        <v/>
      </c>
      <c r="FY105" s="303" t="str">
        <f t="shared" si="329"/>
        <v/>
      </c>
      <c r="FZ105" s="303" t="str">
        <f t="shared" si="330"/>
        <v/>
      </c>
      <c r="GA105" s="303" t="str">
        <f t="shared" si="331"/>
        <v/>
      </c>
      <c r="GB105" s="303" t="str">
        <f t="shared" si="248"/>
        <v/>
      </c>
      <c r="GC105" s="286">
        <f t="shared" si="233"/>
        <v>0</v>
      </c>
      <c r="GD105" s="244">
        <f t="shared" si="332"/>
        <v>0</v>
      </c>
      <c r="GE105" s="152" t="str">
        <f t="shared" si="333"/>
        <v/>
      </c>
      <c r="GF105" s="421" t="str">
        <f t="shared" si="334"/>
        <v/>
      </c>
      <c r="GG105" s="333" t="str">
        <f t="shared" si="344"/>
        <v/>
      </c>
      <c r="GH105" s="333" t="str">
        <f t="shared" ref="GH105:GH106" si="348">CONCATENATE(IF(EY105="S",$EY$4,"")," ",IF(EZ105="S",$EZ$4,"")," ",IF(FA105="S",$FA$4,"")," ",IF(FB105="S",$FB$4,"")," ",IF(FC105="S",$FC$4,"")," ",IF(FD105="S",$FD$4,"")," ")</f>
        <v xml:space="preserve">      </v>
      </c>
      <c r="GI105" s="191"/>
      <c r="GJ105" s="191" t="str">
        <f t="shared" si="345"/>
        <v/>
      </c>
      <c r="GK105" s="191" t="str">
        <f t="shared" si="346"/>
        <v/>
      </c>
      <c r="GL105" s="191" t="str">
        <f t="shared" si="347"/>
        <v/>
      </c>
      <c r="GM105" s="55" t="str">
        <f>IF(details!DG105="","",details!DG105)</f>
        <v/>
      </c>
      <c r="GN105" s="57" t="str">
        <f>IF(details!DH105="","",details!DH105)</f>
        <v/>
      </c>
      <c r="GO105" s="55" t="str">
        <f>IF(details!DK105="","",details!DK105)</f>
        <v/>
      </c>
      <c r="GP105" s="57" t="str">
        <f>IF(details!DL105="","",details!DL105)</f>
        <v/>
      </c>
      <c r="GQ105" s="55" t="str">
        <f>IF(details!DO105="","",details!DO105)</f>
        <v/>
      </c>
      <c r="GR105" s="57" t="str">
        <f>IF(details!DP105="","",details!DP105)</f>
        <v/>
      </c>
      <c r="GS105" s="55" t="str">
        <f>IF(details!DS105="","",details!DS105)</f>
        <v/>
      </c>
      <c r="GT105" s="57" t="str">
        <f>IF(details!DT105="","",details!DT105)</f>
        <v/>
      </c>
      <c r="GU105" s="337" t="str">
        <f t="shared" si="335"/>
        <v/>
      </c>
      <c r="GV105" s="427" t="str">
        <f t="shared" si="336"/>
        <v/>
      </c>
      <c r="GW105" s="199"/>
      <c r="HP105" s="65"/>
      <c r="HQ105" s="65"/>
      <c r="HR105" s="65"/>
      <c r="HS105" s="65"/>
    </row>
    <row r="106" spans="1:238" ht="15" customHeight="1">
      <c r="A106" s="194">
        <f>details!A106</f>
        <v>100</v>
      </c>
      <c r="B106" s="280" t="str">
        <f>IF(details!B106="","",details!B106)</f>
        <v/>
      </c>
      <c r="C106" s="280" t="str">
        <f>IF(details!C106="","",details!C106)</f>
        <v/>
      </c>
      <c r="D106" s="282" t="str">
        <f>IF(details!D106="","",details!D106)</f>
        <v/>
      </c>
      <c r="E106" s="282"/>
      <c r="F106" s="280" t="str">
        <f>IF(details!F106="","",details!F106)</f>
        <v/>
      </c>
      <c r="G106" s="570" t="str">
        <f>IF(details!G106="","",details!G106)</f>
        <v/>
      </c>
      <c r="H106" s="287" t="str">
        <f>IF(details!H106="","",details!H106)</f>
        <v/>
      </c>
      <c r="I106" s="287" t="str">
        <f>IF(details!I106="","",details!I106)</f>
        <v/>
      </c>
      <c r="J106" s="287" t="str">
        <f>IF(details!J106="","",details!J106)</f>
        <v/>
      </c>
      <c r="K106" s="280" t="str">
        <f>IF(details!K106="","",details!K106)</f>
        <v/>
      </c>
      <c r="L106" s="280" t="str">
        <f>IF(details!L106="","",details!L106)</f>
        <v/>
      </c>
      <c r="M106" s="280" t="str">
        <f>IF(details!M106="","",details!M106)</f>
        <v/>
      </c>
      <c r="N106" s="281" t="str">
        <f t="shared" si="249"/>
        <v/>
      </c>
      <c r="O106" s="280" t="str">
        <f>IF(details!N106="","",details!N106)</f>
        <v/>
      </c>
      <c r="P106" s="281" t="str">
        <f t="shared" si="250"/>
        <v/>
      </c>
      <c r="Q106" s="152">
        <f t="shared" si="251"/>
        <v>0</v>
      </c>
      <c r="R106" s="138" t="e">
        <f t="shared" si="252"/>
        <v>#VALUE!</v>
      </c>
      <c r="S106" s="280" t="str">
        <f>IF(details!O106="","",details!O106)</f>
        <v/>
      </c>
      <c r="T106" s="280" t="str">
        <f>IF(details!P106="","",details!P106)</f>
        <v/>
      </c>
      <c r="U106" s="280" t="str">
        <f>IF(details!Q106="","",details!Q106)</f>
        <v/>
      </c>
      <c r="V106" s="139" t="str">
        <f t="shared" si="253"/>
        <v/>
      </c>
      <c r="W106" s="280" t="str">
        <f>IF(details!R106="","",details!R106)</f>
        <v/>
      </c>
      <c r="X106" s="140" t="str">
        <f t="shared" si="254"/>
        <v/>
      </c>
      <c r="Y106" s="365" t="str">
        <f t="shared" si="234"/>
        <v/>
      </c>
      <c r="Z106" s="191" t="str">
        <f t="shared" si="255"/>
        <v/>
      </c>
      <c r="AA106" s="280" t="str">
        <f>IF(details!S106="","",details!S106)</f>
        <v/>
      </c>
      <c r="AB106" s="280" t="str">
        <f>IF(details!T106="","",details!T106)</f>
        <v/>
      </c>
      <c r="AC106" s="280" t="str">
        <f>IF(details!U106="","",details!U106)</f>
        <v/>
      </c>
      <c r="AD106" s="281" t="str">
        <f t="shared" si="256"/>
        <v/>
      </c>
      <c r="AE106" s="280" t="str">
        <f>IF(details!V106="","",details!V106)</f>
        <v/>
      </c>
      <c r="AF106" s="281" t="str">
        <f t="shared" si="257"/>
        <v/>
      </c>
      <c r="AG106" s="152">
        <f t="shared" si="258"/>
        <v>0</v>
      </c>
      <c r="AH106" s="138" t="e">
        <f t="shared" si="259"/>
        <v>#VALUE!</v>
      </c>
      <c r="AI106" s="280" t="str">
        <f>IF(details!W106="","",details!W106)</f>
        <v/>
      </c>
      <c r="AJ106" s="280" t="str">
        <f>IF(details!X106="","",details!X106)</f>
        <v/>
      </c>
      <c r="AK106" s="280" t="str">
        <f>IF(details!Y106="","",details!Y106)</f>
        <v/>
      </c>
      <c r="AL106" s="139" t="str">
        <f t="shared" si="260"/>
        <v/>
      </c>
      <c r="AM106" s="280" t="str">
        <f>IF(details!Z106="","",details!Z106)</f>
        <v/>
      </c>
      <c r="AN106" s="140" t="str">
        <f t="shared" si="261"/>
        <v/>
      </c>
      <c r="AO106" s="365" t="str">
        <f t="shared" si="235"/>
        <v/>
      </c>
      <c r="AP106" s="191" t="str">
        <f t="shared" si="337"/>
        <v/>
      </c>
      <c r="AQ106" s="282" t="str">
        <f>IF(details!AA106="","",details!AA106)</f>
        <v/>
      </c>
      <c r="AR106" s="288" t="str">
        <f>CONCATENATE(IF(details!AA106="s"," SANSKRIT",IF(details!AA106="u"," URDU",IF(details!AA106="g"," GUJRATI",IF(details!AA106="p"," PUNJABI",IF(details!AA106="sd"," SINDHI",))))),"")</f>
        <v/>
      </c>
      <c r="AS106" s="280" t="str">
        <f>IF(details!AB106="","",details!AB106)</f>
        <v/>
      </c>
      <c r="AT106" s="280" t="str">
        <f>IF(details!AC106="","",details!AC106)</f>
        <v/>
      </c>
      <c r="AU106" s="280" t="str">
        <f>IF(details!AD106="","",details!AD106)</f>
        <v/>
      </c>
      <c r="AV106" s="281" t="str">
        <f t="shared" si="262"/>
        <v/>
      </c>
      <c r="AW106" s="280" t="str">
        <f>IF(details!AE106="","",details!AE106)</f>
        <v/>
      </c>
      <c r="AX106" s="281" t="str">
        <f t="shared" si="263"/>
        <v/>
      </c>
      <c r="AY106" s="152">
        <f t="shared" si="264"/>
        <v>0</v>
      </c>
      <c r="AZ106" s="138" t="e">
        <f t="shared" si="265"/>
        <v>#VALUE!</v>
      </c>
      <c r="BA106" s="280" t="str">
        <f>IF(details!AF106="","",details!AF106)</f>
        <v/>
      </c>
      <c r="BB106" s="280" t="str">
        <f>IF(details!AG106="","",details!AG106)</f>
        <v/>
      </c>
      <c r="BC106" s="280" t="str">
        <f>IF(details!AH106="","",details!AH106)</f>
        <v/>
      </c>
      <c r="BD106" s="139" t="str">
        <f t="shared" si="266"/>
        <v/>
      </c>
      <c r="BE106" s="280" t="str">
        <f>IF(details!AI106="","",details!AI106)</f>
        <v/>
      </c>
      <c r="BF106" s="140" t="str">
        <f t="shared" si="267"/>
        <v/>
      </c>
      <c r="BG106" s="365" t="str">
        <f t="shared" si="236"/>
        <v/>
      </c>
      <c r="BH106" s="191" t="str">
        <f t="shared" si="268"/>
        <v/>
      </c>
      <c r="BI106" s="280" t="str">
        <f>IF(details!AJ106="","",details!AJ106)</f>
        <v/>
      </c>
      <c r="BJ106" s="280" t="str">
        <f>IF(details!AK106="","",details!AK106)</f>
        <v/>
      </c>
      <c r="BK106" s="280" t="str">
        <f>IF(details!AL106="","",details!AL106)</f>
        <v/>
      </c>
      <c r="BL106" s="281" t="str">
        <f t="shared" si="269"/>
        <v/>
      </c>
      <c r="BM106" s="280" t="str">
        <f>IF(details!AM106="","",details!AM106)</f>
        <v/>
      </c>
      <c r="BN106" s="281" t="str">
        <f t="shared" si="270"/>
        <v/>
      </c>
      <c r="BO106" s="152">
        <f t="shared" si="271"/>
        <v>0</v>
      </c>
      <c r="BP106" s="138" t="e">
        <f t="shared" si="272"/>
        <v>#VALUE!</v>
      </c>
      <c r="BQ106" s="280" t="str">
        <f>IF(details!AN106="","",details!AN106)</f>
        <v/>
      </c>
      <c r="BR106" s="280" t="str">
        <f>IF(details!AO106="","",details!AO106)</f>
        <v/>
      </c>
      <c r="BS106" s="280" t="str">
        <f>IF(details!AP106="","",details!AP106)</f>
        <v/>
      </c>
      <c r="BT106" s="139" t="str">
        <f t="shared" si="273"/>
        <v/>
      </c>
      <c r="BU106" s="280" t="str">
        <f>IF(details!AQ106="","",details!AQ106)</f>
        <v/>
      </c>
      <c r="BV106" s="140" t="str">
        <f t="shared" si="274"/>
        <v/>
      </c>
      <c r="BW106" s="365" t="str">
        <f t="shared" si="237"/>
        <v/>
      </c>
      <c r="BX106" s="191" t="str">
        <f t="shared" si="338"/>
        <v/>
      </c>
      <c r="BY106" s="280" t="str">
        <f>IF(details!AR106="","",details!AR106)</f>
        <v/>
      </c>
      <c r="BZ106" s="280" t="str">
        <f>IF(details!AS106="","",details!AS106)</f>
        <v/>
      </c>
      <c r="CA106" s="280" t="str">
        <f>IF(details!AT106="","",details!AT106)</f>
        <v/>
      </c>
      <c r="CB106" s="281" t="str">
        <f t="shared" si="275"/>
        <v/>
      </c>
      <c r="CC106" s="280" t="str">
        <f>IF(details!AU106="","",details!AU106)</f>
        <v/>
      </c>
      <c r="CD106" s="281" t="str">
        <f t="shared" si="276"/>
        <v/>
      </c>
      <c r="CE106" s="152">
        <f t="shared" si="277"/>
        <v>0</v>
      </c>
      <c r="CF106" s="138" t="e">
        <f t="shared" si="278"/>
        <v>#VALUE!</v>
      </c>
      <c r="CG106" s="280" t="str">
        <f>IF(details!AV106="","",details!AV106)</f>
        <v/>
      </c>
      <c r="CH106" s="280" t="str">
        <f>IF(details!AW106="","",details!AW106)</f>
        <v/>
      </c>
      <c r="CI106" s="280" t="str">
        <f>IF(details!AX106="","",details!AX106)</f>
        <v/>
      </c>
      <c r="CJ106" s="139" t="str">
        <f t="shared" si="279"/>
        <v/>
      </c>
      <c r="CK106" s="280" t="str">
        <f>IF(details!AY106="","",details!AY106)</f>
        <v/>
      </c>
      <c r="CL106" s="140" t="str">
        <f t="shared" si="280"/>
        <v/>
      </c>
      <c r="CM106" s="365" t="str">
        <f t="shared" si="238"/>
        <v/>
      </c>
      <c r="CN106" s="191" t="str">
        <f t="shared" si="239"/>
        <v/>
      </c>
      <c r="CO106" s="280" t="str">
        <f>IF(details!AZ106="","",details!AZ106)</f>
        <v/>
      </c>
      <c r="CP106" s="280" t="str">
        <f>IF(details!BA106="","",details!BA106)</f>
        <v/>
      </c>
      <c r="CQ106" s="280" t="str">
        <f>IF(details!BB106="","",details!BB106)</f>
        <v/>
      </c>
      <c r="CR106" s="281" t="str">
        <f t="shared" si="281"/>
        <v/>
      </c>
      <c r="CS106" s="280" t="str">
        <f>IF(details!BC106="","",details!BC106)</f>
        <v/>
      </c>
      <c r="CT106" s="281" t="str">
        <f t="shared" si="282"/>
        <v/>
      </c>
      <c r="CU106" s="152">
        <f t="shared" si="283"/>
        <v>0</v>
      </c>
      <c r="CV106" s="138" t="e">
        <f t="shared" si="284"/>
        <v>#VALUE!</v>
      </c>
      <c r="CW106" s="280" t="str">
        <f>IF(details!BD106="","",details!BD106)</f>
        <v/>
      </c>
      <c r="CX106" s="280" t="str">
        <f>IF(details!BE106="","",details!BE106)</f>
        <v/>
      </c>
      <c r="CY106" s="280" t="str">
        <f>IF(details!BF106="","",details!BF106)</f>
        <v/>
      </c>
      <c r="CZ106" s="139" t="str">
        <f t="shared" si="285"/>
        <v/>
      </c>
      <c r="DA106" s="280" t="str">
        <f>IF(details!BG106="","",details!BG106)</f>
        <v/>
      </c>
      <c r="DB106" s="140" t="str">
        <f t="shared" si="286"/>
        <v/>
      </c>
      <c r="DC106" s="365" t="str">
        <f t="shared" si="240"/>
        <v/>
      </c>
      <c r="DD106" s="191" t="str">
        <f t="shared" si="232"/>
        <v/>
      </c>
      <c r="DE106" s="280" t="str">
        <f>IF(details!BH106="","",details!BH106)</f>
        <v/>
      </c>
      <c r="DF106" s="280" t="str">
        <f>IF(details!BI106="","",details!BI106)</f>
        <v/>
      </c>
      <c r="DG106" s="280" t="str">
        <f>IF(details!BJ106="","",details!BJ106)</f>
        <v/>
      </c>
      <c r="DH106" s="281" t="str">
        <f t="shared" si="287"/>
        <v/>
      </c>
      <c r="DI106" s="280" t="str">
        <f>IF(details!BK106="","",details!BK106)</f>
        <v/>
      </c>
      <c r="DJ106" s="281" t="str">
        <f t="shared" si="288"/>
        <v/>
      </c>
      <c r="DK106" s="152">
        <f t="shared" si="289"/>
        <v>0</v>
      </c>
      <c r="DL106" s="281" t="str">
        <f t="shared" si="290"/>
        <v/>
      </c>
      <c r="DM106" s="280" t="str">
        <f>IF(details!BL106="","",details!BL106)</f>
        <v/>
      </c>
      <c r="DN106" s="52" t="str">
        <f t="shared" si="291"/>
        <v/>
      </c>
      <c r="DO106" s="280" t="str">
        <f t="shared" si="292"/>
        <v/>
      </c>
      <c r="DP106" s="280" t="str">
        <f>IF(details!BM106="","",details!BM106)</f>
        <v/>
      </c>
      <c r="DQ106" s="280" t="str">
        <f>IF(details!BN106="","",details!BN106)</f>
        <v/>
      </c>
      <c r="DR106" s="280" t="str">
        <f>IF(details!BO106="","",details!BO106)</f>
        <v/>
      </c>
      <c r="DS106" s="281" t="str">
        <f t="shared" si="293"/>
        <v/>
      </c>
      <c r="DT106" s="280" t="str">
        <f>IF(details!BP106="","",details!BP106)</f>
        <v/>
      </c>
      <c r="DU106" s="280" t="str">
        <f>IF(details!BQ106="","",details!BQ106)</f>
        <v/>
      </c>
      <c r="DV106" s="281" t="str">
        <f t="shared" si="294"/>
        <v/>
      </c>
      <c r="DW106" s="281" t="str">
        <f t="shared" si="295"/>
        <v/>
      </c>
      <c r="DX106" s="281" t="str">
        <f t="shared" si="296"/>
        <v/>
      </c>
      <c r="DY106" s="282" t="str">
        <f t="shared" si="297"/>
        <v/>
      </c>
      <c r="DZ106" s="152">
        <f t="shared" si="298"/>
        <v>0</v>
      </c>
      <c r="EA106" s="280" t="str">
        <f t="shared" si="299"/>
        <v/>
      </c>
      <c r="EB106" s="280" t="str">
        <f>IF(details!BR106="","",details!BR106)</f>
        <v/>
      </c>
      <c r="EC106" s="280" t="str">
        <f>IF(details!BS106="","",details!BS106)</f>
        <v/>
      </c>
      <c r="ED106" s="280" t="str">
        <f>IF(details!BT106="","",details!BT106)</f>
        <v/>
      </c>
      <c r="EE106" s="281" t="str">
        <f t="shared" si="300"/>
        <v/>
      </c>
      <c r="EF106" s="280" t="str">
        <f>IF(details!BU106="","",details!BU106)</f>
        <v/>
      </c>
      <c r="EG106" s="280" t="str">
        <f>IF(details!BV106="","",details!BV106)</f>
        <v/>
      </c>
      <c r="EH106" s="56" t="str">
        <f t="shared" si="301"/>
        <v/>
      </c>
      <c r="EI106" s="281" t="str">
        <f t="shared" si="302"/>
        <v/>
      </c>
      <c r="EJ106" s="281" t="str">
        <f t="shared" si="303"/>
        <v/>
      </c>
      <c r="EK106" s="302" t="str">
        <f t="shared" si="304"/>
        <v/>
      </c>
      <c r="EL106" s="152">
        <f t="shared" si="305"/>
        <v>0</v>
      </c>
      <c r="EM106" s="280" t="str">
        <f t="shared" si="306"/>
        <v/>
      </c>
      <c r="EN106" s="280" t="str">
        <f>IF(details!BW106="","",details!BW106)</f>
        <v/>
      </c>
      <c r="EO106" s="280" t="str">
        <f>IF(details!BX106="","",details!BX106)</f>
        <v/>
      </c>
      <c r="EP106" s="280" t="str">
        <f>IF(details!BY106="","",details!BY106)</f>
        <v/>
      </c>
      <c r="EQ106" s="282" t="str">
        <f t="shared" si="307"/>
        <v/>
      </c>
      <c r="ER106" s="280" t="str">
        <f t="shared" si="308"/>
        <v/>
      </c>
      <c r="ES106" s="280" t="str">
        <f>IF(details!BZ106="","",details!BZ106)</f>
        <v/>
      </c>
      <c r="ET106" s="280" t="str">
        <f>IF(details!CA106="","",details!CA106)</f>
        <v/>
      </c>
      <c r="EU106" s="280" t="str">
        <f>IF(details!CB106="","",details!CB106)</f>
        <v/>
      </c>
      <c r="EV106" s="280" t="str">
        <f>IF(details!CC106="","",details!CC106)</f>
        <v/>
      </c>
      <c r="EW106" s="282" t="str">
        <f t="shared" si="309"/>
        <v/>
      </c>
      <c r="EX106" s="280" t="str">
        <f t="shared" si="310"/>
        <v/>
      </c>
      <c r="EY106" s="152" t="str">
        <f t="shared" si="311"/>
        <v/>
      </c>
      <c r="EZ106" s="152" t="str">
        <f t="shared" si="312"/>
        <v/>
      </c>
      <c r="FA106" s="152" t="str">
        <f t="shared" si="313"/>
        <v/>
      </c>
      <c r="FB106" s="152" t="str">
        <f t="shared" si="314"/>
        <v/>
      </c>
      <c r="FC106" s="152" t="str">
        <f t="shared" si="315"/>
        <v/>
      </c>
      <c r="FD106" s="152" t="str">
        <f t="shared" si="316"/>
        <v/>
      </c>
      <c r="FE106" s="152" t="str">
        <f t="shared" si="241"/>
        <v/>
      </c>
      <c r="FF106" s="152">
        <f t="shared" si="317"/>
        <v>0</v>
      </c>
      <c r="FG106" s="152">
        <f t="shared" si="318"/>
        <v>0</v>
      </c>
      <c r="FH106" s="152">
        <f t="shared" si="319"/>
        <v>0</v>
      </c>
      <c r="FI106" s="152">
        <f t="shared" si="320"/>
        <v>0</v>
      </c>
      <c r="FJ106" s="152">
        <f t="shared" si="321"/>
        <v>0</v>
      </c>
      <c r="FK106" s="198"/>
      <c r="FL106" s="303" t="str">
        <f t="shared" si="322"/>
        <v/>
      </c>
      <c r="FM106" s="303" t="str">
        <f t="shared" si="323"/>
        <v/>
      </c>
      <c r="FN106" s="303" t="str">
        <f t="shared" si="324"/>
        <v/>
      </c>
      <c r="FO106" s="303" t="str">
        <f t="shared" si="343"/>
        <v/>
      </c>
      <c r="FP106" s="303" t="str">
        <f t="shared" si="243"/>
        <v/>
      </c>
      <c r="FQ106" s="303" t="str">
        <f t="shared" si="244"/>
        <v/>
      </c>
      <c r="FR106" s="303" t="str">
        <f t="shared" si="245"/>
        <v/>
      </c>
      <c r="FS106" s="303" t="str">
        <f t="shared" si="246"/>
        <v/>
      </c>
      <c r="FT106" s="303" t="str">
        <f t="shared" si="325"/>
        <v/>
      </c>
      <c r="FU106" s="303" t="str">
        <f t="shared" si="326"/>
        <v/>
      </c>
      <c r="FV106" s="303" t="str">
        <f t="shared" si="327"/>
        <v/>
      </c>
      <c r="FW106" s="303" t="str">
        <f t="shared" si="328"/>
        <v/>
      </c>
      <c r="FX106" s="303" t="str">
        <f t="shared" si="247"/>
        <v/>
      </c>
      <c r="FY106" s="303" t="str">
        <f t="shared" si="329"/>
        <v/>
      </c>
      <c r="FZ106" s="303" t="str">
        <f t="shared" si="330"/>
        <v/>
      </c>
      <c r="GA106" s="303" t="str">
        <f t="shared" si="331"/>
        <v/>
      </c>
      <c r="GB106" s="303" t="str">
        <f t="shared" si="248"/>
        <v/>
      </c>
      <c r="GC106" s="286">
        <f t="shared" si="233"/>
        <v>0</v>
      </c>
      <c r="GD106" s="244">
        <f t="shared" si="332"/>
        <v>0</v>
      </c>
      <c r="GE106" s="152" t="str">
        <f t="shared" si="333"/>
        <v/>
      </c>
      <c r="GF106" s="421" t="str">
        <f t="shared" si="334"/>
        <v/>
      </c>
      <c r="GG106" s="333" t="str">
        <f t="shared" si="344"/>
        <v/>
      </c>
      <c r="GH106" s="333" t="str">
        <f t="shared" si="348"/>
        <v xml:space="preserve">      </v>
      </c>
      <c r="GI106" s="191"/>
      <c r="GJ106" s="191" t="str">
        <f t="shared" si="345"/>
        <v/>
      </c>
      <c r="GK106" s="191" t="str">
        <f t="shared" si="346"/>
        <v/>
      </c>
      <c r="GL106" s="191" t="str">
        <f t="shared" si="347"/>
        <v/>
      </c>
      <c r="GM106" s="55" t="str">
        <f>IF(details!DG106="","",details!DG106)</f>
        <v/>
      </c>
      <c r="GN106" s="57" t="str">
        <f>IF(details!DH106="","",details!DH106)</f>
        <v/>
      </c>
      <c r="GO106" s="55" t="str">
        <f>IF(details!DK106="","",details!DK106)</f>
        <v/>
      </c>
      <c r="GP106" s="57" t="str">
        <f>IF(details!DL106="","",details!DL106)</f>
        <v/>
      </c>
      <c r="GQ106" s="55" t="str">
        <f>IF(details!DO106="","",details!DO106)</f>
        <v/>
      </c>
      <c r="GR106" s="57" t="str">
        <f>IF(details!DP106="","",details!DP106)</f>
        <v/>
      </c>
      <c r="GS106" s="55" t="str">
        <f>IF(details!DS106="","",details!DS106)</f>
        <v/>
      </c>
      <c r="GT106" s="57" t="str">
        <f>IF(details!DT106="","",details!DT106)</f>
        <v/>
      </c>
      <c r="GU106" s="337" t="str">
        <f t="shared" si="335"/>
        <v/>
      </c>
      <c r="GV106" s="427" t="str">
        <f t="shared" si="336"/>
        <v/>
      </c>
      <c r="GW106" s="199"/>
      <c r="HP106" s="65"/>
      <c r="HQ106" s="65"/>
      <c r="HR106" s="65"/>
      <c r="HS106" s="65"/>
    </row>
    <row r="107" spans="1:238" ht="6.75" customHeight="1">
      <c r="A107" s="381"/>
      <c r="B107" s="382"/>
      <c r="C107" s="382"/>
      <c r="D107" s="383"/>
      <c r="E107" s="383"/>
      <c r="F107" s="382"/>
      <c r="G107" s="384"/>
      <c r="H107" s="385"/>
      <c r="I107" s="385"/>
      <c r="J107" s="385"/>
      <c r="K107" s="382"/>
      <c r="L107" s="382"/>
      <c r="M107" s="382"/>
      <c r="N107" s="386"/>
      <c r="O107" s="382"/>
      <c r="P107" s="386"/>
      <c r="Q107" s="382"/>
      <c r="R107" s="387"/>
      <c r="S107" s="382"/>
      <c r="T107" s="382"/>
      <c r="U107" s="382"/>
      <c r="V107" s="388"/>
      <c r="W107" s="382"/>
      <c r="X107" s="389"/>
      <c r="Y107" s="390"/>
      <c r="Z107" s="390"/>
      <c r="AA107" s="382"/>
      <c r="AB107" s="382"/>
      <c r="AC107" s="382"/>
      <c r="AD107" s="386"/>
      <c r="AE107" s="382"/>
      <c r="AF107" s="386"/>
      <c r="AG107" s="382"/>
      <c r="AH107" s="387"/>
      <c r="AI107" s="382"/>
      <c r="AJ107" s="382"/>
      <c r="AK107" s="382"/>
      <c r="AL107" s="388"/>
      <c r="AM107" s="382"/>
      <c r="AN107" s="389"/>
      <c r="AO107" s="390"/>
      <c r="AP107" s="390"/>
      <c r="AQ107" s="383"/>
      <c r="AR107" s="391"/>
      <c r="AS107" s="382"/>
      <c r="AT107" s="382"/>
      <c r="AU107" s="382"/>
      <c r="AV107" s="386"/>
      <c r="AW107" s="382"/>
      <c r="AX107" s="386"/>
      <c r="AY107" s="382"/>
      <c r="AZ107" s="387"/>
      <c r="BA107" s="382"/>
      <c r="BB107" s="382"/>
      <c r="BC107" s="382"/>
      <c r="BD107" s="388"/>
      <c r="BE107" s="382"/>
      <c r="BF107" s="389"/>
      <c r="BG107" s="390"/>
      <c r="BH107" s="390"/>
      <c r="BI107" s="382"/>
      <c r="BJ107" s="382"/>
      <c r="BK107" s="382"/>
      <c r="BL107" s="386"/>
      <c r="BM107" s="382"/>
      <c r="BN107" s="386"/>
      <c r="BO107" s="382"/>
      <c r="BP107" s="387"/>
      <c r="BQ107" s="382"/>
      <c r="BR107" s="382"/>
      <c r="BS107" s="382"/>
      <c r="BT107" s="388"/>
      <c r="BU107" s="382"/>
      <c r="BV107" s="389"/>
      <c r="BW107" s="390"/>
      <c r="BX107" s="390"/>
      <c r="BY107" s="382"/>
      <c r="BZ107" s="382"/>
      <c r="CA107" s="382"/>
      <c r="CB107" s="386"/>
      <c r="CC107" s="382"/>
      <c r="CD107" s="386"/>
      <c r="CE107" s="382"/>
      <c r="CF107" s="387"/>
      <c r="CG107" s="382"/>
      <c r="CH107" s="382"/>
      <c r="CI107" s="382"/>
      <c r="CJ107" s="388"/>
      <c r="CK107" s="382"/>
      <c r="CL107" s="389"/>
      <c r="CM107" s="390"/>
      <c r="CN107" s="390"/>
      <c r="CO107" s="382"/>
      <c r="CP107" s="382"/>
      <c r="CQ107" s="382"/>
      <c r="CR107" s="386"/>
      <c r="CS107" s="382"/>
      <c r="CT107" s="386"/>
      <c r="CU107" s="382"/>
      <c r="CV107" s="387"/>
      <c r="CW107" s="382"/>
      <c r="CX107" s="382"/>
      <c r="CY107" s="382"/>
      <c r="CZ107" s="388"/>
      <c r="DA107" s="382"/>
      <c r="DB107" s="389"/>
      <c r="DC107" s="390"/>
      <c r="DD107" s="390"/>
      <c r="DE107" s="382"/>
      <c r="DF107" s="382"/>
      <c r="DG107" s="382"/>
      <c r="DH107" s="386"/>
      <c r="DI107" s="382"/>
      <c r="DJ107" s="386"/>
      <c r="DK107" s="382"/>
      <c r="DL107" s="386"/>
      <c r="DM107" s="382"/>
      <c r="DN107" s="392"/>
      <c r="DO107" s="155"/>
      <c r="DP107" s="155"/>
      <c r="DQ107" s="155"/>
      <c r="DR107" s="155"/>
      <c r="DS107" s="156"/>
      <c r="DT107" s="155"/>
      <c r="DU107" s="155"/>
      <c r="DV107" s="156"/>
      <c r="DW107" s="156"/>
      <c r="DX107" s="156"/>
      <c r="DY107" s="160"/>
      <c r="DZ107" s="155"/>
      <c r="EA107" s="155"/>
      <c r="EB107" s="155"/>
      <c r="EC107" s="155"/>
      <c r="ED107" s="155"/>
      <c r="EE107" s="156"/>
      <c r="EF107" s="155"/>
      <c r="EG107" s="155"/>
      <c r="EH107" s="366"/>
      <c r="EI107" s="156"/>
      <c r="EJ107" s="156"/>
      <c r="EK107" s="160"/>
      <c r="EL107" s="155"/>
      <c r="EM107" s="155"/>
      <c r="EN107" s="155"/>
      <c r="EO107" s="155"/>
      <c r="EP107" s="155"/>
      <c r="EQ107" s="160"/>
      <c r="ER107" s="155"/>
      <c r="ES107" s="155"/>
      <c r="ET107" s="155"/>
      <c r="EU107" s="155"/>
      <c r="EV107" s="155"/>
      <c r="EW107" s="160"/>
      <c r="EX107" s="155"/>
      <c r="EY107" s="367"/>
      <c r="EZ107" s="368"/>
      <c r="FA107" s="368"/>
      <c r="FB107" s="368"/>
      <c r="FC107" s="368"/>
      <c r="FD107" s="368"/>
      <c r="FE107" s="368"/>
      <c r="FF107" s="368"/>
      <c r="FG107" s="368"/>
      <c r="FH107" s="368"/>
      <c r="FI107" s="368"/>
      <c r="FJ107" s="369"/>
      <c r="FK107" s="370"/>
      <c r="FL107" s="371"/>
      <c r="FM107" s="372"/>
      <c r="FN107" s="372"/>
      <c r="FO107" s="373"/>
      <c r="FP107" s="371"/>
      <c r="FQ107" s="372"/>
      <c r="FR107" s="372"/>
      <c r="FS107" s="372"/>
      <c r="FT107" s="372"/>
      <c r="FU107" s="372"/>
      <c r="FV107" s="372"/>
      <c r="FW107" s="372"/>
      <c r="FX107" s="372"/>
      <c r="FY107" s="372"/>
      <c r="FZ107" s="372"/>
      <c r="GA107" s="373"/>
      <c r="GB107" s="155"/>
      <c r="GC107" s="162"/>
      <c r="GD107" s="374"/>
      <c r="GE107" s="374"/>
      <c r="GF107" s="374"/>
      <c r="GG107" s="155"/>
      <c r="GH107" s="155"/>
      <c r="GI107" s="365"/>
      <c r="GJ107" s="365"/>
      <c r="GK107" s="365"/>
      <c r="GL107" s="365"/>
      <c r="GM107" s="375"/>
      <c r="GN107" s="376"/>
      <c r="GO107" s="375"/>
      <c r="GP107" s="376"/>
      <c r="GQ107" s="375"/>
      <c r="GR107" s="376"/>
      <c r="GS107" s="375"/>
      <c r="GT107" s="376"/>
      <c r="GU107" s="377"/>
      <c r="GV107" s="424"/>
      <c r="GW107" s="378"/>
      <c r="HP107" s="65"/>
      <c r="HQ107" s="65"/>
      <c r="HR107" s="65"/>
      <c r="HS107" s="65"/>
    </row>
    <row r="108" spans="1:238" ht="15" customHeight="1">
      <c r="A108" s="201"/>
      <c r="B108" s="821" t="s">
        <v>89</v>
      </c>
      <c r="C108" s="821"/>
      <c r="D108" s="821"/>
      <c r="E108" s="821"/>
      <c r="F108" s="821"/>
      <c r="G108" s="821"/>
      <c r="H108" s="821"/>
      <c r="I108" s="877" t="s">
        <v>90</v>
      </c>
      <c r="J108" s="877"/>
      <c r="K108" s="821" t="str">
        <f>K3</f>
        <v>HINDI</v>
      </c>
      <c r="L108" s="821"/>
      <c r="M108" s="821"/>
      <c r="N108" s="821"/>
      <c r="O108" s="821"/>
      <c r="P108" s="821"/>
      <c r="Q108" s="821"/>
      <c r="R108" s="821"/>
      <c r="S108" s="821"/>
      <c r="T108" s="821"/>
      <c r="U108" s="821"/>
      <c r="V108" s="821"/>
      <c r="W108" s="821"/>
      <c r="X108" s="821"/>
      <c r="Y108" s="821"/>
      <c r="Z108" s="821"/>
      <c r="AA108" s="821" t="str">
        <f>AA3</f>
        <v>ENGLISH</v>
      </c>
      <c r="AB108" s="821"/>
      <c r="AC108" s="821"/>
      <c r="AD108" s="821"/>
      <c r="AE108" s="821"/>
      <c r="AF108" s="821"/>
      <c r="AG108" s="821"/>
      <c r="AH108" s="821"/>
      <c r="AI108" s="821"/>
      <c r="AJ108" s="821"/>
      <c r="AK108" s="821"/>
      <c r="AL108" s="821"/>
      <c r="AM108" s="821"/>
      <c r="AN108" s="821"/>
      <c r="AO108" s="821"/>
      <c r="AP108" s="821"/>
      <c r="AQ108" s="821" t="str">
        <f>FO5</f>
        <v>SANSKRIT</v>
      </c>
      <c r="AR108" s="821"/>
      <c r="AS108" s="821"/>
      <c r="AT108" s="821"/>
      <c r="AU108" s="821"/>
      <c r="AV108" s="821" t="str">
        <f>FP5</f>
        <v>URDU</v>
      </c>
      <c r="AW108" s="821"/>
      <c r="AX108" s="821"/>
      <c r="AY108" s="821"/>
      <c r="AZ108" s="821"/>
      <c r="BA108" s="821" t="str">
        <f>FQ5</f>
        <v>GUJRATI</v>
      </c>
      <c r="BB108" s="821"/>
      <c r="BC108" s="821"/>
      <c r="BD108" s="821"/>
      <c r="BE108" s="821" t="str">
        <f>FR5</f>
        <v>PUNJABI</v>
      </c>
      <c r="BF108" s="821"/>
      <c r="BG108" s="263" t="str">
        <f>FS5</f>
        <v>SINDHI</v>
      </c>
      <c r="BH108" s="167" t="s">
        <v>155</v>
      </c>
      <c r="BI108" s="821" t="str">
        <f>BI3</f>
        <v>SCIENCE</v>
      </c>
      <c r="BJ108" s="821"/>
      <c r="BK108" s="821"/>
      <c r="BL108" s="821"/>
      <c r="BM108" s="821"/>
      <c r="BN108" s="821"/>
      <c r="BO108" s="821"/>
      <c r="BP108" s="821"/>
      <c r="BQ108" s="821"/>
      <c r="BR108" s="821"/>
      <c r="BS108" s="821"/>
      <c r="BT108" s="821"/>
      <c r="BU108" s="821"/>
      <c r="BV108" s="821"/>
      <c r="BW108" s="821"/>
      <c r="BX108" s="821"/>
      <c r="BY108" s="821" t="str">
        <f>BY3</f>
        <v>SOCIAL SCIENCE</v>
      </c>
      <c r="BZ108" s="821"/>
      <c r="CA108" s="821"/>
      <c r="CB108" s="821"/>
      <c r="CC108" s="821"/>
      <c r="CD108" s="821"/>
      <c r="CE108" s="821"/>
      <c r="CF108" s="821"/>
      <c r="CG108" s="821"/>
      <c r="CH108" s="821"/>
      <c r="CI108" s="821"/>
      <c r="CJ108" s="821"/>
      <c r="CK108" s="821"/>
      <c r="CL108" s="821"/>
      <c r="CM108" s="821"/>
      <c r="CN108" s="821"/>
      <c r="CO108" s="821" t="str">
        <f>CO3</f>
        <v>MATHEMATICS</v>
      </c>
      <c r="CP108" s="821"/>
      <c r="CQ108" s="821"/>
      <c r="CR108" s="821"/>
      <c r="CS108" s="821"/>
      <c r="CT108" s="821"/>
      <c r="CU108" s="821"/>
      <c r="CV108" s="821"/>
      <c r="CW108" s="821"/>
      <c r="CX108" s="821"/>
      <c r="CY108" s="821"/>
      <c r="CZ108" s="821"/>
      <c r="DA108" s="821"/>
      <c r="DB108" s="821"/>
      <c r="DC108" s="821"/>
      <c r="DD108" s="821"/>
      <c r="DE108" s="821" t="str">
        <f>DE3</f>
        <v>RAJASTHAN STUDIES</v>
      </c>
      <c r="DF108" s="821"/>
      <c r="DG108" s="821"/>
      <c r="DH108" s="821"/>
      <c r="DI108" s="821"/>
      <c r="DJ108" s="821"/>
      <c r="DK108" s="821"/>
      <c r="DL108" s="821"/>
      <c r="DM108" s="821"/>
      <c r="DN108" s="821"/>
      <c r="DO108" s="821"/>
      <c r="DP108" s="821" t="str">
        <f>DP3</f>
        <v>PH. AND HEALTH EDU.</v>
      </c>
      <c r="DQ108" s="821"/>
      <c r="DR108" s="821"/>
      <c r="DS108" s="821"/>
      <c r="DT108" s="821"/>
      <c r="DU108" s="821"/>
      <c r="DV108" s="821"/>
      <c r="DW108" s="821"/>
      <c r="DX108" s="821"/>
      <c r="DY108" s="821"/>
      <c r="DZ108" s="821"/>
      <c r="EA108" s="821"/>
      <c r="EB108" s="821" t="str">
        <f>EB3</f>
        <v>FOUNDATION OF IT</v>
      </c>
      <c r="EC108" s="821"/>
      <c r="ED108" s="821"/>
      <c r="EE108" s="821"/>
      <c r="EF108" s="821"/>
      <c r="EG108" s="821"/>
      <c r="EH108" s="821"/>
      <c r="EI108" s="821"/>
      <c r="EJ108" s="821"/>
      <c r="EK108" s="821"/>
      <c r="EL108" s="821"/>
      <c r="EM108" s="821"/>
      <c r="EN108" s="821" t="str">
        <f>EN3</f>
        <v>S.U.P.W.</v>
      </c>
      <c r="EO108" s="821"/>
      <c r="EP108" s="821"/>
      <c r="EQ108" s="821"/>
      <c r="ER108" s="821"/>
      <c r="ES108" s="821" t="str">
        <f>ES3</f>
        <v>ART EDU.</v>
      </c>
      <c r="ET108" s="821"/>
      <c r="EU108" s="821"/>
      <c r="EV108" s="821"/>
      <c r="EW108" s="821"/>
      <c r="EX108" s="821"/>
      <c r="EY108" s="339"/>
      <c r="EZ108" s="340"/>
      <c r="FA108" s="340"/>
      <c r="FB108" s="340"/>
      <c r="FC108" s="340"/>
      <c r="FD108" s="340"/>
      <c r="FE108" s="340"/>
      <c r="FF108" s="340"/>
      <c r="FG108" s="340"/>
      <c r="FH108" s="340"/>
      <c r="FI108" s="340"/>
      <c r="FJ108" s="341"/>
      <c r="FK108" s="198"/>
      <c r="FL108" s="800" t="s">
        <v>123</v>
      </c>
      <c r="FM108" s="801"/>
      <c r="FN108" s="801"/>
      <c r="FO108" s="802"/>
      <c r="FP108" s="800" t="s">
        <v>124</v>
      </c>
      <c r="FQ108" s="801"/>
      <c r="FR108" s="801"/>
      <c r="FS108" s="801"/>
      <c r="FT108" s="801"/>
      <c r="FU108" s="827" t="str">
        <f>IF(details!G6="","",details!G6)</f>
        <v/>
      </c>
      <c r="FV108" s="827"/>
      <c r="FW108" s="827"/>
      <c r="FX108" s="827"/>
      <c r="FY108" s="827"/>
      <c r="FZ108" s="827"/>
      <c r="GA108" s="828"/>
      <c r="GB108" s="307"/>
      <c r="GC108" s="945" t="s">
        <v>222</v>
      </c>
      <c r="GD108" s="945"/>
      <c r="GE108" s="410"/>
      <c r="GF108" s="410"/>
      <c r="GG108" s="280">
        <f>SUM(GG112:GG114,GG116)</f>
        <v>1</v>
      </c>
      <c r="GH108" s="307"/>
      <c r="GI108" s="307"/>
      <c r="GJ108" s="307"/>
      <c r="GK108" s="307"/>
      <c r="GL108" s="307"/>
      <c r="GM108" s="307"/>
      <c r="GN108" s="307"/>
      <c r="GO108" s="307"/>
      <c r="GP108" s="307"/>
      <c r="GQ108" s="307"/>
      <c r="GR108" s="307"/>
      <c r="GS108" s="307"/>
      <c r="GT108" s="307"/>
      <c r="GU108" s="307"/>
      <c r="GV108" s="425"/>
      <c r="GW108" s="308"/>
      <c r="GX108" s="393"/>
      <c r="GY108" s="394"/>
      <c r="GZ108" s="395"/>
      <c r="HO108" s="395"/>
      <c r="HP108" s="396"/>
      <c r="HQ108" s="396"/>
      <c r="HR108" s="396"/>
      <c r="HS108" s="396"/>
      <c r="HT108" s="395"/>
      <c r="HU108" s="395"/>
      <c r="HV108" s="395"/>
      <c r="HW108" s="395"/>
      <c r="HX108" s="395"/>
      <c r="HY108" s="395"/>
      <c r="HZ108" s="395"/>
      <c r="IA108" s="395"/>
      <c r="IB108" s="395"/>
      <c r="IC108" s="395"/>
      <c r="ID108" s="395"/>
    </row>
    <row r="109" spans="1:238" ht="15" customHeight="1">
      <c r="A109" s="201"/>
      <c r="B109" s="821" t="s">
        <v>92</v>
      </c>
      <c r="C109" s="821"/>
      <c r="D109" s="821"/>
      <c r="E109" s="821"/>
      <c r="F109" s="821"/>
      <c r="G109" s="821">
        <f>COUNTA(D7:D106)-COUNTIF(D7:D106,"nso")-COUNTBLANK(D7:D106)</f>
        <v>98</v>
      </c>
      <c r="H109" s="821"/>
      <c r="I109" s="877" t="s">
        <v>91</v>
      </c>
      <c r="J109" s="877"/>
      <c r="K109" s="821" t="str">
        <f>details!K3</f>
        <v xml:space="preserve">MADHU </v>
      </c>
      <c r="L109" s="821"/>
      <c r="M109" s="821"/>
      <c r="N109" s="821"/>
      <c r="O109" s="821"/>
      <c r="P109" s="821"/>
      <c r="Q109" s="821"/>
      <c r="R109" s="821"/>
      <c r="S109" s="821"/>
      <c r="T109" s="821"/>
      <c r="U109" s="821"/>
      <c r="V109" s="821"/>
      <c r="W109" s="821"/>
      <c r="X109" s="821"/>
      <c r="Y109" s="821"/>
      <c r="Z109" s="821"/>
      <c r="AA109" s="821" t="str">
        <f>details!S3</f>
        <v>YASMIN</v>
      </c>
      <c r="AB109" s="821"/>
      <c r="AC109" s="821"/>
      <c r="AD109" s="821"/>
      <c r="AE109" s="821"/>
      <c r="AF109" s="821"/>
      <c r="AG109" s="821"/>
      <c r="AH109" s="821"/>
      <c r="AI109" s="821"/>
      <c r="AJ109" s="821"/>
      <c r="AK109" s="821"/>
      <c r="AL109" s="821"/>
      <c r="AM109" s="821"/>
      <c r="AN109" s="821"/>
      <c r="AO109" s="821"/>
      <c r="AP109" s="821"/>
      <c r="AQ109" s="821" t="str">
        <f>details!AA3</f>
        <v>SHANKAR</v>
      </c>
      <c r="AR109" s="821"/>
      <c r="AS109" s="821"/>
      <c r="AT109" s="821"/>
      <c r="AU109" s="821"/>
      <c r="AV109" s="821" t="str">
        <f>details!AC3</f>
        <v>SAMIR</v>
      </c>
      <c r="AW109" s="821"/>
      <c r="AX109" s="821"/>
      <c r="AY109" s="821"/>
      <c r="AZ109" s="821"/>
      <c r="BA109" s="821" t="str">
        <f>details!AE3</f>
        <v>VERMA</v>
      </c>
      <c r="BB109" s="821"/>
      <c r="BC109" s="821"/>
      <c r="BD109" s="821"/>
      <c r="BE109" s="821" t="str">
        <f>details!AG3</f>
        <v>KRISHNA</v>
      </c>
      <c r="BF109" s="821"/>
      <c r="BG109" s="263" t="str">
        <f>details!AI3</f>
        <v>KRIPA</v>
      </c>
      <c r="BH109" s="68"/>
      <c r="BI109" s="821" t="str">
        <f>details!AJ3</f>
        <v>SAMTA</v>
      </c>
      <c r="BJ109" s="821"/>
      <c r="BK109" s="821"/>
      <c r="BL109" s="821"/>
      <c r="BM109" s="821"/>
      <c r="BN109" s="821"/>
      <c r="BO109" s="821"/>
      <c r="BP109" s="821"/>
      <c r="BQ109" s="821"/>
      <c r="BR109" s="821"/>
      <c r="BS109" s="821"/>
      <c r="BT109" s="821"/>
      <c r="BU109" s="821"/>
      <c r="BV109" s="821"/>
      <c r="BW109" s="821"/>
      <c r="BX109" s="821"/>
      <c r="BY109" s="821" t="str">
        <f>details!AR3</f>
        <v>KISHORE</v>
      </c>
      <c r="BZ109" s="821"/>
      <c r="CA109" s="821"/>
      <c r="CB109" s="821"/>
      <c r="CC109" s="821"/>
      <c r="CD109" s="821"/>
      <c r="CE109" s="821"/>
      <c r="CF109" s="821"/>
      <c r="CG109" s="821"/>
      <c r="CH109" s="821"/>
      <c r="CI109" s="821"/>
      <c r="CJ109" s="821"/>
      <c r="CK109" s="821"/>
      <c r="CL109" s="821"/>
      <c r="CM109" s="821"/>
      <c r="CN109" s="821"/>
      <c r="CO109" s="821" t="str">
        <f>details!AZ3</f>
        <v>SUMA</v>
      </c>
      <c r="CP109" s="821"/>
      <c r="CQ109" s="821"/>
      <c r="CR109" s="821"/>
      <c r="CS109" s="821"/>
      <c r="CT109" s="821"/>
      <c r="CU109" s="821"/>
      <c r="CV109" s="821"/>
      <c r="CW109" s="821"/>
      <c r="CX109" s="821"/>
      <c r="CY109" s="821"/>
      <c r="CZ109" s="821"/>
      <c r="DA109" s="821"/>
      <c r="DB109" s="821"/>
      <c r="DC109" s="821"/>
      <c r="DD109" s="821"/>
      <c r="DE109" s="821" t="str">
        <f>details!BH3</f>
        <v>RAMESH</v>
      </c>
      <c r="DF109" s="821"/>
      <c r="DG109" s="821"/>
      <c r="DH109" s="821"/>
      <c r="DI109" s="821"/>
      <c r="DJ109" s="821"/>
      <c r="DK109" s="821"/>
      <c r="DL109" s="821"/>
      <c r="DM109" s="821"/>
      <c r="DN109" s="821"/>
      <c r="DO109" s="821"/>
      <c r="DP109" s="821" t="str">
        <f>details!BM3</f>
        <v>SURESH</v>
      </c>
      <c r="DQ109" s="821"/>
      <c r="DR109" s="821"/>
      <c r="DS109" s="821"/>
      <c r="DT109" s="821"/>
      <c r="DU109" s="821"/>
      <c r="DV109" s="821"/>
      <c r="DW109" s="821"/>
      <c r="DX109" s="821"/>
      <c r="DY109" s="821"/>
      <c r="DZ109" s="821"/>
      <c r="EA109" s="821"/>
      <c r="EB109" s="821" t="str">
        <f>details!BR3</f>
        <v>RAMESH</v>
      </c>
      <c r="EC109" s="821"/>
      <c r="ED109" s="821"/>
      <c r="EE109" s="821"/>
      <c r="EF109" s="821"/>
      <c r="EG109" s="821"/>
      <c r="EH109" s="821"/>
      <c r="EI109" s="821"/>
      <c r="EJ109" s="821"/>
      <c r="EK109" s="821"/>
      <c r="EL109" s="821"/>
      <c r="EM109" s="821"/>
      <c r="EN109" s="821" t="str">
        <f>details!BW3</f>
        <v>RAMAN</v>
      </c>
      <c r="EO109" s="821"/>
      <c r="EP109" s="821"/>
      <c r="EQ109" s="821"/>
      <c r="ER109" s="821"/>
      <c r="ES109" s="821" t="str">
        <f>details!BZ3</f>
        <v>WAHID</v>
      </c>
      <c r="ET109" s="821"/>
      <c r="EU109" s="821"/>
      <c r="EV109" s="821"/>
      <c r="EW109" s="821"/>
      <c r="EX109" s="821"/>
      <c r="EY109" s="342"/>
      <c r="EZ109" s="343"/>
      <c r="FA109" s="343"/>
      <c r="FB109" s="343"/>
      <c r="FC109" s="343"/>
      <c r="FD109" s="343"/>
      <c r="FE109" s="343"/>
      <c r="FF109" s="343"/>
      <c r="FG109" s="343"/>
      <c r="FH109" s="343"/>
      <c r="FI109" s="343"/>
      <c r="FJ109" s="344"/>
      <c r="FK109" s="803" t="s">
        <v>118</v>
      </c>
      <c r="FL109" s="804"/>
      <c r="FM109" s="804"/>
      <c r="FN109" s="804"/>
      <c r="FO109" s="804"/>
      <c r="FP109" s="804"/>
      <c r="FQ109" s="804"/>
      <c r="FR109" s="804"/>
      <c r="FS109" s="804"/>
      <c r="FT109" s="805"/>
      <c r="FU109" s="829"/>
      <c r="FV109" s="830"/>
      <c r="FW109" s="830"/>
      <c r="FX109" s="830"/>
      <c r="FY109" s="830"/>
      <c r="FZ109" s="830"/>
      <c r="GA109" s="831"/>
      <c r="GB109" s="307"/>
      <c r="GC109" s="821" t="s">
        <v>110</v>
      </c>
      <c r="GD109" s="821"/>
      <c r="GE109" s="409"/>
      <c r="GF109" s="409"/>
      <c r="GG109" s="280">
        <f>COUNTIF(GG7:GG106,"FIRST")</f>
        <v>1</v>
      </c>
      <c r="GH109" s="307"/>
      <c r="GI109" s="307"/>
      <c r="GJ109" s="307"/>
      <c r="GK109" s="307"/>
      <c r="GL109" s="307"/>
      <c r="GM109" s="307"/>
      <c r="GN109" s="307"/>
      <c r="GO109" s="307"/>
      <c r="GP109" s="307"/>
      <c r="GQ109" s="307"/>
      <c r="GR109" s="307"/>
      <c r="GS109" s="307"/>
      <c r="GT109" s="307"/>
      <c r="GU109" s="307"/>
      <c r="GV109" s="425"/>
      <c r="GW109" s="308"/>
      <c r="HP109" s="65"/>
      <c r="HQ109" s="65"/>
      <c r="HR109" s="65"/>
      <c r="HS109" s="65"/>
    </row>
    <row r="110" spans="1:238" ht="15" customHeight="1">
      <c r="A110" s="201"/>
      <c r="C110" s="86" t="s">
        <v>10</v>
      </c>
      <c r="D110" s="86" t="s">
        <v>11</v>
      </c>
      <c r="E110" s="86" t="s">
        <v>12</v>
      </c>
      <c r="F110" s="883" t="s">
        <v>106</v>
      </c>
      <c r="G110" s="883"/>
      <c r="H110" s="883"/>
      <c r="I110" s="877" t="s">
        <v>92</v>
      </c>
      <c r="J110" s="877"/>
      <c r="K110" s="823">
        <f>COUNTA(FL7:FL106)-COUNTIF(FL7:FL106,"RE")-COUNTIF(FL7:FL106,"AB")-COUNTIF(FL7:FL106,"")</f>
        <v>1</v>
      </c>
      <c r="L110" s="823"/>
      <c r="M110" s="823"/>
      <c r="N110" s="823"/>
      <c r="O110" s="823"/>
      <c r="P110" s="823"/>
      <c r="Q110" s="823"/>
      <c r="R110" s="823"/>
      <c r="S110" s="823"/>
      <c r="T110" s="823"/>
      <c r="U110" s="823"/>
      <c r="V110" s="823"/>
      <c r="W110" s="823"/>
      <c r="X110" s="823"/>
      <c r="Y110" s="823"/>
      <c r="Z110" s="823"/>
      <c r="AA110" s="823">
        <f>COUNTA(FM7:FM106)-COUNTIF(FM7:FM106,"RE")-COUNTIF(FM7:FM106,"AB")-COUNTIF(FM7:FM106,"")</f>
        <v>1</v>
      </c>
      <c r="AB110" s="823"/>
      <c r="AC110" s="823"/>
      <c r="AD110" s="823"/>
      <c r="AE110" s="823"/>
      <c r="AF110" s="823"/>
      <c r="AG110" s="823"/>
      <c r="AH110" s="823"/>
      <c r="AI110" s="823"/>
      <c r="AJ110" s="823"/>
      <c r="AK110" s="823"/>
      <c r="AL110" s="823"/>
      <c r="AM110" s="823"/>
      <c r="AN110" s="823"/>
      <c r="AO110" s="823"/>
      <c r="AP110" s="823"/>
      <c r="AQ110" s="823">
        <f>COUNTA(FO7:FO106)-COUNTIF(FO7:FO106,"RE")-COUNTIF(FO7:FO106,"AB")-COUNTIF(FO7:FO106,"")</f>
        <v>1</v>
      </c>
      <c r="AR110" s="823"/>
      <c r="AS110" s="823"/>
      <c r="AT110" s="823"/>
      <c r="AU110" s="823"/>
      <c r="AV110" s="823">
        <f>COUNTA(FP7:FP106)-COUNTIF(FP7:FP106,"RE")-COUNTIF(FP7:FP106,"AB")-COUNTIF(FP7:FP106,"")</f>
        <v>0</v>
      </c>
      <c r="AW110" s="823"/>
      <c r="AX110" s="823"/>
      <c r="AY110" s="823"/>
      <c r="AZ110" s="823"/>
      <c r="BA110" s="823">
        <f>COUNTA(FQ7:FQ106)-COUNTIF(FQ7:FQ106,"RE")-COUNTIF(FQ7:FQ106,"AB")-COUNTIF(FQ7:FQ106,"")</f>
        <v>0</v>
      </c>
      <c r="BB110" s="823"/>
      <c r="BC110" s="823"/>
      <c r="BD110" s="823"/>
      <c r="BE110" s="874">
        <f>COUNTA(FR7:FR106)-COUNTIF(FR7:FR106,"RE")-COUNTIF(FR7:FR106,"AB")-COUNTIF(FR7:FR106,"")</f>
        <v>0</v>
      </c>
      <c r="BF110" s="875"/>
      <c r="BG110" s="281">
        <f>COUNTA(FS7:FS106)-COUNTIF(FS7:FS106,"RE")-COUNTIF(FS7:FS106,"AB")-COUNTIF(FS7:FS106,"")</f>
        <v>0</v>
      </c>
      <c r="BH110" s="169">
        <f>COUNTA(FN7:FN106)-COUNTIF(FN7:FN106,"RE")-COUNTIF(FN7:FN106,"AB")-COUNTIF(FN7:FN106,"")</f>
        <v>1</v>
      </c>
      <c r="BI110" s="823">
        <f>COUNTA(FT7:FT106)-COUNTIF(FT7:FT106,"RE")-COUNTIF(FT7:FT106,"AB")-COUNTIF(FT7:FT106,"")</f>
        <v>1</v>
      </c>
      <c r="BJ110" s="823"/>
      <c r="BK110" s="823"/>
      <c r="BL110" s="823"/>
      <c r="BM110" s="823"/>
      <c r="BN110" s="823"/>
      <c r="BO110" s="823"/>
      <c r="BP110" s="823"/>
      <c r="BQ110" s="823"/>
      <c r="BR110" s="823"/>
      <c r="BS110" s="823"/>
      <c r="BT110" s="823"/>
      <c r="BU110" s="823"/>
      <c r="BV110" s="823"/>
      <c r="BW110" s="823"/>
      <c r="BX110" s="823"/>
      <c r="BY110" s="823">
        <f>COUNTA(FU7:FU106)-COUNTIF(FU7:FU106,"RE")-COUNTIF(FU7:FU106,"AB")-COUNTIF(FU7:FU106,"")</f>
        <v>1</v>
      </c>
      <c r="BZ110" s="823"/>
      <c r="CA110" s="823"/>
      <c r="CB110" s="823"/>
      <c r="CC110" s="823"/>
      <c r="CD110" s="823"/>
      <c r="CE110" s="823"/>
      <c r="CF110" s="823"/>
      <c r="CG110" s="823"/>
      <c r="CH110" s="823"/>
      <c r="CI110" s="823"/>
      <c r="CJ110" s="823"/>
      <c r="CK110" s="823"/>
      <c r="CL110" s="823"/>
      <c r="CM110" s="823"/>
      <c r="CN110" s="823"/>
      <c r="CO110" s="823">
        <f>COUNTA(FV7:FV106)-COUNTIF(FV7:FV106,"RE")-COUNTIF(FV7:FV106,"AB")-COUNTIF(FV7:FV106,"")</f>
        <v>1</v>
      </c>
      <c r="CP110" s="823"/>
      <c r="CQ110" s="823"/>
      <c r="CR110" s="823"/>
      <c r="CS110" s="823"/>
      <c r="CT110" s="823"/>
      <c r="CU110" s="823"/>
      <c r="CV110" s="823"/>
      <c r="CW110" s="823"/>
      <c r="CX110" s="823"/>
      <c r="CY110" s="823"/>
      <c r="CZ110" s="823"/>
      <c r="DA110" s="823"/>
      <c r="DB110" s="823"/>
      <c r="DC110" s="823"/>
      <c r="DD110" s="823"/>
      <c r="DE110" s="823">
        <f>COUNTA(FW7:FW106)-COUNTIF(FW7:FW106,"RE")-COUNTIF(FW7:FW106,"AB")-COUNTIF(FW7:FW106,"")</f>
        <v>1</v>
      </c>
      <c r="DF110" s="823"/>
      <c r="DG110" s="823"/>
      <c r="DH110" s="823"/>
      <c r="DI110" s="823"/>
      <c r="DJ110" s="823"/>
      <c r="DK110" s="823"/>
      <c r="DL110" s="823"/>
      <c r="DM110" s="823"/>
      <c r="DN110" s="823"/>
      <c r="DO110" s="823"/>
      <c r="DP110" s="823">
        <f>COUNTA(FX7:FX106)-COUNTIF(FX7:FX106,"RE")-COUNTIF(FX7:FX106,"AB")-COUNTIF(FX7:FX106,"")</f>
        <v>1</v>
      </c>
      <c r="DQ110" s="823"/>
      <c r="DR110" s="823"/>
      <c r="DS110" s="823"/>
      <c r="DT110" s="823"/>
      <c r="DU110" s="823"/>
      <c r="DV110" s="823"/>
      <c r="DW110" s="823"/>
      <c r="DX110" s="823"/>
      <c r="DY110" s="823"/>
      <c r="DZ110" s="823"/>
      <c r="EA110" s="823"/>
      <c r="EB110" s="823">
        <f>COUNTA(FY7:FY106)--COUNTIF(FY7:FY106,"RE")-COUNTIF(FY7:FY106,"AB")-COUNTIF(FY7:FY106,"")</f>
        <v>1</v>
      </c>
      <c r="EC110" s="823"/>
      <c r="ED110" s="823"/>
      <c r="EE110" s="823"/>
      <c r="EF110" s="823"/>
      <c r="EG110" s="823"/>
      <c r="EH110" s="823"/>
      <c r="EI110" s="823"/>
      <c r="EJ110" s="823"/>
      <c r="EK110" s="823"/>
      <c r="EL110" s="823"/>
      <c r="EM110" s="823"/>
      <c r="EN110" s="823">
        <f>COUNTA(FZ7:FZ106)-COUNTIF(FZ7:FZ106,"RE")-COUNTIF(FZ7:FZ106,"AB")-COUNTIF(FZ7:FZ106,"")</f>
        <v>1</v>
      </c>
      <c r="EO110" s="823"/>
      <c r="EP110" s="823"/>
      <c r="EQ110" s="823"/>
      <c r="ER110" s="823"/>
      <c r="ES110" s="823">
        <f>COUNTA(GA7:GA106)-COUNTIF(GA7:GA106,"RE")-COUNTIF(GA7:GA106,"AB")-COUNTIF(GA7:GA106,"")</f>
        <v>1</v>
      </c>
      <c r="ET110" s="823"/>
      <c r="EU110" s="823"/>
      <c r="EV110" s="823"/>
      <c r="EW110" s="823"/>
      <c r="EX110" s="823"/>
      <c r="EY110" s="342"/>
      <c r="EZ110" s="343"/>
      <c r="FA110" s="343"/>
      <c r="FB110" s="343"/>
      <c r="FC110" s="343"/>
      <c r="FD110" s="343"/>
      <c r="FE110" s="343"/>
      <c r="FF110" s="343"/>
      <c r="FG110" s="343"/>
      <c r="FH110" s="343"/>
      <c r="FI110" s="343"/>
      <c r="FJ110" s="344"/>
      <c r="FK110" s="806"/>
      <c r="FL110" s="807"/>
      <c r="FM110" s="807"/>
      <c r="FN110" s="807"/>
      <c r="FO110" s="807"/>
      <c r="FP110" s="807"/>
      <c r="FQ110" s="807"/>
      <c r="FR110" s="807"/>
      <c r="FS110" s="807"/>
      <c r="FT110" s="808"/>
      <c r="FU110" s="832"/>
      <c r="FV110" s="833"/>
      <c r="FW110" s="833"/>
      <c r="FX110" s="833"/>
      <c r="FY110" s="833"/>
      <c r="FZ110" s="833"/>
      <c r="GA110" s="834"/>
      <c r="GB110" s="307"/>
      <c r="GC110" s="823" t="s">
        <v>111</v>
      </c>
      <c r="GD110" s="823"/>
      <c r="GE110" s="415"/>
      <c r="GF110" s="415"/>
      <c r="GG110" s="281">
        <f>COUNTIF(GG7:GG106,"SECOND")</f>
        <v>0</v>
      </c>
      <c r="GH110" s="307"/>
      <c r="GI110" s="307"/>
      <c r="GJ110" s="307"/>
      <c r="GK110" s="307"/>
      <c r="GL110" s="307"/>
      <c r="GM110" s="307"/>
      <c r="GN110" s="307"/>
      <c r="GO110" s="307"/>
      <c r="GP110" s="307"/>
      <c r="GQ110" s="307"/>
      <c r="GR110" s="307"/>
      <c r="GS110" s="307"/>
      <c r="GT110" s="307"/>
      <c r="GU110" s="307"/>
      <c r="GV110" s="425"/>
      <c r="GW110" s="308"/>
      <c r="HA110" s="395"/>
      <c r="HB110" s="395"/>
      <c r="HC110" s="395"/>
      <c r="HD110" s="395"/>
      <c r="HE110" s="395"/>
      <c r="HF110" s="395"/>
      <c r="HG110" s="395"/>
      <c r="HH110" s="395"/>
      <c r="HI110" s="395"/>
      <c r="HJ110" s="395"/>
      <c r="HK110" s="395"/>
      <c r="HL110" s="395"/>
      <c r="HM110" s="395"/>
      <c r="HN110" s="395"/>
      <c r="HP110" s="65"/>
      <c r="HQ110" s="65"/>
      <c r="HR110" s="65"/>
      <c r="HS110" s="65"/>
    </row>
    <row r="111" spans="1:238" ht="15" customHeight="1">
      <c r="A111" s="884" t="s">
        <v>105</v>
      </c>
      <c r="B111" s="885"/>
      <c r="C111" s="56">
        <f>COUNTIF(GG7:GG106,"FIRST")</f>
        <v>1</v>
      </c>
      <c r="D111" s="56">
        <f>COUNTIF(GG7:GG106,"SECOND")</f>
        <v>0</v>
      </c>
      <c r="E111" s="56">
        <f>COUNTIF(GG7:GG106,"THIRD")</f>
        <v>0</v>
      </c>
      <c r="F111" s="56">
        <f>C111+D111+E111</f>
        <v>1</v>
      </c>
      <c r="G111" s="69">
        <f>IF(G109=0,0,F111/G109*100)</f>
        <v>1.0204081632653061</v>
      </c>
      <c r="H111" s="202" t="s">
        <v>107</v>
      </c>
      <c r="I111" s="878" t="s">
        <v>93</v>
      </c>
      <c r="J111" s="878"/>
      <c r="K111" s="821" t="s">
        <v>13</v>
      </c>
      <c r="L111" s="821"/>
      <c r="M111" s="821" t="s">
        <v>10</v>
      </c>
      <c r="N111" s="821"/>
      <c r="O111" s="821" t="s">
        <v>11</v>
      </c>
      <c r="P111" s="821"/>
      <c r="Q111" s="143"/>
      <c r="R111" s="821" t="s">
        <v>12</v>
      </c>
      <c r="S111" s="821"/>
      <c r="T111" s="821" t="s">
        <v>155</v>
      </c>
      <c r="U111" s="821"/>
      <c r="V111" s="143"/>
      <c r="W111" s="203"/>
      <c r="X111" s="203"/>
      <c r="Y111" s="143"/>
      <c r="Z111" s="144"/>
      <c r="AA111" s="821" t="s">
        <v>13</v>
      </c>
      <c r="AB111" s="821"/>
      <c r="AC111" s="821" t="s">
        <v>10</v>
      </c>
      <c r="AD111" s="821"/>
      <c r="AE111" s="821" t="s">
        <v>11</v>
      </c>
      <c r="AF111" s="821"/>
      <c r="AG111" s="143"/>
      <c r="AH111" s="821" t="s">
        <v>12</v>
      </c>
      <c r="AI111" s="821"/>
      <c r="AJ111" s="821" t="s">
        <v>155</v>
      </c>
      <c r="AK111" s="821"/>
      <c r="AL111" s="143"/>
      <c r="AM111" s="203"/>
      <c r="AN111" s="203"/>
      <c r="AO111" s="68"/>
      <c r="AP111" s="68"/>
      <c r="AQ111" s="821" t="s">
        <v>13</v>
      </c>
      <c r="AR111" s="821"/>
      <c r="AS111" s="143" t="s">
        <v>10</v>
      </c>
      <c r="AT111" s="143" t="s">
        <v>11</v>
      </c>
      <c r="AU111" s="143" t="s">
        <v>12</v>
      </c>
      <c r="AV111" s="143" t="s">
        <v>13</v>
      </c>
      <c r="AW111" s="143" t="s">
        <v>10</v>
      </c>
      <c r="AX111" s="143" t="s">
        <v>11</v>
      </c>
      <c r="AY111" s="800" t="s">
        <v>12</v>
      </c>
      <c r="AZ111" s="802"/>
      <c r="BA111" s="143" t="s">
        <v>13</v>
      </c>
      <c r="BB111" s="143" t="s">
        <v>10</v>
      </c>
      <c r="BC111" s="143" t="s">
        <v>11</v>
      </c>
      <c r="BD111" s="143" t="s">
        <v>12</v>
      </c>
      <c r="BE111" s="800" t="s">
        <v>125</v>
      </c>
      <c r="BF111" s="801"/>
      <c r="BG111" s="802"/>
      <c r="BH111" s="167" t="s">
        <v>125</v>
      </c>
      <c r="BI111" s="821" t="s">
        <v>13</v>
      </c>
      <c r="BJ111" s="821"/>
      <c r="BK111" s="821" t="s">
        <v>10</v>
      </c>
      <c r="BL111" s="821"/>
      <c r="BM111" s="821" t="s">
        <v>11</v>
      </c>
      <c r="BN111" s="821"/>
      <c r="BO111" s="143"/>
      <c r="BP111" s="821" t="s">
        <v>12</v>
      </c>
      <c r="BQ111" s="821"/>
      <c r="BR111" s="821" t="s">
        <v>155</v>
      </c>
      <c r="BS111" s="821"/>
      <c r="BT111" s="143"/>
      <c r="BU111" s="203"/>
      <c r="BV111" s="203"/>
      <c r="BW111" s="143"/>
      <c r="BX111" s="175"/>
      <c r="BY111" s="821" t="s">
        <v>13</v>
      </c>
      <c r="BZ111" s="821"/>
      <c r="CA111" s="821" t="s">
        <v>10</v>
      </c>
      <c r="CB111" s="821"/>
      <c r="CC111" s="821" t="s">
        <v>11</v>
      </c>
      <c r="CD111" s="821"/>
      <c r="CE111" s="203"/>
      <c r="CF111" s="821" t="s">
        <v>12</v>
      </c>
      <c r="CG111" s="821"/>
      <c r="CH111" s="821" t="s">
        <v>155</v>
      </c>
      <c r="CI111" s="821"/>
      <c r="CJ111" s="68"/>
      <c r="CK111" s="203"/>
      <c r="CL111" s="203"/>
      <c r="CM111" s="203"/>
      <c r="CN111" s="175"/>
      <c r="CO111" s="821" t="s">
        <v>13</v>
      </c>
      <c r="CP111" s="821"/>
      <c r="CQ111" s="821" t="s">
        <v>10</v>
      </c>
      <c r="CR111" s="821"/>
      <c r="CS111" s="821" t="s">
        <v>11</v>
      </c>
      <c r="CT111" s="821"/>
      <c r="CV111" s="879" t="s">
        <v>12</v>
      </c>
      <c r="CW111" s="880"/>
      <c r="CX111" s="821" t="s">
        <v>155</v>
      </c>
      <c r="CY111" s="821"/>
      <c r="CZ111" s="143"/>
      <c r="DA111" s="203"/>
      <c r="DB111" s="203"/>
      <c r="DC111" s="203"/>
      <c r="DD111" s="175"/>
      <c r="DE111" s="821" t="s">
        <v>14</v>
      </c>
      <c r="DF111" s="821"/>
      <c r="DG111" s="821" t="s">
        <v>15</v>
      </c>
      <c r="DH111" s="821"/>
      <c r="DI111" s="821" t="s">
        <v>16</v>
      </c>
      <c r="DJ111" s="821"/>
      <c r="DK111" s="821" t="s">
        <v>13</v>
      </c>
      <c r="DL111" s="821"/>
      <c r="DM111" s="821" t="s">
        <v>155</v>
      </c>
      <c r="DN111" s="821"/>
      <c r="DO111" s="68"/>
      <c r="DP111" s="821" t="s">
        <v>14</v>
      </c>
      <c r="DQ111" s="821"/>
      <c r="DR111" s="879" t="s">
        <v>15</v>
      </c>
      <c r="DS111" s="894"/>
      <c r="DT111" s="880"/>
      <c r="DU111" s="800" t="s">
        <v>16</v>
      </c>
      <c r="DV111" s="802"/>
      <c r="DW111" s="879" t="s">
        <v>13</v>
      </c>
      <c r="DX111" s="880"/>
      <c r="DY111" s="800" t="s">
        <v>155</v>
      </c>
      <c r="DZ111" s="801"/>
      <c r="EA111" s="802"/>
      <c r="EB111" s="821" t="s">
        <v>14</v>
      </c>
      <c r="EC111" s="821"/>
      <c r="ED111" s="821" t="s">
        <v>15</v>
      </c>
      <c r="EE111" s="821"/>
      <c r="EF111" s="821" t="s">
        <v>16</v>
      </c>
      <c r="EG111" s="821"/>
      <c r="EH111" s="821" t="s">
        <v>13</v>
      </c>
      <c r="EI111" s="821"/>
      <c r="EJ111" s="143" t="s">
        <v>155</v>
      </c>
      <c r="EK111" s="144"/>
      <c r="EL111" s="267"/>
      <c r="EM111" s="68"/>
      <c r="EN111" s="143" t="s">
        <v>14</v>
      </c>
      <c r="EO111" s="143" t="s">
        <v>15</v>
      </c>
      <c r="EP111" s="143" t="s">
        <v>16</v>
      </c>
      <c r="EQ111" s="143" t="s">
        <v>13</v>
      </c>
      <c r="ER111" s="71" t="s">
        <v>155</v>
      </c>
      <c r="ES111" s="143" t="s">
        <v>14</v>
      </c>
      <c r="ET111" s="143" t="s">
        <v>15</v>
      </c>
      <c r="EU111" s="143" t="s">
        <v>16</v>
      </c>
      <c r="EV111" s="143" t="s">
        <v>13</v>
      </c>
      <c r="EW111" s="150" t="s">
        <v>155</v>
      </c>
      <c r="EX111" s="175"/>
      <c r="EY111" s="342"/>
      <c r="EZ111" s="343"/>
      <c r="FA111" s="343"/>
      <c r="FB111" s="343"/>
      <c r="FC111" s="343"/>
      <c r="FD111" s="343"/>
      <c r="FE111" s="343"/>
      <c r="FF111" s="343"/>
      <c r="FG111" s="343"/>
      <c r="FH111" s="343"/>
      <c r="FI111" s="343"/>
      <c r="FJ111" s="344"/>
      <c r="FK111" s="803" t="s">
        <v>119</v>
      </c>
      <c r="FL111" s="804"/>
      <c r="FM111" s="804"/>
      <c r="FN111" s="804"/>
      <c r="FO111" s="804"/>
      <c r="FP111" s="804"/>
      <c r="FQ111" s="804"/>
      <c r="FR111" s="804"/>
      <c r="FS111" s="804"/>
      <c r="FT111" s="805"/>
      <c r="FU111" s="829"/>
      <c r="FV111" s="830"/>
      <c r="FW111" s="830"/>
      <c r="FX111" s="830"/>
      <c r="FY111" s="830"/>
      <c r="FZ111" s="830"/>
      <c r="GA111" s="831"/>
      <c r="GB111" s="307"/>
      <c r="GC111" s="821" t="s">
        <v>112</v>
      </c>
      <c r="GD111" s="821"/>
      <c r="GE111" s="409"/>
      <c r="GF111" s="409"/>
      <c r="GG111" s="280">
        <f>COUNTIF(GG7:GG106,"THIRD")</f>
        <v>0</v>
      </c>
      <c r="GH111" s="307"/>
      <c r="GI111" s="307"/>
      <c r="GJ111" s="307"/>
      <c r="GK111" s="307"/>
      <c r="GL111" s="307"/>
      <c r="GM111" s="307"/>
      <c r="GN111" s="307"/>
      <c r="GO111" s="307"/>
      <c r="GP111" s="307"/>
      <c r="GQ111" s="307"/>
      <c r="GR111" s="307"/>
      <c r="GS111" s="307"/>
      <c r="GT111" s="307"/>
      <c r="GU111" s="307"/>
      <c r="GV111" s="425"/>
      <c r="GW111" s="308"/>
    </row>
    <row r="112" spans="1:238" ht="15" customHeight="1">
      <c r="A112" s="886" t="s">
        <v>30</v>
      </c>
      <c r="B112" s="887"/>
      <c r="C112" s="73">
        <f>COUNTIF(GG7:GG106,"FIRST")</f>
        <v>1</v>
      </c>
      <c r="D112" s="73">
        <f>COUNTIF(GG7:GG106,"SECOND")</f>
        <v>0</v>
      </c>
      <c r="E112" s="73">
        <f>COUNTIF(GG7:GG106,"THIRD")</f>
        <v>0</v>
      </c>
      <c r="F112" s="204">
        <f>C112+D112+E112</f>
        <v>1</v>
      </c>
      <c r="G112" s="205">
        <f>IF(G109=0,0,F112/G109*100)</f>
        <v>1.0204081632653061</v>
      </c>
      <c r="H112" s="206" t="s">
        <v>108</v>
      </c>
      <c r="I112" s="877" t="s">
        <v>94</v>
      </c>
      <c r="J112" s="877"/>
      <c r="K112" s="821">
        <f>COUNTIF(FL7:FL106,"D")</f>
        <v>1</v>
      </c>
      <c r="L112" s="821"/>
      <c r="M112" s="821">
        <f>COUNTIF(FL7:FL106,"I")</f>
        <v>0</v>
      </c>
      <c r="N112" s="821"/>
      <c r="O112" s="821">
        <f>COUNTIF(FL7:FL106,"II")</f>
        <v>0</v>
      </c>
      <c r="P112" s="821"/>
      <c r="Q112" s="143"/>
      <c r="R112" s="821">
        <f>COUNTIF(FL7:FL106,"III")+COUNTIF(FL7:FL106,"G")</f>
        <v>0</v>
      </c>
      <c r="S112" s="821"/>
      <c r="T112" s="821">
        <f>K112+M112+O112+R112</f>
        <v>1</v>
      </c>
      <c r="U112" s="821"/>
      <c r="V112" s="143"/>
      <c r="W112" s="203"/>
      <c r="X112" s="203"/>
      <c r="Y112" s="68"/>
      <c r="Z112" s="68"/>
      <c r="AA112" s="821">
        <f>COUNTIF(FM7:FM106,"D")</f>
        <v>1</v>
      </c>
      <c r="AB112" s="821"/>
      <c r="AC112" s="821">
        <f>COUNTIF(FM7:FM106,"I")</f>
        <v>0</v>
      </c>
      <c r="AD112" s="821"/>
      <c r="AE112" s="821">
        <f>COUNTIF(FM7:FM106,"II")</f>
        <v>0</v>
      </c>
      <c r="AF112" s="821"/>
      <c r="AG112" s="143"/>
      <c r="AH112" s="821">
        <f>COUNTIF(FM7:FM106,"III")+COUNTIF(FM7:FM106,"G")</f>
        <v>0</v>
      </c>
      <c r="AI112" s="821"/>
      <c r="AJ112" s="821">
        <f>AA112+AC112+AE112+AH112</f>
        <v>1</v>
      </c>
      <c r="AK112" s="821"/>
      <c r="AL112" s="143"/>
      <c r="AM112" s="203"/>
      <c r="AN112" s="203"/>
      <c r="AO112" s="68"/>
      <c r="AP112" s="68"/>
      <c r="AQ112" s="821">
        <f>COUNTIF(FO7:FO106,"D")</f>
        <v>0</v>
      </c>
      <c r="AR112" s="821"/>
      <c r="AS112" s="143">
        <f>COUNTIF(FO7:FO106,"I")</f>
        <v>1</v>
      </c>
      <c r="AT112" s="143">
        <f>COUNTIF(FO7:FO106,"II")</f>
        <v>0</v>
      </c>
      <c r="AU112" s="143">
        <f>COUNTIF(FO7:FO106,"III")+COUNTIF(FO7:FO106,"G")</f>
        <v>0</v>
      </c>
      <c r="AV112" s="143">
        <f>COUNTIF(FP7:FP106,"D")</f>
        <v>0</v>
      </c>
      <c r="AW112" s="143">
        <f>COUNTIF(FP7:FP106,"I")</f>
        <v>0</v>
      </c>
      <c r="AX112" s="143">
        <f>COUNTIF(FP7:FP106,"II")</f>
        <v>0</v>
      </c>
      <c r="AY112" s="800">
        <f>COUNTIF(FP7:FP106,"III")+COUNTIF(FP7:FP106,"G")</f>
        <v>0</v>
      </c>
      <c r="AZ112" s="802"/>
      <c r="BA112" s="143">
        <f>COUNTIF(FQ7:FQ106,"D")</f>
        <v>0</v>
      </c>
      <c r="BB112" s="143">
        <f>COUNTIF(FQ7:FQ106,"I")</f>
        <v>0</v>
      </c>
      <c r="BC112" s="143">
        <f>COUNTIF(FQ7:FQ106,"II")</f>
        <v>0</v>
      </c>
      <c r="BD112" s="143">
        <f>COUNTIF(FQ7:FQ106,"III")+COUNTIF(FQ7:FQ106,"G")</f>
        <v>0</v>
      </c>
      <c r="BE112" s="879">
        <f>COUNTIF(FR7:FR106,"D")+COUNTIF(FR7:FR106,"I")+COUNTIF(FR7:FR106,"II")+COUNTIF(FR7:FR106,"III")+COUNTIF(FR7:FR106,"G")</f>
        <v>0</v>
      </c>
      <c r="BF112" s="880"/>
      <c r="BG112" s="280">
        <f>COUNTIF(FS7:FS106,"D")+COUNTIF(FS7:FS106,"I")+COUNTIF(FS7:FS106,"II")+COUNTIF(FS7:FS106,"III")+COUNTIF(FS7:FS106,"G")</f>
        <v>0</v>
      </c>
      <c r="BH112" s="167">
        <f>COUNTIF(FN7:FN106,"D")+COUNTIF(FN7:FN106,"I")+COUNTIF(FN7:FN106,"II")+COUNTIF(FN7:FN106,"III")+COUNTIF(FN7:FN106,"G")</f>
        <v>1</v>
      </c>
      <c r="BI112" s="821">
        <f>COUNTIF(FT7:FT106,"D")</f>
        <v>0</v>
      </c>
      <c r="BJ112" s="821"/>
      <c r="BK112" s="821">
        <f>COUNTIF(FT7:FT106,"I")</f>
        <v>1</v>
      </c>
      <c r="BL112" s="821"/>
      <c r="BM112" s="821">
        <f>COUNTIF(FT7:FT106,"II")</f>
        <v>0</v>
      </c>
      <c r="BN112" s="821"/>
      <c r="BO112" s="143"/>
      <c r="BP112" s="821">
        <f>COUNTIF(FT7:FT106,"III")+COUNTIF(FT7:FT106,"g")</f>
        <v>0</v>
      </c>
      <c r="BQ112" s="821"/>
      <c r="BR112" s="821">
        <f>SUM(BI112:BP112)</f>
        <v>1</v>
      </c>
      <c r="BS112" s="821"/>
      <c r="BT112" s="143"/>
      <c r="BU112" s="203"/>
      <c r="BV112" s="203"/>
      <c r="BW112" s="143"/>
      <c r="BX112" s="175"/>
      <c r="BY112" s="821">
        <f>COUNTIF(FU7:FU106,"D")</f>
        <v>0</v>
      </c>
      <c r="BZ112" s="821"/>
      <c r="CA112" s="821">
        <f>COUNTIF(FU7:FU106,"I")</f>
        <v>1</v>
      </c>
      <c r="CB112" s="821"/>
      <c r="CC112" s="821">
        <f>COUNTIF(FU7:FU106,"II")</f>
        <v>0</v>
      </c>
      <c r="CD112" s="821"/>
      <c r="CE112" s="203"/>
      <c r="CF112" s="821">
        <f>COUNTIF(FU7:FU106,"III")+COUNTIF(FU7:FU106,"g")</f>
        <v>0</v>
      </c>
      <c r="CG112" s="821"/>
      <c r="CH112" s="821">
        <f>SUM(BY112:CF112)</f>
        <v>1</v>
      </c>
      <c r="CI112" s="821"/>
      <c r="CJ112" s="68"/>
      <c r="CK112" s="203"/>
      <c r="CL112" s="203"/>
      <c r="CM112" s="203"/>
      <c r="CN112" s="68"/>
      <c r="CO112" s="821">
        <f>COUNTIF(FV7:FV106,"D")</f>
        <v>0</v>
      </c>
      <c r="CP112" s="821"/>
      <c r="CQ112" s="821">
        <f>COUNTIF(FV7:FV106,"I")</f>
        <v>1</v>
      </c>
      <c r="CR112" s="821"/>
      <c r="CS112" s="821">
        <f>COUNTIF(FV7:FV106,"II")</f>
        <v>0</v>
      </c>
      <c r="CT112" s="821"/>
      <c r="CV112" s="867">
        <f>COUNTIF(FV7:FV106,"III")+COUNTIF(FV7:FV106,"G")</f>
        <v>0</v>
      </c>
      <c r="CW112" s="868"/>
      <c r="CX112" s="821">
        <f>SUM(CO112:CV112)</f>
        <v>1</v>
      </c>
      <c r="CY112" s="821"/>
      <c r="CZ112" s="143"/>
      <c r="DA112" s="203"/>
      <c r="DB112" s="203"/>
      <c r="DC112" s="203"/>
      <c r="DD112" s="175"/>
      <c r="DE112" s="821">
        <f>COUNTIF(FW7:FW106,"A")</f>
        <v>0</v>
      </c>
      <c r="DF112" s="821"/>
      <c r="DG112" s="821">
        <f>COUNTIF(FW7:FW106,"B")</f>
        <v>0</v>
      </c>
      <c r="DH112" s="821"/>
      <c r="DI112" s="821">
        <f>COUNTIF(FW7:FW106,"C")</f>
        <v>1</v>
      </c>
      <c r="DJ112" s="821"/>
      <c r="DK112" s="821">
        <f>COUNTIF(FW7:FW106,"D")</f>
        <v>0</v>
      </c>
      <c r="DL112" s="821"/>
      <c r="DM112" s="821">
        <f>SUM(DE112,DG112,DI112,DK112)</f>
        <v>1</v>
      </c>
      <c r="DN112" s="821"/>
      <c r="DO112" s="68"/>
      <c r="DP112" s="821">
        <f>COUNTIF(FX7:FX106,"A")</f>
        <v>1</v>
      </c>
      <c r="DQ112" s="821"/>
      <c r="DR112" s="867">
        <f>COUNTIF(FX7:FX106,"B")</f>
        <v>0</v>
      </c>
      <c r="DS112" s="870"/>
      <c r="DT112" s="868"/>
      <c r="DU112" s="800">
        <f>COUNTIF(FX7:FX106,"C")</f>
        <v>0</v>
      </c>
      <c r="DV112" s="802"/>
      <c r="DW112" s="867">
        <f>COUNTIF(FX7:FX106,"D")</f>
        <v>0</v>
      </c>
      <c r="DX112" s="868"/>
      <c r="DY112" s="800">
        <f>SUM(DP112,DR112,DU112,DW112)</f>
        <v>1</v>
      </c>
      <c r="DZ112" s="801"/>
      <c r="EA112" s="802"/>
      <c r="EB112" s="821">
        <f>COUNTIF(FY7:FY106,"A")</f>
        <v>0</v>
      </c>
      <c r="EC112" s="821"/>
      <c r="ED112" s="821">
        <f>COUNTIF(FY7:FY106,"B")</f>
        <v>1</v>
      </c>
      <c r="EE112" s="821"/>
      <c r="EF112" s="821">
        <f>COUNTIF(FY7:FY106,"C")</f>
        <v>0</v>
      </c>
      <c r="EG112" s="821"/>
      <c r="EH112" s="821">
        <f>COUNTIF(FY7:FY106,"D")</f>
        <v>0</v>
      </c>
      <c r="EI112" s="821"/>
      <c r="EJ112" s="143">
        <f>SUM(EB112,ED112,EF112,EH112)</f>
        <v>1</v>
      </c>
      <c r="EK112" s="144"/>
      <c r="EL112" s="267"/>
      <c r="EM112" s="68"/>
      <c r="EN112" s="143">
        <f>COUNTIF(FZ7:FZ106,"A")</f>
        <v>1</v>
      </c>
      <c r="EO112" s="143">
        <f>COUNTIF(FZ7:FZ106,"B")</f>
        <v>0</v>
      </c>
      <c r="EP112" s="143">
        <f>COUNTIF(FZ7:FZ106,"C")</f>
        <v>0</v>
      </c>
      <c r="EQ112" s="143">
        <f>COUNTIF(FZ7:FZ106,"D")</f>
        <v>0</v>
      </c>
      <c r="ER112" s="173">
        <f>SUM(EN112,EO112,EP112,EQ112)</f>
        <v>1</v>
      </c>
      <c r="ES112" s="143">
        <f>COUNTIF(GA7:GA106,"A")</f>
        <v>1</v>
      </c>
      <c r="ET112" s="143">
        <f>COUNTIF(GA7:GA106,"B")</f>
        <v>0</v>
      </c>
      <c r="EU112" s="143">
        <f>COUNTIF(GA7:GA106,"C")</f>
        <v>0</v>
      </c>
      <c r="EV112" s="143">
        <f>COUNTIF(GA7:GA106,"D")</f>
        <v>0</v>
      </c>
      <c r="EW112" s="145">
        <f>SUM(ES112,ET112,EU112,EV112)</f>
        <v>1</v>
      </c>
      <c r="EX112" s="175"/>
      <c r="EY112" s="342"/>
      <c r="EZ112" s="343"/>
      <c r="FA112" s="343"/>
      <c r="FB112" s="343"/>
      <c r="FC112" s="343"/>
      <c r="FD112" s="343"/>
      <c r="FE112" s="343"/>
      <c r="FF112" s="343"/>
      <c r="FG112" s="343"/>
      <c r="FH112" s="343"/>
      <c r="FI112" s="343"/>
      <c r="FJ112" s="344"/>
      <c r="FK112" s="806"/>
      <c r="FL112" s="807"/>
      <c r="FM112" s="807"/>
      <c r="FN112" s="807"/>
      <c r="FO112" s="807"/>
      <c r="FP112" s="807"/>
      <c r="FQ112" s="807"/>
      <c r="FR112" s="807"/>
      <c r="FS112" s="807"/>
      <c r="FT112" s="808"/>
      <c r="FU112" s="832"/>
      <c r="FV112" s="833"/>
      <c r="FW112" s="833"/>
      <c r="FX112" s="833"/>
      <c r="FY112" s="833"/>
      <c r="FZ112" s="833"/>
      <c r="GA112" s="834"/>
      <c r="GB112" s="307"/>
      <c r="GC112" s="821" t="s">
        <v>156</v>
      </c>
      <c r="GD112" s="821"/>
      <c r="GE112" s="409"/>
      <c r="GF112" s="409"/>
      <c r="GG112" s="280">
        <f>SUM(GG109:GG111)</f>
        <v>1</v>
      </c>
      <c r="GH112" s="307"/>
      <c r="GI112" s="307"/>
      <c r="GJ112" s="307"/>
      <c r="GK112" s="307"/>
      <c r="GL112" s="307"/>
      <c r="GM112" s="307"/>
      <c r="GN112" s="307"/>
      <c r="GO112" s="307"/>
      <c r="GP112" s="307"/>
      <c r="GQ112" s="307"/>
      <c r="GR112" s="307"/>
      <c r="GS112" s="307"/>
      <c r="GT112" s="307"/>
      <c r="GU112" s="307"/>
      <c r="GV112" s="425"/>
      <c r="GW112" s="308"/>
    </row>
    <row r="113" spans="1:205" ht="15" customHeight="1">
      <c r="A113" s="201"/>
      <c r="B113" s="861" t="s">
        <v>88</v>
      </c>
      <c r="C113" s="861"/>
      <c r="D113" s="147">
        <f>COUNTIF(GB7:GB106,"NSO")</f>
        <v>0</v>
      </c>
      <c r="E113" s="147"/>
      <c r="F113" s="207" t="s">
        <v>114</v>
      </c>
      <c r="G113" s="208" t="s">
        <v>17</v>
      </c>
      <c r="H113" s="148">
        <f>COUNTIF(GB7:GB106,"SUPPL.")</f>
        <v>0</v>
      </c>
      <c r="I113" s="907" t="s">
        <v>95</v>
      </c>
      <c r="J113" s="907"/>
      <c r="K113" s="871">
        <f>IF(K110=0,0,T112/K110*100)</f>
        <v>100</v>
      </c>
      <c r="L113" s="871"/>
      <c r="M113" s="871"/>
      <c r="N113" s="871"/>
      <c r="O113" s="871"/>
      <c r="P113" s="871"/>
      <c r="Q113" s="871"/>
      <c r="R113" s="871"/>
      <c r="S113" s="871"/>
      <c r="T113" s="871"/>
      <c r="U113" s="871"/>
      <c r="V113" s="871"/>
      <c r="W113" s="871"/>
      <c r="X113" s="871"/>
      <c r="Y113" s="871"/>
      <c r="Z113" s="871"/>
      <c r="AA113" s="871">
        <f>IF(AA110=0,0,AJ112/AA110*100)</f>
        <v>100</v>
      </c>
      <c r="AB113" s="871"/>
      <c r="AC113" s="871"/>
      <c r="AD113" s="871"/>
      <c r="AE113" s="871"/>
      <c r="AF113" s="871"/>
      <c r="AG113" s="871"/>
      <c r="AH113" s="871"/>
      <c r="AI113" s="871"/>
      <c r="AJ113" s="871"/>
      <c r="AK113" s="871"/>
      <c r="AL113" s="871"/>
      <c r="AM113" s="871"/>
      <c r="AN113" s="871"/>
      <c r="AO113" s="871"/>
      <c r="AP113" s="871"/>
      <c r="AQ113" s="888">
        <f>AQ112+AS112+AT112+AU112</f>
        <v>1</v>
      </c>
      <c r="AR113" s="888"/>
      <c r="AS113" s="888"/>
      <c r="AT113" s="871">
        <f>IF(AQ110=0,"",AQ113/AQ110*100)</f>
        <v>100</v>
      </c>
      <c r="AU113" s="871"/>
      <c r="AV113" s="902">
        <f>AV112+AW112+AX112+AY112</f>
        <v>0</v>
      </c>
      <c r="AW113" s="903"/>
      <c r="AX113" s="904" t="str">
        <f>IF(AV110=0,"",AV113/AV110*100)</f>
        <v/>
      </c>
      <c r="AY113" s="905"/>
      <c r="AZ113" s="906"/>
      <c r="BA113" s="888">
        <f>BA112+BB112+BC112+BD112</f>
        <v>0</v>
      </c>
      <c r="BB113" s="888"/>
      <c r="BC113" s="871" t="str">
        <f>IF(BA110=0,"",BA113/BA110*100)</f>
        <v/>
      </c>
      <c r="BD113" s="871"/>
      <c r="BE113" s="889" t="str">
        <f>IF(BE110=0,"",BE112/BE110*100)</f>
        <v/>
      </c>
      <c r="BF113" s="890"/>
      <c r="BG113" s="286" t="str">
        <f>IF(BG110=0,"",BG112/BG110*100)</f>
        <v/>
      </c>
      <c r="BH113" s="170">
        <f>IF(BH110=0,"",BH112/BH110*100)</f>
        <v>100</v>
      </c>
      <c r="BI113" s="871">
        <f>IF(BI110=0,0,BR112/BI110*100)</f>
        <v>100</v>
      </c>
      <c r="BJ113" s="871"/>
      <c r="BK113" s="871"/>
      <c r="BL113" s="871"/>
      <c r="BM113" s="871"/>
      <c r="BN113" s="871"/>
      <c r="BO113" s="871"/>
      <c r="BP113" s="871"/>
      <c r="BQ113" s="871"/>
      <c r="BR113" s="871"/>
      <c r="BS113" s="871"/>
      <c r="BT113" s="871"/>
      <c r="BU113" s="871"/>
      <c r="BV113" s="871"/>
      <c r="BW113" s="871"/>
      <c r="BX113" s="871"/>
      <c r="BY113" s="871">
        <f>IF(BY110=0,0,CH112/BY110*100)</f>
        <v>100</v>
      </c>
      <c r="BZ113" s="871"/>
      <c r="CA113" s="871"/>
      <c r="CB113" s="871"/>
      <c r="CC113" s="871"/>
      <c r="CD113" s="871"/>
      <c r="CE113" s="871"/>
      <c r="CF113" s="871"/>
      <c r="CG113" s="871"/>
      <c r="CH113" s="871"/>
      <c r="CI113" s="871"/>
      <c r="CJ113" s="871"/>
      <c r="CK113" s="871"/>
      <c r="CL113" s="871"/>
      <c r="CM113" s="871"/>
      <c r="CN113" s="871"/>
      <c r="CO113" s="871">
        <f>IF(CO110=0,0,CX112/CO110*100)</f>
        <v>100</v>
      </c>
      <c r="CP113" s="871"/>
      <c r="CQ113" s="871"/>
      <c r="CR113" s="871"/>
      <c r="CS113" s="871"/>
      <c r="CT113" s="871"/>
      <c r="CU113" s="871"/>
      <c r="CV113" s="871"/>
      <c r="CW113" s="871"/>
      <c r="CX113" s="871"/>
      <c r="CY113" s="871"/>
      <c r="CZ113" s="871"/>
      <c r="DA113" s="871"/>
      <c r="DB113" s="871"/>
      <c r="DC113" s="871"/>
      <c r="DD113" s="871"/>
      <c r="DE113" s="871">
        <f>IF(DE110=0,0,DM112/DE110*100)</f>
        <v>100</v>
      </c>
      <c r="DF113" s="871"/>
      <c r="DG113" s="871"/>
      <c r="DH113" s="871"/>
      <c r="DI113" s="871"/>
      <c r="DJ113" s="871"/>
      <c r="DK113" s="871"/>
      <c r="DL113" s="871"/>
      <c r="DM113" s="871"/>
      <c r="DN113" s="871"/>
      <c r="DO113" s="871"/>
      <c r="DP113" s="871">
        <f>IF(DP110=0,0,DY112/DP110*100)</f>
        <v>100</v>
      </c>
      <c r="DQ113" s="871"/>
      <c r="DR113" s="871"/>
      <c r="DS113" s="871"/>
      <c r="DT113" s="871"/>
      <c r="DU113" s="871"/>
      <c r="DV113" s="871"/>
      <c r="DW113" s="871"/>
      <c r="DX113" s="871"/>
      <c r="DY113" s="871"/>
      <c r="DZ113" s="871"/>
      <c r="EA113" s="871"/>
      <c r="EB113" s="871">
        <f>IF(EB110=0,0,EJ112/EB110*100)</f>
        <v>100</v>
      </c>
      <c r="EC113" s="871"/>
      <c r="ED113" s="871"/>
      <c r="EE113" s="871"/>
      <c r="EF113" s="871"/>
      <c r="EG113" s="871"/>
      <c r="EH113" s="871"/>
      <c r="EI113" s="871"/>
      <c r="EJ113" s="871"/>
      <c r="EK113" s="871"/>
      <c r="EL113" s="871"/>
      <c r="EM113" s="871"/>
      <c r="EN113" s="888">
        <f>IF(EN110=0,0,ER112/EN110*100)</f>
        <v>100</v>
      </c>
      <c r="EO113" s="888"/>
      <c r="EP113" s="888"/>
      <c r="EQ113" s="888"/>
      <c r="ER113" s="888"/>
      <c r="ES113" s="888">
        <f>IF(ES110=0,0,EW112/ES110*100)</f>
        <v>100</v>
      </c>
      <c r="ET113" s="888"/>
      <c r="EU113" s="888"/>
      <c r="EV113" s="888"/>
      <c r="EW113" s="888"/>
      <c r="EX113" s="888"/>
      <c r="EY113" s="342"/>
      <c r="EZ113" s="343"/>
      <c r="FA113" s="343"/>
      <c r="FB113" s="343"/>
      <c r="FC113" s="343"/>
      <c r="FD113" s="343"/>
      <c r="FE113" s="343"/>
      <c r="FF113" s="343"/>
      <c r="FG113" s="343"/>
      <c r="FH113" s="343"/>
      <c r="FI113" s="343"/>
      <c r="FJ113" s="344"/>
      <c r="FK113" s="809" t="s">
        <v>120</v>
      </c>
      <c r="FL113" s="810"/>
      <c r="FM113" s="810"/>
      <c r="FN113" s="810"/>
      <c r="FO113" s="810"/>
      <c r="FP113" s="810"/>
      <c r="FQ113" s="810"/>
      <c r="FR113" s="810"/>
      <c r="FS113" s="810"/>
      <c r="FT113" s="811"/>
      <c r="FU113" s="829"/>
      <c r="FV113" s="830"/>
      <c r="FW113" s="830"/>
      <c r="FX113" s="830"/>
      <c r="FY113" s="830"/>
      <c r="FZ113" s="830"/>
      <c r="GA113" s="831"/>
      <c r="GB113" s="307"/>
      <c r="GC113" s="891" t="s">
        <v>114</v>
      </c>
      <c r="GD113" s="891"/>
      <c r="GE113" s="414"/>
      <c r="GF113" s="414"/>
      <c r="GG113" s="286">
        <f>COUNTIF(GB7:GB106,"SUPPL.")</f>
        <v>0</v>
      </c>
      <c r="GH113" s="307"/>
      <c r="GI113" s="307"/>
      <c r="GJ113" s="307"/>
      <c r="GK113" s="307"/>
      <c r="GL113" s="307"/>
      <c r="GM113" s="307"/>
      <c r="GN113" s="307"/>
      <c r="GO113" s="307"/>
      <c r="GP113" s="307"/>
      <c r="GQ113" s="307"/>
      <c r="GR113" s="307"/>
      <c r="GS113" s="307"/>
      <c r="GT113" s="307"/>
      <c r="GU113" s="307"/>
      <c r="GV113" s="425"/>
      <c r="GW113" s="308"/>
    </row>
    <row r="114" spans="1:205" ht="15" customHeight="1">
      <c r="A114" s="201"/>
      <c r="B114" s="915" t="s">
        <v>117</v>
      </c>
      <c r="C114" s="915"/>
      <c r="D114" s="915"/>
      <c r="E114" s="915"/>
      <c r="F114" s="915"/>
      <c r="G114" s="3" t="s">
        <v>17</v>
      </c>
      <c r="H114" s="72">
        <f>COUNTIF(GB7:GB106,"RE-EXAM.")</f>
        <v>0</v>
      </c>
      <c r="I114" s="908" t="s">
        <v>96</v>
      </c>
      <c r="J114" s="908"/>
      <c r="K114" s="895">
        <f>COUNTIF(FL7:FL106,"S")</f>
        <v>0</v>
      </c>
      <c r="L114" s="895"/>
      <c r="M114" s="895"/>
      <c r="N114" s="895"/>
      <c r="O114" s="895"/>
      <c r="P114" s="895"/>
      <c r="Q114" s="895"/>
      <c r="R114" s="895"/>
      <c r="S114" s="895"/>
      <c r="T114" s="895"/>
      <c r="U114" s="895"/>
      <c r="V114" s="895"/>
      <c r="W114" s="895"/>
      <c r="X114" s="895"/>
      <c r="Y114" s="895"/>
      <c r="Z114" s="895"/>
      <c r="AA114" s="895">
        <f>COUNTIF(FM7:FM106,"S")</f>
        <v>0</v>
      </c>
      <c r="AB114" s="895"/>
      <c r="AC114" s="895"/>
      <c r="AD114" s="895"/>
      <c r="AE114" s="895"/>
      <c r="AF114" s="895"/>
      <c r="AG114" s="895"/>
      <c r="AH114" s="895"/>
      <c r="AI114" s="895"/>
      <c r="AJ114" s="895"/>
      <c r="AK114" s="895"/>
      <c r="AL114" s="895"/>
      <c r="AM114" s="895"/>
      <c r="AN114" s="895"/>
      <c r="AO114" s="895"/>
      <c r="AP114" s="895"/>
      <c r="AQ114" s="921">
        <f>COUNTIF(FO7:FO106,"S")</f>
        <v>0</v>
      </c>
      <c r="AR114" s="921"/>
      <c r="AS114" s="921"/>
      <c r="AT114" s="921"/>
      <c r="AU114" s="921"/>
      <c r="AV114" s="149">
        <f>COUNTIF(FP7:FP106,"s")</f>
        <v>0</v>
      </c>
      <c r="AW114" s="149"/>
      <c r="AX114" s="149"/>
      <c r="AY114" s="149"/>
      <c r="AZ114" s="149"/>
      <c r="BA114" s="921">
        <f>COUNTIF(FQ7:FQ106,"S")</f>
        <v>0</v>
      </c>
      <c r="BB114" s="921"/>
      <c r="BC114" s="921"/>
      <c r="BD114" s="921"/>
      <c r="BE114" s="916">
        <f>COUNTIF(FR7:FR106,"S")</f>
        <v>0</v>
      </c>
      <c r="BF114" s="917"/>
      <c r="BG114" s="283">
        <f>COUNTIF(FS7:FS106,"S")</f>
        <v>0</v>
      </c>
      <c r="BH114" s="174">
        <f>COUNTIF(FN7:FN106,"S")</f>
        <v>0</v>
      </c>
      <c r="BI114" s="895">
        <f>COUNTIF(FT7:FT106,"S")</f>
        <v>0</v>
      </c>
      <c r="BJ114" s="895"/>
      <c r="BK114" s="895"/>
      <c r="BL114" s="895"/>
      <c r="BM114" s="895"/>
      <c r="BN114" s="895"/>
      <c r="BO114" s="895"/>
      <c r="BP114" s="895"/>
      <c r="BQ114" s="895"/>
      <c r="BR114" s="895"/>
      <c r="BS114" s="895"/>
      <c r="BT114" s="895"/>
      <c r="BU114" s="895"/>
      <c r="BV114" s="895"/>
      <c r="BW114" s="895"/>
      <c r="BX114" s="895"/>
      <c r="BY114" s="895">
        <f>COUNTIF(FU7:FU106,"S")</f>
        <v>0</v>
      </c>
      <c r="BZ114" s="895"/>
      <c r="CA114" s="895"/>
      <c r="CB114" s="895"/>
      <c r="CC114" s="895"/>
      <c r="CD114" s="895"/>
      <c r="CE114" s="895"/>
      <c r="CF114" s="895"/>
      <c r="CG114" s="895"/>
      <c r="CH114" s="895"/>
      <c r="CI114" s="895"/>
      <c r="CJ114" s="895"/>
      <c r="CK114" s="895"/>
      <c r="CL114" s="895"/>
      <c r="CM114" s="895"/>
      <c r="CN114" s="895"/>
      <c r="CO114" s="895">
        <f>COUNTIF(FV7:FV106,"S")</f>
        <v>0</v>
      </c>
      <c r="CP114" s="895"/>
      <c r="CQ114" s="895"/>
      <c r="CR114" s="895"/>
      <c r="CS114" s="895"/>
      <c r="CT114" s="895"/>
      <c r="CU114" s="895"/>
      <c r="CV114" s="895"/>
      <c r="CW114" s="895"/>
      <c r="CX114" s="895"/>
      <c r="CY114" s="895"/>
      <c r="CZ114" s="895"/>
      <c r="DA114" s="895"/>
      <c r="DB114" s="895"/>
      <c r="DC114" s="895"/>
      <c r="DD114" s="895"/>
      <c r="DE114" s="895">
        <f>COUNTIF(FW7:FW106,"S")</f>
        <v>0</v>
      </c>
      <c r="DF114" s="895"/>
      <c r="DG114" s="895"/>
      <c r="DH114" s="895"/>
      <c r="DI114" s="895"/>
      <c r="DJ114" s="895"/>
      <c r="DK114" s="895"/>
      <c r="DL114" s="895"/>
      <c r="DM114" s="895"/>
      <c r="DN114" s="895"/>
      <c r="DO114" s="895"/>
      <c r="DP114" s="895">
        <f>COUNTIF(FX7:FX106,"S")</f>
        <v>0</v>
      </c>
      <c r="DQ114" s="895"/>
      <c r="DR114" s="895"/>
      <c r="DS114" s="895"/>
      <c r="DT114" s="895"/>
      <c r="DU114" s="895"/>
      <c r="DV114" s="895"/>
      <c r="DW114" s="895"/>
      <c r="DX114" s="895"/>
      <c r="DY114" s="895"/>
      <c r="DZ114" s="895"/>
      <c r="EA114" s="895"/>
      <c r="EB114" s="895">
        <f>COUNTIF(FY7:FY106,"S")</f>
        <v>0</v>
      </c>
      <c r="EC114" s="895"/>
      <c r="ED114" s="895"/>
      <c r="EE114" s="895"/>
      <c r="EF114" s="895"/>
      <c r="EG114" s="895"/>
      <c r="EH114" s="895"/>
      <c r="EI114" s="895"/>
      <c r="EJ114" s="895"/>
      <c r="EK114" s="895"/>
      <c r="EL114" s="895"/>
      <c r="EM114" s="895"/>
      <c r="EN114" s="895">
        <f>COUNTIF(FZ7:FZ106,"S")</f>
        <v>0</v>
      </c>
      <c r="EO114" s="895"/>
      <c r="EP114" s="895"/>
      <c r="EQ114" s="895"/>
      <c r="ER114" s="895"/>
      <c r="ES114" s="895">
        <f>COUNTIF(GA7:GA106,"S")</f>
        <v>0</v>
      </c>
      <c r="ET114" s="895"/>
      <c r="EU114" s="895"/>
      <c r="EV114" s="895"/>
      <c r="EW114" s="895"/>
      <c r="EX114" s="895"/>
      <c r="EY114" s="342"/>
      <c r="EZ114" s="343"/>
      <c r="FA114" s="343"/>
      <c r="FB114" s="343"/>
      <c r="FC114" s="343"/>
      <c r="FD114" s="343"/>
      <c r="FE114" s="343"/>
      <c r="FF114" s="343"/>
      <c r="FG114" s="343"/>
      <c r="FH114" s="343"/>
      <c r="FI114" s="343"/>
      <c r="FJ114" s="344"/>
      <c r="FK114" s="812"/>
      <c r="FL114" s="813"/>
      <c r="FM114" s="813"/>
      <c r="FN114" s="813"/>
      <c r="FO114" s="813"/>
      <c r="FP114" s="813"/>
      <c r="FQ114" s="813"/>
      <c r="FR114" s="813"/>
      <c r="FS114" s="813"/>
      <c r="FT114" s="814"/>
      <c r="FU114" s="832"/>
      <c r="FV114" s="833"/>
      <c r="FW114" s="833"/>
      <c r="FX114" s="833"/>
      <c r="FY114" s="833"/>
      <c r="FZ114" s="833"/>
      <c r="GA114" s="834"/>
      <c r="GB114" s="307"/>
      <c r="GC114" s="895" t="s">
        <v>115</v>
      </c>
      <c r="GD114" s="895"/>
      <c r="GE114" s="412"/>
      <c r="GF114" s="412"/>
      <c r="GG114" s="284">
        <f>COUNTIF(GB7:GB106,"FAIL")</f>
        <v>0</v>
      </c>
      <c r="GH114" s="307"/>
      <c r="GI114" s="307"/>
      <c r="GJ114" s="307"/>
      <c r="GK114" s="307"/>
      <c r="GL114" s="307"/>
      <c r="GM114" s="307"/>
      <c r="GN114" s="307"/>
      <c r="GO114" s="307"/>
      <c r="GP114" s="307"/>
      <c r="GQ114" s="307"/>
      <c r="GR114" s="307"/>
      <c r="GS114" s="307"/>
      <c r="GT114" s="307"/>
      <c r="GU114" s="307"/>
      <c r="GV114" s="425"/>
      <c r="GW114" s="308"/>
    </row>
    <row r="115" spans="1:205" ht="15" customHeight="1">
      <c r="A115" s="201"/>
      <c r="B115" s="910" t="s">
        <v>101</v>
      </c>
      <c r="C115" s="910"/>
      <c r="D115" s="910"/>
      <c r="E115" s="910"/>
      <c r="F115" s="910"/>
      <c r="G115" s="2" t="s">
        <v>17</v>
      </c>
      <c r="H115" s="104">
        <f>COUNTIF(GB7:GB106,"FAIL")</f>
        <v>0</v>
      </c>
      <c r="I115" s="909" t="s">
        <v>97</v>
      </c>
      <c r="J115" s="909"/>
      <c r="K115" s="861">
        <f>COUNTIF(FL7:FL106,"F")</f>
        <v>0</v>
      </c>
      <c r="L115" s="861"/>
      <c r="M115" s="861"/>
      <c r="N115" s="861"/>
      <c r="O115" s="861"/>
      <c r="P115" s="861"/>
      <c r="Q115" s="861"/>
      <c r="R115" s="861"/>
      <c r="S115" s="861"/>
      <c r="T115" s="861"/>
      <c r="U115" s="861"/>
      <c r="V115" s="861"/>
      <c r="W115" s="861"/>
      <c r="X115" s="861"/>
      <c r="Y115" s="861"/>
      <c r="Z115" s="861"/>
      <c r="AA115" s="861">
        <f>COUNTIF(FM7:FM106,"F")</f>
        <v>0</v>
      </c>
      <c r="AB115" s="861"/>
      <c r="AC115" s="861"/>
      <c r="AD115" s="861"/>
      <c r="AE115" s="861"/>
      <c r="AF115" s="861"/>
      <c r="AG115" s="861"/>
      <c r="AH115" s="861"/>
      <c r="AI115" s="861"/>
      <c r="AJ115" s="861"/>
      <c r="AK115" s="861"/>
      <c r="AL115" s="861"/>
      <c r="AM115" s="861"/>
      <c r="AN115" s="861"/>
      <c r="AO115" s="861"/>
      <c r="AP115" s="861"/>
      <c r="AQ115" s="861">
        <f>COUNTIF(FO7:FO106,"F")</f>
        <v>0</v>
      </c>
      <c r="AR115" s="861"/>
      <c r="AS115" s="861"/>
      <c r="AT115" s="861"/>
      <c r="AU115" s="861"/>
      <c r="AV115" s="147">
        <f>COUNTIF(FP7:FP106,"F")</f>
        <v>0</v>
      </c>
      <c r="AW115" s="147"/>
      <c r="AX115" s="147"/>
      <c r="AY115" s="147"/>
      <c r="AZ115" s="147"/>
      <c r="BA115" s="861">
        <f>COUNTIF(FQ7:FQ106,"F")</f>
        <v>0</v>
      </c>
      <c r="BB115" s="861"/>
      <c r="BC115" s="861"/>
      <c r="BD115" s="861"/>
      <c r="BE115" s="892">
        <f>COUNTIF(FR7:FR106,"F")</f>
        <v>0</v>
      </c>
      <c r="BF115" s="893"/>
      <c r="BG115" s="282">
        <f>COUNTIF(FS7:FS106,"F")</f>
        <v>0</v>
      </c>
      <c r="BH115" s="168">
        <f>COUNTIF(FN7:FN106,"F")</f>
        <v>0</v>
      </c>
      <c r="BI115" s="861">
        <f>COUNTIF(FT7:FT106,"F")</f>
        <v>0</v>
      </c>
      <c r="BJ115" s="861"/>
      <c r="BK115" s="861"/>
      <c r="BL115" s="861"/>
      <c r="BM115" s="861"/>
      <c r="BN115" s="861"/>
      <c r="BO115" s="861"/>
      <c r="BP115" s="861"/>
      <c r="BQ115" s="861"/>
      <c r="BR115" s="861"/>
      <c r="BS115" s="861"/>
      <c r="BT115" s="861"/>
      <c r="BU115" s="861"/>
      <c r="BV115" s="861"/>
      <c r="BW115" s="861"/>
      <c r="BX115" s="861"/>
      <c r="BY115" s="861">
        <f>COUNTIF(FU7:FU106,"F")</f>
        <v>0</v>
      </c>
      <c r="BZ115" s="861"/>
      <c r="CA115" s="861"/>
      <c r="CB115" s="861"/>
      <c r="CC115" s="861"/>
      <c r="CD115" s="861"/>
      <c r="CE115" s="861"/>
      <c r="CF115" s="861"/>
      <c r="CG115" s="861"/>
      <c r="CH115" s="861"/>
      <c r="CI115" s="861"/>
      <c r="CJ115" s="861"/>
      <c r="CK115" s="861"/>
      <c r="CL115" s="861"/>
      <c r="CM115" s="861"/>
      <c r="CN115" s="861"/>
      <c r="CO115" s="861">
        <f>COUNTIF(FV7:FV106,"F")</f>
        <v>0</v>
      </c>
      <c r="CP115" s="861"/>
      <c r="CQ115" s="861"/>
      <c r="CR115" s="861"/>
      <c r="CS115" s="861"/>
      <c r="CT115" s="861"/>
      <c r="CU115" s="861"/>
      <c r="CV115" s="861"/>
      <c r="CW115" s="861"/>
      <c r="CX115" s="861"/>
      <c r="CY115" s="861"/>
      <c r="CZ115" s="861"/>
      <c r="DA115" s="861"/>
      <c r="DB115" s="861"/>
      <c r="DC115" s="861"/>
      <c r="DD115" s="861"/>
      <c r="DE115" s="861">
        <f>COUNTIF(FW7:FW106,"F")</f>
        <v>0</v>
      </c>
      <c r="DF115" s="861"/>
      <c r="DG115" s="861"/>
      <c r="DH115" s="861"/>
      <c r="DI115" s="861"/>
      <c r="DJ115" s="861"/>
      <c r="DK115" s="861"/>
      <c r="DL115" s="861"/>
      <c r="DM115" s="861"/>
      <c r="DN115" s="861"/>
      <c r="DO115" s="861"/>
      <c r="DP115" s="861">
        <f>COUNTIF(FX7:FX106,"F")</f>
        <v>0</v>
      </c>
      <c r="DQ115" s="861"/>
      <c r="DR115" s="861"/>
      <c r="DS115" s="861"/>
      <c r="DT115" s="861"/>
      <c r="DU115" s="861"/>
      <c r="DV115" s="861"/>
      <c r="DW115" s="861"/>
      <c r="DX115" s="861"/>
      <c r="DY115" s="861"/>
      <c r="DZ115" s="861"/>
      <c r="EA115" s="861"/>
      <c r="EB115" s="861">
        <f>COUNTIF(FY7:FY106,"F")</f>
        <v>0</v>
      </c>
      <c r="EC115" s="861"/>
      <c r="ED115" s="861"/>
      <c r="EE115" s="861"/>
      <c r="EF115" s="861"/>
      <c r="EG115" s="861"/>
      <c r="EH115" s="861"/>
      <c r="EI115" s="861"/>
      <c r="EJ115" s="861"/>
      <c r="EK115" s="861"/>
      <c r="EL115" s="861"/>
      <c r="EM115" s="861"/>
      <c r="EN115" s="861">
        <f>COUNTIF(FZ7:FZ106,"F")</f>
        <v>0</v>
      </c>
      <c r="EO115" s="861"/>
      <c r="EP115" s="861"/>
      <c r="EQ115" s="861"/>
      <c r="ER115" s="861"/>
      <c r="ES115" s="861">
        <f>COUNTIF(GA7:GA106,"F")</f>
        <v>0</v>
      </c>
      <c r="ET115" s="861"/>
      <c r="EU115" s="861"/>
      <c r="EV115" s="861"/>
      <c r="EW115" s="861"/>
      <c r="EX115" s="861"/>
      <c r="EY115" s="342"/>
      <c r="EZ115" s="343"/>
      <c r="FA115" s="343"/>
      <c r="FB115" s="343"/>
      <c r="FC115" s="343"/>
      <c r="FD115" s="343"/>
      <c r="FE115" s="343"/>
      <c r="FF115" s="343"/>
      <c r="FG115" s="343"/>
      <c r="FH115" s="343"/>
      <c r="FI115" s="343"/>
      <c r="FJ115" s="344"/>
      <c r="FK115" s="815" t="s">
        <v>121</v>
      </c>
      <c r="FL115" s="816"/>
      <c r="FM115" s="816"/>
      <c r="FN115" s="816"/>
      <c r="FO115" s="816"/>
      <c r="FP115" s="816"/>
      <c r="FQ115" s="816"/>
      <c r="FR115" s="816"/>
      <c r="FS115" s="816"/>
      <c r="FT115" s="817"/>
      <c r="FU115" s="829"/>
      <c r="FV115" s="830"/>
      <c r="FW115" s="830"/>
      <c r="FX115" s="830"/>
      <c r="FY115" s="830"/>
      <c r="FZ115" s="830"/>
      <c r="GA115" s="831"/>
      <c r="GB115" s="307"/>
      <c r="GC115" s="861" t="s">
        <v>116</v>
      </c>
      <c r="GD115" s="861"/>
      <c r="GE115" s="411"/>
      <c r="GF115" s="411"/>
      <c r="GG115" s="317">
        <f>IF(GG108=0,0,GG112/GG108*100)</f>
        <v>100</v>
      </c>
      <c r="GH115" s="307"/>
      <c r="GI115" s="307"/>
      <c r="GJ115" s="307"/>
      <c r="GK115" s="307"/>
      <c r="GL115" s="307"/>
      <c r="GM115" s="307"/>
      <c r="GN115" s="307"/>
      <c r="GO115" s="307"/>
      <c r="GP115" s="307"/>
      <c r="GQ115" s="307"/>
      <c r="GR115" s="307"/>
      <c r="GS115" s="307"/>
      <c r="GT115" s="307"/>
      <c r="GU115" s="307"/>
      <c r="GV115" s="425"/>
      <c r="GW115" s="308"/>
    </row>
    <row r="116" spans="1:205" ht="22.5" customHeight="1">
      <c r="A116" s="201"/>
      <c r="B116" s="913" t="s">
        <v>102</v>
      </c>
      <c r="C116" s="913"/>
      <c r="D116" s="913"/>
      <c r="E116" s="913"/>
      <c r="F116" s="913"/>
      <c r="G116" s="1" t="s">
        <v>17</v>
      </c>
      <c r="H116" s="73">
        <f>COUNTIF(GI7:GI106,"PASS")</f>
        <v>0</v>
      </c>
      <c r="I116" s="909" t="s">
        <v>98</v>
      </c>
      <c r="J116" s="909"/>
      <c r="K116" s="861">
        <f>COUNTIF(FL6:FL106,"RW")</f>
        <v>0</v>
      </c>
      <c r="L116" s="861"/>
      <c r="M116" s="861"/>
      <c r="N116" s="861"/>
      <c r="O116" s="861"/>
      <c r="P116" s="861"/>
      <c r="Q116" s="861"/>
      <c r="R116" s="861"/>
      <c r="S116" s="861"/>
      <c r="T116" s="861"/>
      <c r="U116" s="861"/>
      <c r="V116" s="861"/>
      <c r="W116" s="861"/>
      <c r="X116" s="861"/>
      <c r="Y116" s="861"/>
      <c r="Z116" s="861"/>
      <c r="AA116" s="861">
        <f>COUNTIF(FM6:FM106,"RW")</f>
        <v>0</v>
      </c>
      <c r="AB116" s="861"/>
      <c r="AC116" s="861"/>
      <c r="AD116" s="861"/>
      <c r="AE116" s="861"/>
      <c r="AF116" s="861"/>
      <c r="AG116" s="861"/>
      <c r="AH116" s="861"/>
      <c r="AI116" s="861"/>
      <c r="AJ116" s="861"/>
      <c r="AK116" s="861"/>
      <c r="AL116" s="861"/>
      <c r="AM116" s="861"/>
      <c r="AN116" s="861"/>
      <c r="AO116" s="861"/>
      <c r="AP116" s="861"/>
      <c r="AQ116" s="861">
        <f>COUNTIF(FO6:FO106,"RW")</f>
        <v>0</v>
      </c>
      <c r="AR116" s="861"/>
      <c r="AS116" s="861"/>
      <c r="AT116" s="861"/>
      <c r="AU116" s="861"/>
      <c r="AV116" s="147">
        <f>COUNTIF(FP6:FP106,"RW")</f>
        <v>0</v>
      </c>
      <c r="AW116" s="147"/>
      <c r="AX116" s="147"/>
      <c r="AY116" s="147"/>
      <c r="AZ116" s="147"/>
      <c r="BA116" s="861">
        <f>COUNTIF(FQ6:FQ106,"RW")</f>
        <v>0</v>
      </c>
      <c r="BB116" s="861"/>
      <c r="BC116" s="861"/>
      <c r="BD116" s="861"/>
      <c r="BE116" s="892">
        <f>COUNTIF(FR7:FR106,"RW")</f>
        <v>0</v>
      </c>
      <c r="BF116" s="893"/>
      <c r="BG116" s="282">
        <f>COUNTIF(FS7:FS106,"RW")</f>
        <v>0</v>
      </c>
      <c r="BH116" s="168">
        <f>COUNTIF(FN7:FN106,"RW")</f>
        <v>0</v>
      </c>
      <c r="BI116" s="861">
        <f>COUNTIF(FT6:FT106,"RW")</f>
        <v>0</v>
      </c>
      <c r="BJ116" s="861"/>
      <c r="BK116" s="861"/>
      <c r="BL116" s="861"/>
      <c r="BM116" s="861"/>
      <c r="BN116" s="861"/>
      <c r="BO116" s="861"/>
      <c r="BP116" s="861"/>
      <c r="BQ116" s="861"/>
      <c r="BR116" s="861"/>
      <c r="BS116" s="861"/>
      <c r="BT116" s="861"/>
      <c r="BU116" s="861"/>
      <c r="BV116" s="861"/>
      <c r="BW116" s="861"/>
      <c r="BX116" s="861"/>
      <c r="BY116" s="861">
        <f>COUNTIF(FU6:FU106,"RW")</f>
        <v>0</v>
      </c>
      <c r="BZ116" s="861"/>
      <c r="CA116" s="861"/>
      <c r="CB116" s="861"/>
      <c r="CC116" s="861"/>
      <c r="CD116" s="861"/>
      <c r="CE116" s="861"/>
      <c r="CF116" s="861"/>
      <c r="CG116" s="861"/>
      <c r="CH116" s="861"/>
      <c r="CI116" s="861"/>
      <c r="CJ116" s="861"/>
      <c r="CK116" s="861"/>
      <c r="CL116" s="861"/>
      <c r="CM116" s="861"/>
      <c r="CN116" s="861"/>
      <c r="CO116" s="861">
        <f>COUNTIF(FV6:FV106,"RW")</f>
        <v>0</v>
      </c>
      <c r="CP116" s="861"/>
      <c r="CQ116" s="861"/>
      <c r="CR116" s="861"/>
      <c r="CS116" s="861"/>
      <c r="CT116" s="861"/>
      <c r="CU116" s="861"/>
      <c r="CV116" s="861"/>
      <c r="CW116" s="861"/>
      <c r="CX116" s="861"/>
      <c r="CY116" s="861"/>
      <c r="CZ116" s="861"/>
      <c r="DA116" s="861"/>
      <c r="DB116" s="861"/>
      <c r="DC116" s="861"/>
      <c r="DD116" s="861"/>
      <c r="DE116" s="861">
        <f>COUNTIF(FW5:FW106,"RW")</f>
        <v>0</v>
      </c>
      <c r="DF116" s="861"/>
      <c r="DG116" s="861"/>
      <c r="DH116" s="861"/>
      <c r="DI116" s="861"/>
      <c r="DJ116" s="861"/>
      <c r="DK116" s="861"/>
      <c r="DL116" s="861"/>
      <c r="DM116" s="861"/>
      <c r="DN116" s="861"/>
      <c r="DO116" s="861"/>
      <c r="DP116" s="861">
        <f>COUNTIF(FX5:FX106,"RW")</f>
        <v>0</v>
      </c>
      <c r="DQ116" s="861"/>
      <c r="DR116" s="861"/>
      <c r="DS116" s="861"/>
      <c r="DT116" s="861"/>
      <c r="DU116" s="861"/>
      <c r="DV116" s="861"/>
      <c r="DW116" s="861"/>
      <c r="DX116" s="861"/>
      <c r="DY116" s="861"/>
      <c r="DZ116" s="861"/>
      <c r="EA116" s="861"/>
      <c r="EB116" s="861">
        <f>COUNTIF(FY5:FY106,"RW")</f>
        <v>0</v>
      </c>
      <c r="EC116" s="861"/>
      <c r="ED116" s="861"/>
      <c r="EE116" s="861"/>
      <c r="EF116" s="861"/>
      <c r="EG116" s="861"/>
      <c r="EH116" s="861"/>
      <c r="EI116" s="861"/>
      <c r="EJ116" s="861"/>
      <c r="EK116" s="861"/>
      <c r="EL116" s="861"/>
      <c r="EM116" s="861"/>
      <c r="EN116" s="861">
        <f>COUNTIF(FZ5:FZ106,"RW")</f>
        <v>0</v>
      </c>
      <c r="EO116" s="861"/>
      <c r="EP116" s="861"/>
      <c r="EQ116" s="861"/>
      <c r="ER116" s="861"/>
      <c r="ES116" s="861">
        <f>COUNTIF(GA5:GA106,"RW")</f>
        <v>0</v>
      </c>
      <c r="ET116" s="861"/>
      <c r="EU116" s="861"/>
      <c r="EV116" s="861"/>
      <c r="EW116" s="861"/>
      <c r="EX116" s="861"/>
      <c r="EY116" s="342"/>
      <c r="EZ116" s="343"/>
      <c r="FA116" s="343"/>
      <c r="FB116" s="343"/>
      <c r="FC116" s="343"/>
      <c r="FD116" s="343"/>
      <c r="FE116" s="343"/>
      <c r="FF116" s="343"/>
      <c r="FG116" s="343"/>
      <c r="FH116" s="343"/>
      <c r="FI116" s="343"/>
      <c r="FJ116" s="344"/>
      <c r="FK116" s="818"/>
      <c r="FL116" s="819"/>
      <c r="FM116" s="819"/>
      <c r="FN116" s="819"/>
      <c r="FO116" s="819"/>
      <c r="FP116" s="819"/>
      <c r="FQ116" s="819"/>
      <c r="FR116" s="819"/>
      <c r="FS116" s="819"/>
      <c r="FT116" s="820"/>
      <c r="FU116" s="832"/>
      <c r="FV116" s="833"/>
      <c r="FW116" s="833"/>
      <c r="FX116" s="833"/>
      <c r="FY116" s="833"/>
      <c r="FZ116" s="833"/>
      <c r="GA116" s="834"/>
      <c r="GB116" s="307"/>
      <c r="GC116" s="861" t="s">
        <v>117</v>
      </c>
      <c r="GD116" s="861"/>
      <c r="GE116" s="411"/>
      <c r="GF116" s="411"/>
      <c r="GG116" s="282">
        <f>COUNTIF(GB7:GB106,"RE-EXAM.")</f>
        <v>0</v>
      </c>
      <c r="GH116" s="307"/>
      <c r="GI116" s="307"/>
      <c r="GJ116" s="307"/>
      <c r="GK116" s="307"/>
      <c r="GL116" s="307"/>
      <c r="GM116" s="307"/>
      <c r="GN116" s="307"/>
      <c r="GO116" s="307"/>
      <c r="GP116" s="307"/>
      <c r="GQ116" s="307"/>
      <c r="GR116" s="307"/>
      <c r="GS116" s="307"/>
      <c r="GT116" s="307"/>
      <c r="GU116" s="307"/>
      <c r="GV116" s="425"/>
      <c r="GW116" s="308"/>
    </row>
    <row r="117" spans="1:205" ht="20.25" customHeight="1">
      <c r="A117" s="201"/>
      <c r="B117" s="914" t="s">
        <v>103</v>
      </c>
      <c r="C117" s="914"/>
      <c r="D117" s="914"/>
      <c r="E117" s="914"/>
      <c r="F117" s="914"/>
      <c r="G117" s="1" t="s">
        <v>17</v>
      </c>
      <c r="H117" s="52">
        <f>COUNTIF(GI7:GI106,"FAIL")</f>
        <v>0</v>
      </c>
      <c r="I117" s="909" t="s">
        <v>99</v>
      </c>
      <c r="J117" s="909"/>
      <c r="K117" s="861">
        <f>COUNTIF(FL6:FL106,"AB")</f>
        <v>0</v>
      </c>
      <c r="L117" s="861"/>
      <c r="M117" s="861"/>
      <c r="N117" s="861"/>
      <c r="O117" s="861"/>
      <c r="P117" s="861"/>
      <c r="Q117" s="861"/>
      <c r="R117" s="861"/>
      <c r="S117" s="861"/>
      <c r="T117" s="861"/>
      <c r="U117" s="861"/>
      <c r="V117" s="861"/>
      <c r="W117" s="861"/>
      <c r="X117" s="861"/>
      <c r="Y117" s="861"/>
      <c r="Z117" s="861"/>
      <c r="AA117" s="861">
        <f>COUNTIF(FM6:FM106,"AB")</f>
        <v>0</v>
      </c>
      <c r="AB117" s="861"/>
      <c r="AC117" s="861"/>
      <c r="AD117" s="861"/>
      <c r="AE117" s="861"/>
      <c r="AF117" s="861"/>
      <c r="AG117" s="861"/>
      <c r="AH117" s="861"/>
      <c r="AI117" s="861"/>
      <c r="AJ117" s="861"/>
      <c r="AK117" s="861"/>
      <c r="AL117" s="861"/>
      <c r="AM117" s="861"/>
      <c r="AN117" s="861"/>
      <c r="AO117" s="861"/>
      <c r="AP117" s="861"/>
      <c r="AQ117" s="861">
        <f>COUNTIF(FO6:FO106,"AB")</f>
        <v>0</v>
      </c>
      <c r="AR117" s="861"/>
      <c r="AS117" s="861"/>
      <c r="AT117" s="861"/>
      <c r="AU117" s="861"/>
      <c r="AV117" s="147">
        <f>COUNTIF(FP6:FP106,"AB")</f>
        <v>0</v>
      </c>
      <c r="AW117" s="147"/>
      <c r="AX117" s="147"/>
      <c r="AY117" s="147"/>
      <c r="AZ117" s="147"/>
      <c r="BA117" s="861">
        <f>COUNTIF(FQ6:FQ106,"AB")</f>
        <v>0</v>
      </c>
      <c r="BB117" s="861"/>
      <c r="BC117" s="861"/>
      <c r="BD117" s="861"/>
      <c r="BE117" s="892">
        <f>COUNTIF(FR7:FR106,"AB")</f>
        <v>0</v>
      </c>
      <c r="BF117" s="893"/>
      <c r="BG117" s="282">
        <f>COUNTIF(FS7:FS106,"AB")</f>
        <v>0</v>
      </c>
      <c r="BH117" s="168">
        <f>COUNTIF(FN7:FN106,"AB")</f>
        <v>0</v>
      </c>
      <c r="BI117" s="861">
        <f>COUNTIF(FT6:FT106,"AB")</f>
        <v>0</v>
      </c>
      <c r="BJ117" s="861"/>
      <c r="BK117" s="861"/>
      <c r="BL117" s="861"/>
      <c r="BM117" s="861"/>
      <c r="BN117" s="861"/>
      <c r="BO117" s="861"/>
      <c r="BP117" s="861"/>
      <c r="BQ117" s="861"/>
      <c r="BR117" s="861"/>
      <c r="BS117" s="861"/>
      <c r="BT117" s="861"/>
      <c r="BU117" s="861"/>
      <c r="BV117" s="861"/>
      <c r="BW117" s="861"/>
      <c r="BX117" s="861"/>
      <c r="BY117" s="861">
        <f>COUNTIF(FU6:FU106,"AB")</f>
        <v>0</v>
      </c>
      <c r="BZ117" s="861"/>
      <c r="CA117" s="861"/>
      <c r="CB117" s="861"/>
      <c r="CC117" s="861"/>
      <c r="CD117" s="861"/>
      <c r="CE117" s="861"/>
      <c r="CF117" s="861"/>
      <c r="CG117" s="861"/>
      <c r="CH117" s="861"/>
      <c r="CI117" s="861"/>
      <c r="CJ117" s="861"/>
      <c r="CK117" s="861"/>
      <c r="CL117" s="861"/>
      <c r="CM117" s="861"/>
      <c r="CN117" s="861"/>
      <c r="CO117" s="861">
        <f>COUNTIF(FV6:FV106,"AB")</f>
        <v>0</v>
      </c>
      <c r="CP117" s="861"/>
      <c r="CQ117" s="861"/>
      <c r="CR117" s="861"/>
      <c r="CS117" s="861"/>
      <c r="CT117" s="861"/>
      <c r="CU117" s="861"/>
      <c r="CV117" s="861"/>
      <c r="CW117" s="861"/>
      <c r="CX117" s="861"/>
      <c r="CY117" s="861"/>
      <c r="CZ117" s="861"/>
      <c r="DA117" s="861"/>
      <c r="DB117" s="861"/>
      <c r="DC117" s="861"/>
      <c r="DD117" s="861"/>
      <c r="DE117" s="861">
        <f>COUNTIF(FW5:FW106,"AB")</f>
        <v>0</v>
      </c>
      <c r="DF117" s="861"/>
      <c r="DG117" s="861"/>
      <c r="DH117" s="861"/>
      <c r="DI117" s="861"/>
      <c r="DJ117" s="861"/>
      <c r="DK117" s="861"/>
      <c r="DL117" s="861"/>
      <c r="DM117" s="861"/>
      <c r="DN117" s="861"/>
      <c r="DO117" s="861"/>
      <c r="DP117" s="861">
        <f>COUNTIF(FX5:FX106,"AB")</f>
        <v>0</v>
      </c>
      <c r="DQ117" s="861"/>
      <c r="DR117" s="861"/>
      <c r="DS117" s="861"/>
      <c r="DT117" s="861"/>
      <c r="DU117" s="861"/>
      <c r="DV117" s="861"/>
      <c r="DW117" s="861"/>
      <c r="DX117" s="861"/>
      <c r="DY117" s="861"/>
      <c r="DZ117" s="861"/>
      <c r="EA117" s="861"/>
      <c r="EB117" s="861">
        <f>COUNTIF(FY5:FY106,"AB")</f>
        <v>0</v>
      </c>
      <c r="EC117" s="861"/>
      <c r="ED117" s="861"/>
      <c r="EE117" s="861"/>
      <c r="EF117" s="861"/>
      <c r="EG117" s="861"/>
      <c r="EH117" s="861"/>
      <c r="EI117" s="861"/>
      <c r="EJ117" s="861"/>
      <c r="EK117" s="861"/>
      <c r="EL117" s="861"/>
      <c r="EM117" s="861"/>
      <c r="EN117" s="861">
        <f>COUNTIF(FZ5:FZ106,"AB")</f>
        <v>0</v>
      </c>
      <c r="EO117" s="861"/>
      <c r="EP117" s="861"/>
      <c r="EQ117" s="861"/>
      <c r="ER117" s="861"/>
      <c r="ES117" s="861">
        <f>COUNTIF(GA5:GA106,"AB")</f>
        <v>0</v>
      </c>
      <c r="ET117" s="861"/>
      <c r="EU117" s="861"/>
      <c r="EV117" s="861"/>
      <c r="EW117" s="861"/>
      <c r="EX117" s="861"/>
      <c r="EY117" s="342"/>
      <c r="EZ117" s="343"/>
      <c r="FA117" s="343"/>
      <c r="FB117" s="343"/>
      <c r="FC117" s="343"/>
      <c r="FD117" s="343"/>
      <c r="FE117" s="343"/>
      <c r="FF117" s="343"/>
      <c r="FG117" s="343"/>
      <c r="FH117" s="343"/>
      <c r="FI117" s="343"/>
      <c r="FJ117" s="344"/>
      <c r="FK117" s="896" t="s">
        <v>122</v>
      </c>
      <c r="FL117" s="897"/>
      <c r="FM117" s="897"/>
      <c r="FN117" s="897"/>
      <c r="FO117" s="897"/>
      <c r="FP117" s="897"/>
      <c r="FQ117" s="897"/>
      <c r="FR117" s="897"/>
      <c r="FS117" s="897"/>
      <c r="FT117" s="898"/>
      <c r="FU117" s="829"/>
      <c r="FV117" s="830"/>
      <c r="FW117" s="830"/>
      <c r="FX117" s="830"/>
      <c r="FY117" s="830"/>
      <c r="FZ117" s="830"/>
      <c r="GA117" s="831"/>
      <c r="GB117" s="307"/>
      <c r="GC117" s="861" t="s">
        <v>88</v>
      </c>
      <c r="GD117" s="861"/>
      <c r="GE117" s="411"/>
      <c r="GF117" s="411"/>
      <c r="GG117" s="282">
        <f>COUNTIF(P7:P106,"nso")</f>
        <v>0</v>
      </c>
      <c r="GH117" s="307"/>
      <c r="GI117" s="307"/>
      <c r="GJ117" s="307"/>
      <c r="GK117" s="307"/>
      <c r="GL117" s="307"/>
      <c r="GM117" s="307"/>
      <c r="GN117" s="307"/>
      <c r="GO117" s="307"/>
      <c r="GP117" s="307"/>
      <c r="GQ117" s="307"/>
      <c r="GR117" s="307"/>
      <c r="GS117" s="307"/>
      <c r="GT117" s="307"/>
      <c r="GU117" s="307"/>
      <c r="GV117" s="425"/>
      <c r="GW117" s="308"/>
    </row>
    <row r="118" spans="1:205" ht="15" customHeight="1" thickBot="1">
      <c r="A118" s="209"/>
      <c r="B118" s="920" t="s">
        <v>104</v>
      </c>
      <c r="C118" s="920"/>
      <c r="D118" s="920"/>
      <c r="E118" s="920"/>
      <c r="F118" s="920"/>
      <c r="G118" s="210" t="s">
        <v>17</v>
      </c>
      <c r="H118" s="211">
        <f>COUNTIF(GJ7:GJ106,"FAIL")</f>
        <v>0</v>
      </c>
      <c r="I118" s="922" t="s">
        <v>100</v>
      </c>
      <c r="J118" s="922"/>
      <c r="K118" s="869">
        <f>COUNTIF(FL7:FL106,"RE")</f>
        <v>0</v>
      </c>
      <c r="L118" s="869"/>
      <c r="M118" s="869"/>
      <c r="N118" s="869"/>
      <c r="O118" s="869"/>
      <c r="P118" s="869"/>
      <c r="Q118" s="869"/>
      <c r="R118" s="869"/>
      <c r="S118" s="869"/>
      <c r="T118" s="869"/>
      <c r="U118" s="869"/>
      <c r="V118" s="869"/>
      <c r="W118" s="869"/>
      <c r="X118" s="869"/>
      <c r="Y118" s="869"/>
      <c r="Z118" s="869"/>
      <c r="AA118" s="869">
        <f>COUNTIF(FM7:FM106,"RE")</f>
        <v>0</v>
      </c>
      <c r="AB118" s="869"/>
      <c r="AC118" s="869"/>
      <c r="AD118" s="869"/>
      <c r="AE118" s="869"/>
      <c r="AF118" s="869"/>
      <c r="AG118" s="869"/>
      <c r="AH118" s="869"/>
      <c r="AI118" s="869"/>
      <c r="AJ118" s="869"/>
      <c r="AK118" s="869"/>
      <c r="AL118" s="869"/>
      <c r="AM118" s="869"/>
      <c r="AN118" s="869"/>
      <c r="AO118" s="869"/>
      <c r="AP118" s="869"/>
      <c r="AQ118" s="869">
        <f>COUNTIF(FO7:FO106,"RE")</f>
        <v>0</v>
      </c>
      <c r="AR118" s="869"/>
      <c r="AS118" s="869"/>
      <c r="AT118" s="869"/>
      <c r="AU118" s="869"/>
      <c r="AV118" s="146">
        <f>COUNTIF(FP7:FP106,"RE")</f>
        <v>0</v>
      </c>
      <c r="AW118" s="146"/>
      <c r="AX118" s="146"/>
      <c r="AY118" s="146"/>
      <c r="AZ118" s="146"/>
      <c r="BA118" s="869">
        <f>COUNTIF(FQ7:FQ106,"RE")</f>
        <v>0</v>
      </c>
      <c r="BB118" s="869"/>
      <c r="BC118" s="869"/>
      <c r="BD118" s="869"/>
      <c r="BE118" s="911">
        <f>COUNTIF(FR7:FR106,"RE")</f>
        <v>0</v>
      </c>
      <c r="BF118" s="912"/>
      <c r="BG118" s="316">
        <f>COUNTIF(FS7:FS106,"RE")</f>
        <v>0</v>
      </c>
      <c r="BH118" s="171" t="e">
        <f>COUNTIF(#REF!,"RE")</f>
        <v>#REF!</v>
      </c>
      <c r="BI118" s="869">
        <f>COUNTIF(FT7:FT106,"RE")</f>
        <v>0</v>
      </c>
      <c r="BJ118" s="869"/>
      <c r="BK118" s="869"/>
      <c r="BL118" s="869"/>
      <c r="BM118" s="869"/>
      <c r="BN118" s="869"/>
      <c r="BO118" s="869"/>
      <c r="BP118" s="869"/>
      <c r="BQ118" s="869"/>
      <c r="BR118" s="869"/>
      <c r="BS118" s="869"/>
      <c r="BT118" s="869"/>
      <c r="BU118" s="869"/>
      <c r="BV118" s="869"/>
      <c r="BW118" s="869"/>
      <c r="BX118" s="869"/>
      <c r="BY118" s="869">
        <f>COUNTIF(FU7:FU106,"RE")</f>
        <v>0</v>
      </c>
      <c r="BZ118" s="869"/>
      <c r="CA118" s="869"/>
      <c r="CB118" s="869"/>
      <c r="CC118" s="869"/>
      <c r="CD118" s="869"/>
      <c r="CE118" s="869"/>
      <c r="CF118" s="869"/>
      <c r="CG118" s="869"/>
      <c r="CH118" s="869"/>
      <c r="CI118" s="869"/>
      <c r="CJ118" s="869"/>
      <c r="CK118" s="869"/>
      <c r="CL118" s="869"/>
      <c r="CM118" s="869"/>
      <c r="CN118" s="869"/>
      <c r="CO118" s="869">
        <f>COUNTIF(FV7:FV106,"RE")</f>
        <v>0</v>
      </c>
      <c r="CP118" s="869"/>
      <c r="CQ118" s="869"/>
      <c r="CR118" s="869"/>
      <c r="CS118" s="869"/>
      <c r="CT118" s="869"/>
      <c r="CU118" s="869"/>
      <c r="CV118" s="869"/>
      <c r="CW118" s="869"/>
      <c r="CX118" s="869"/>
      <c r="CY118" s="869"/>
      <c r="CZ118" s="869"/>
      <c r="DA118" s="869"/>
      <c r="DB118" s="869"/>
      <c r="DC118" s="869"/>
      <c r="DD118" s="869"/>
      <c r="DE118" s="869">
        <f>COUNTIF(FW7:FW106,"RE")</f>
        <v>0</v>
      </c>
      <c r="DF118" s="869"/>
      <c r="DG118" s="869"/>
      <c r="DH118" s="869"/>
      <c r="DI118" s="869"/>
      <c r="DJ118" s="869"/>
      <c r="DK118" s="869"/>
      <c r="DL118" s="869"/>
      <c r="DM118" s="869"/>
      <c r="DN118" s="869"/>
      <c r="DO118" s="869"/>
      <c r="DP118" s="869">
        <f>COUNTIF(FX7:FX106,"RE")</f>
        <v>0</v>
      </c>
      <c r="DQ118" s="869"/>
      <c r="DR118" s="869"/>
      <c r="DS118" s="869"/>
      <c r="DT118" s="869"/>
      <c r="DU118" s="869"/>
      <c r="DV118" s="869"/>
      <c r="DW118" s="869"/>
      <c r="DX118" s="869"/>
      <c r="DY118" s="869"/>
      <c r="DZ118" s="869"/>
      <c r="EA118" s="869"/>
      <c r="EB118" s="869">
        <f>COUNTIF(FY7:FY106,"RE")</f>
        <v>0</v>
      </c>
      <c r="EC118" s="869"/>
      <c r="ED118" s="869"/>
      <c r="EE118" s="869"/>
      <c r="EF118" s="869"/>
      <c r="EG118" s="869"/>
      <c r="EH118" s="869"/>
      <c r="EI118" s="869"/>
      <c r="EJ118" s="869"/>
      <c r="EK118" s="869"/>
      <c r="EL118" s="869"/>
      <c r="EM118" s="869"/>
      <c r="EN118" s="869">
        <f>COUNTIF(FZ7:FZ106,"RE")</f>
        <v>0</v>
      </c>
      <c r="EO118" s="869"/>
      <c r="EP118" s="869"/>
      <c r="EQ118" s="869"/>
      <c r="ER118" s="869"/>
      <c r="ES118" s="869">
        <f>COUNTIF(GA7:GA106,"RE")</f>
        <v>0</v>
      </c>
      <c r="ET118" s="869"/>
      <c r="EU118" s="869"/>
      <c r="EV118" s="869"/>
      <c r="EW118" s="869"/>
      <c r="EX118" s="869"/>
      <c r="EY118" s="345"/>
      <c r="EZ118" s="346"/>
      <c r="FA118" s="346"/>
      <c r="FB118" s="346"/>
      <c r="FC118" s="346"/>
      <c r="FD118" s="346"/>
      <c r="FE118" s="346"/>
      <c r="FF118" s="346"/>
      <c r="FG118" s="346"/>
      <c r="FH118" s="346"/>
      <c r="FI118" s="346"/>
      <c r="FJ118" s="347"/>
      <c r="FK118" s="899"/>
      <c r="FL118" s="900"/>
      <c r="FM118" s="900"/>
      <c r="FN118" s="900"/>
      <c r="FO118" s="900"/>
      <c r="FP118" s="900"/>
      <c r="FQ118" s="900"/>
      <c r="FR118" s="900"/>
      <c r="FS118" s="900"/>
      <c r="FT118" s="901"/>
      <c r="FU118" s="835"/>
      <c r="FV118" s="836"/>
      <c r="FW118" s="836"/>
      <c r="FX118" s="836"/>
      <c r="FY118" s="836"/>
      <c r="FZ118" s="836"/>
      <c r="GA118" s="837"/>
      <c r="GB118" s="309"/>
      <c r="GC118" s="869" t="s">
        <v>30</v>
      </c>
      <c r="GD118" s="869"/>
      <c r="GE118" s="413"/>
      <c r="GF118" s="413"/>
      <c r="GG118" s="285">
        <f>GG112+GG113+GG114+GG116+GG117</f>
        <v>1</v>
      </c>
      <c r="GH118" s="309"/>
      <c r="GI118" s="309"/>
      <c r="GJ118" s="309"/>
      <c r="GK118" s="309"/>
      <c r="GL118" s="309"/>
      <c r="GM118" s="309"/>
      <c r="GN118" s="309"/>
      <c r="GO118" s="309"/>
      <c r="GP118" s="309"/>
      <c r="GQ118" s="309"/>
      <c r="GR118" s="309"/>
      <c r="GS118" s="309"/>
      <c r="GT118" s="309"/>
      <c r="GU118" s="309"/>
      <c r="GV118" s="426"/>
      <c r="GW118" s="310"/>
    </row>
  </sheetData>
  <sheetProtection password="CC1C" sheet="1" objects="1" scenarios="1" formatCells="0" formatColumns="0" formatRows="0" autoFilter="0"/>
  <protectedRanges>
    <protectedRange password="EA02" sqref="GI7:GI106 GK7:GK106 Y6:Y106 AO6:AO106 BG6:BG106 BW6:BW106 CM6:CM106 DC6:DC106" name="result"/>
  </protectedRanges>
  <autoFilter ref="D7:D106"/>
  <mergeCells count="478">
    <mergeCell ref="GC3:GG3"/>
    <mergeCell ref="HG5:HG6"/>
    <mergeCell ref="GE4:GE5"/>
    <mergeCell ref="GF4:GF5"/>
    <mergeCell ref="GM3:GV3"/>
    <mergeCell ref="CO108:DD108"/>
    <mergeCell ref="GC108:GD108"/>
    <mergeCell ref="FC4:FC6"/>
    <mergeCell ref="FD4:FD6"/>
    <mergeCell ref="EU4:EU5"/>
    <mergeCell ref="DN4:DN5"/>
    <mergeCell ref="EI4:EI5"/>
    <mergeCell ref="EJ4:EJ5"/>
    <mergeCell ref="EK4:EK5"/>
    <mergeCell ref="EA4:EA5"/>
    <mergeCell ref="EB4:EE4"/>
    <mergeCell ref="FH3:FH5"/>
    <mergeCell ref="FI3:FI5"/>
    <mergeCell ref="EN108:ER108"/>
    <mergeCell ref="DP4:DS4"/>
    <mergeCell ref="DT4:DV4"/>
    <mergeCell ref="DW4:DW5"/>
    <mergeCell ref="DX4:DX5"/>
    <mergeCell ref="FG3:FG5"/>
    <mergeCell ref="ES3:EX3"/>
    <mergeCell ref="DI111:DJ111"/>
    <mergeCell ref="CV111:CW111"/>
    <mergeCell ref="A6:G6"/>
    <mergeCell ref="H6:I6"/>
    <mergeCell ref="BO4:BO5"/>
    <mergeCell ref="BW4:BW5"/>
    <mergeCell ref="BY3:CN3"/>
    <mergeCell ref="EB110:EM110"/>
    <mergeCell ref="EN110:ER110"/>
    <mergeCell ref="ES110:EX110"/>
    <mergeCell ref="ED111:EE111"/>
    <mergeCell ref="EF111:EG111"/>
    <mergeCell ref="BY109:CN109"/>
    <mergeCell ref="CK4:CK5"/>
    <mergeCell ref="CL4:CL5"/>
    <mergeCell ref="AW4:AW5"/>
    <mergeCell ref="AX4:AX5"/>
    <mergeCell ref="BE4:BE5"/>
    <mergeCell ref="EX4:EX5"/>
    <mergeCell ref="AO4:AO5"/>
    <mergeCell ref="AP4:AP5"/>
    <mergeCell ref="AA4:AD4"/>
    <mergeCell ref="AE4:AE5"/>
    <mergeCell ref="FB4:FB6"/>
    <mergeCell ref="GZ4:HH4"/>
    <mergeCell ref="EB109:EM109"/>
    <mergeCell ref="EN109:ER109"/>
    <mergeCell ref="ES109:EX109"/>
    <mergeCell ref="GC4:GC5"/>
    <mergeCell ref="GD4:GD5"/>
    <mergeCell ref="FE3:FE5"/>
    <mergeCell ref="DE3:DO3"/>
    <mergeCell ref="ES4:ES5"/>
    <mergeCell ref="ET4:ET5"/>
    <mergeCell ref="EY3:FD3"/>
    <mergeCell ref="DP109:EA109"/>
    <mergeCell ref="DE109:DO109"/>
    <mergeCell ref="FF3:FF5"/>
    <mergeCell ref="HF22:HF23"/>
    <mergeCell ref="HG22:HG23"/>
    <mergeCell ref="HF5:HF6"/>
    <mergeCell ref="EV4:EV5"/>
    <mergeCell ref="EW4:EW5"/>
    <mergeCell ref="ES108:EX108"/>
    <mergeCell ref="EB108:EM108"/>
    <mergeCell ref="DO4:DO5"/>
    <mergeCell ref="DP108:EA108"/>
    <mergeCell ref="HI22:HI23"/>
    <mergeCell ref="HD5:HD6"/>
    <mergeCell ref="HE5:HE6"/>
    <mergeCell ref="HL31:HL32"/>
    <mergeCell ref="HA30:HE30"/>
    <mergeCell ref="HB31:HB32"/>
    <mergeCell ref="HA28:HN29"/>
    <mergeCell ref="GZ22:HA23"/>
    <mergeCell ref="HB22:HB23"/>
    <mergeCell ref="HC22:HC23"/>
    <mergeCell ref="HD22:HD23"/>
    <mergeCell ref="HM22:HM23"/>
    <mergeCell ref="HM7:HM21"/>
    <mergeCell ref="HC5:HC6"/>
    <mergeCell ref="HG31:HG32"/>
    <mergeCell ref="HH31:HH32"/>
    <mergeCell ref="HI31:HI32"/>
    <mergeCell ref="HJ31:HJ32"/>
    <mergeCell ref="HK31:HK32"/>
    <mergeCell ref="HA26:HO27"/>
    <mergeCell ref="GH4:GH5"/>
    <mergeCell ref="GK5:GK6"/>
    <mergeCell ref="B118:F118"/>
    <mergeCell ref="BA114:BD114"/>
    <mergeCell ref="BI114:BX114"/>
    <mergeCell ref="BY114:CN114"/>
    <mergeCell ref="AQ118:AU118"/>
    <mergeCell ref="K117:Z117"/>
    <mergeCell ref="AA117:AP117"/>
    <mergeCell ref="AQ117:AU117"/>
    <mergeCell ref="BA118:BD118"/>
    <mergeCell ref="BI118:BX118"/>
    <mergeCell ref="BY118:CN118"/>
    <mergeCell ref="I116:J116"/>
    <mergeCell ref="K114:Z114"/>
    <mergeCell ref="AA114:AP114"/>
    <mergeCell ref="AQ114:AU114"/>
    <mergeCell ref="I117:J117"/>
    <mergeCell ref="I118:J118"/>
    <mergeCell ref="K118:Z118"/>
    <mergeCell ref="DE4:DH4"/>
    <mergeCell ref="DI4:DI5"/>
    <mergeCell ref="DJ4:DJ5"/>
    <mergeCell ref="DM4:DM5"/>
    <mergeCell ref="AA118:AP118"/>
    <mergeCell ref="BI117:BX117"/>
    <mergeCell ref="BY117:CN117"/>
    <mergeCell ref="BE117:BF117"/>
    <mergeCell ref="BE118:BF118"/>
    <mergeCell ref="B116:F116"/>
    <mergeCell ref="B117:F117"/>
    <mergeCell ref="B114:F114"/>
    <mergeCell ref="BA117:BD117"/>
    <mergeCell ref="BA115:BD115"/>
    <mergeCell ref="BE114:BF114"/>
    <mergeCell ref="B113:C113"/>
    <mergeCell ref="K113:Z113"/>
    <mergeCell ref="I113:J113"/>
    <mergeCell ref="I114:J114"/>
    <mergeCell ref="I115:J115"/>
    <mergeCell ref="B115:F115"/>
    <mergeCell ref="AA113:AP113"/>
    <mergeCell ref="AQ113:AS113"/>
    <mergeCell ref="AT113:AU113"/>
    <mergeCell ref="GC114:GD114"/>
    <mergeCell ref="FK117:FT118"/>
    <mergeCell ref="GC118:GD118"/>
    <mergeCell ref="BA113:BB113"/>
    <mergeCell ref="BC113:BD113"/>
    <mergeCell ref="BE116:BF116"/>
    <mergeCell ref="AV113:AW113"/>
    <mergeCell ref="EN116:ER116"/>
    <mergeCell ref="EB117:EM117"/>
    <mergeCell ref="EN117:ER117"/>
    <mergeCell ref="ES116:EX116"/>
    <mergeCell ref="EB114:EM114"/>
    <mergeCell ref="CO114:DD114"/>
    <mergeCell ref="BI115:BX115"/>
    <mergeCell ref="BY115:CN115"/>
    <mergeCell ref="DP116:EA116"/>
    <mergeCell ref="AX113:AZ113"/>
    <mergeCell ref="DP114:EA114"/>
    <mergeCell ref="DP115:EA115"/>
    <mergeCell ref="DE114:DO114"/>
    <mergeCell ref="DE113:DO113"/>
    <mergeCell ref="DP117:EA117"/>
    <mergeCell ref="EN115:ER115"/>
    <mergeCell ref="ES115:EX115"/>
    <mergeCell ref="ES118:EX118"/>
    <mergeCell ref="EB113:EM113"/>
    <mergeCell ref="ES117:EX117"/>
    <mergeCell ref="EB118:EM118"/>
    <mergeCell ref="EN114:ER114"/>
    <mergeCell ref="EB115:EM115"/>
    <mergeCell ref="ES114:EX114"/>
    <mergeCell ref="EN113:ER113"/>
    <mergeCell ref="EH112:EI112"/>
    <mergeCell ref="EF112:EG112"/>
    <mergeCell ref="EB112:EC112"/>
    <mergeCell ref="ED112:EE112"/>
    <mergeCell ref="CO110:DD110"/>
    <mergeCell ref="EH111:EI111"/>
    <mergeCell ref="EB111:EC111"/>
    <mergeCell ref="DK111:DL111"/>
    <mergeCell ref="DM111:DN111"/>
    <mergeCell ref="DR111:DT111"/>
    <mergeCell ref="DY111:EA111"/>
    <mergeCell ref="DP111:DQ111"/>
    <mergeCell ref="DP110:EA110"/>
    <mergeCell ref="DE110:DO110"/>
    <mergeCell ref="DP112:DQ112"/>
    <mergeCell ref="CA112:CB112"/>
    <mergeCell ref="BE115:BF115"/>
    <mergeCell ref="CC112:CD112"/>
    <mergeCell ref="BR111:BS111"/>
    <mergeCell ref="BK111:BL111"/>
    <mergeCell ref="BE111:BG111"/>
    <mergeCell ref="BY111:BZ111"/>
    <mergeCell ref="CA111:CB111"/>
    <mergeCell ref="CO113:DD113"/>
    <mergeCell ref="DP113:EA113"/>
    <mergeCell ref="DG111:DH111"/>
    <mergeCell ref="DE118:DO118"/>
    <mergeCell ref="GC117:GD117"/>
    <mergeCell ref="DE117:DO117"/>
    <mergeCell ref="CO117:DD117"/>
    <mergeCell ref="DE116:DO116"/>
    <mergeCell ref="ES113:EX113"/>
    <mergeCell ref="K116:Z116"/>
    <mergeCell ref="AA116:AP116"/>
    <mergeCell ref="AQ116:AU116"/>
    <mergeCell ref="GC115:GD115"/>
    <mergeCell ref="K115:Z115"/>
    <mergeCell ref="AA115:AP115"/>
    <mergeCell ref="AQ115:AU115"/>
    <mergeCell ref="GC116:GD116"/>
    <mergeCell ref="BI116:BX116"/>
    <mergeCell ref="BY116:CN116"/>
    <mergeCell ref="CO116:DD116"/>
    <mergeCell ref="BA116:BD116"/>
    <mergeCell ref="CO115:DD115"/>
    <mergeCell ref="BY113:CN113"/>
    <mergeCell ref="EN118:ER118"/>
    <mergeCell ref="EB116:EM116"/>
    <mergeCell ref="BE113:BF113"/>
    <mergeCell ref="GC113:GD113"/>
    <mergeCell ref="B109:F109"/>
    <mergeCell ref="O112:P112"/>
    <mergeCell ref="T111:U111"/>
    <mergeCell ref="CH112:CI112"/>
    <mergeCell ref="BY112:BZ112"/>
    <mergeCell ref="BI111:BJ111"/>
    <mergeCell ref="K110:Z110"/>
    <mergeCell ref="AA110:AP110"/>
    <mergeCell ref="AQ110:AU110"/>
    <mergeCell ref="BA110:BD110"/>
    <mergeCell ref="BI110:BX110"/>
    <mergeCell ref="BY110:CN110"/>
    <mergeCell ref="CF111:CG111"/>
    <mergeCell ref="CH111:CI111"/>
    <mergeCell ref="K111:L111"/>
    <mergeCell ref="M111:N111"/>
    <mergeCell ref="O111:P111"/>
    <mergeCell ref="I112:J112"/>
    <mergeCell ref="G109:H109"/>
    <mergeCell ref="F110:H110"/>
    <mergeCell ref="A111:B111"/>
    <mergeCell ref="A112:B112"/>
    <mergeCell ref="AA112:AB112"/>
    <mergeCell ref="BR112:BS112"/>
    <mergeCell ref="B108:H108"/>
    <mergeCell ref="AQ3:BH3"/>
    <mergeCell ref="BI3:BX3"/>
    <mergeCell ref="S4:S5"/>
    <mergeCell ref="T4:T5"/>
    <mergeCell ref="U4:U5"/>
    <mergeCell ref="V4:V5"/>
    <mergeCell ref="AG4:AG5"/>
    <mergeCell ref="AF4:AF5"/>
    <mergeCell ref="AM4:AM5"/>
    <mergeCell ref="AN4:AN5"/>
    <mergeCell ref="AQ4:AQ5"/>
    <mergeCell ref="AR4:AR5"/>
    <mergeCell ref="AI4:AI5"/>
    <mergeCell ref="AK4:AK5"/>
    <mergeCell ref="AL4:AL5"/>
    <mergeCell ref="AA108:AP108"/>
    <mergeCell ref="AQ108:AU108"/>
    <mergeCell ref="AS4:AV4"/>
    <mergeCell ref="AH4:AH5"/>
    <mergeCell ref="AJ4:AJ5"/>
    <mergeCell ref="K108:Z108"/>
    <mergeCell ref="A4:A5"/>
    <mergeCell ref="B4:B5"/>
    <mergeCell ref="C4:C5"/>
    <mergeCell ref="F4:F5"/>
    <mergeCell ref="D4:D5"/>
    <mergeCell ref="G4:G5"/>
    <mergeCell ref="Y4:Y5"/>
    <mergeCell ref="E4:E5"/>
    <mergeCell ref="Z4:Z5"/>
    <mergeCell ref="H3:J4"/>
    <mergeCell ref="R4:R5"/>
    <mergeCell ref="F3:G3"/>
    <mergeCell ref="Q4:Q5"/>
    <mergeCell ref="AQ112:AR112"/>
    <mergeCell ref="BP4:BP5"/>
    <mergeCell ref="BQ4:BQ5"/>
    <mergeCell ref="BG4:BG5"/>
    <mergeCell ref="AV110:AZ110"/>
    <mergeCell ref="BA109:BD109"/>
    <mergeCell ref="AV109:AZ109"/>
    <mergeCell ref="BA108:BD108"/>
    <mergeCell ref="EF4:EH4"/>
    <mergeCell ref="DZ4:DZ5"/>
    <mergeCell ref="BY4:CB4"/>
    <mergeCell ref="CS4:CS5"/>
    <mergeCell ref="CT4:CT5"/>
    <mergeCell ref="DA4:DA5"/>
    <mergeCell ref="DB4:DB5"/>
    <mergeCell ref="CU4:CU5"/>
    <mergeCell ref="DD4:DD5"/>
    <mergeCell ref="CI4:CI5"/>
    <mergeCell ref="DK112:DL112"/>
    <mergeCell ref="CS111:CT111"/>
    <mergeCell ref="CS112:CT112"/>
    <mergeCell ref="DY112:EA112"/>
    <mergeCell ref="DW111:DX111"/>
    <mergeCell ref="DU111:DV111"/>
    <mergeCell ref="T112:U112"/>
    <mergeCell ref="AH111:AI111"/>
    <mergeCell ref="AH112:AI112"/>
    <mergeCell ref="BM111:BN111"/>
    <mergeCell ref="AQ111:AR111"/>
    <mergeCell ref="BA4:BA5"/>
    <mergeCell ref="BB4:BB5"/>
    <mergeCell ref="BD4:BD5"/>
    <mergeCell ref="BC4:BC5"/>
    <mergeCell ref="AC112:AD112"/>
    <mergeCell ref="AE112:AF112"/>
    <mergeCell ref="BI112:BJ112"/>
    <mergeCell ref="BK112:BL112"/>
    <mergeCell ref="BM112:BN112"/>
    <mergeCell ref="BI109:BX109"/>
    <mergeCell ref="BE112:BF112"/>
    <mergeCell ref="AJ111:AK111"/>
    <mergeCell ref="AJ112:AK112"/>
    <mergeCell ref="BF4:BF5"/>
    <mergeCell ref="AY4:AY5"/>
    <mergeCell ref="AZ4:AZ5"/>
    <mergeCell ref="BP111:BQ111"/>
    <mergeCell ref="BP112:BQ112"/>
    <mergeCell ref="AQ109:AU109"/>
    <mergeCell ref="R111:S111"/>
    <mergeCell ref="R112:S112"/>
    <mergeCell ref="AA111:AB111"/>
    <mergeCell ref="AC111:AD111"/>
    <mergeCell ref="AE111:AF111"/>
    <mergeCell ref="K109:Z109"/>
    <mergeCell ref="AA109:AP109"/>
    <mergeCell ref="EN1:EX1"/>
    <mergeCell ref="I108:J108"/>
    <mergeCell ref="I109:J109"/>
    <mergeCell ref="I110:J110"/>
    <mergeCell ref="I111:J111"/>
    <mergeCell ref="EP4:EP5"/>
    <mergeCell ref="EQ4:EQ5"/>
    <mergeCell ref="EL4:EL5"/>
    <mergeCell ref="EM4:EM5"/>
    <mergeCell ref="EO4:EO5"/>
    <mergeCell ref="CV4:CV5"/>
    <mergeCell ref="CW4:CW5"/>
    <mergeCell ref="CX4:CX5"/>
    <mergeCell ref="CY4:CY5"/>
    <mergeCell ref="CZ4:CZ5"/>
    <mergeCell ref="DC4:DC5"/>
    <mergeCell ref="DL4:DL5"/>
    <mergeCell ref="ER4:ER5"/>
    <mergeCell ref="EN4:EN5"/>
    <mergeCell ref="EN3:ER3"/>
    <mergeCell ref="BX4:BX5"/>
    <mergeCell ref="AY111:AZ111"/>
    <mergeCell ref="CQ111:CR111"/>
    <mergeCell ref="BR4:BR5"/>
    <mergeCell ref="BS4:BS5"/>
    <mergeCell ref="BT4:BT5"/>
    <mergeCell ref="CF4:CF5"/>
    <mergeCell ref="CG4:CG5"/>
    <mergeCell ref="CH4:CH5"/>
    <mergeCell ref="BE108:BF108"/>
    <mergeCell ref="BE109:BF109"/>
    <mergeCell ref="BE110:BF110"/>
    <mergeCell ref="BH4:BH5"/>
    <mergeCell ref="BI4:BL4"/>
    <mergeCell ref="BM4:BM5"/>
    <mergeCell ref="BN4:BN5"/>
    <mergeCell ref="BI108:BX108"/>
    <mergeCell ref="BY108:CN108"/>
    <mergeCell ref="CE4:CE5"/>
    <mergeCell ref="CJ4:CJ5"/>
    <mergeCell ref="CM4:CM5"/>
    <mergeCell ref="K112:L112"/>
    <mergeCell ref="M112:N112"/>
    <mergeCell ref="CO109:DD109"/>
    <mergeCell ref="DM112:DN112"/>
    <mergeCell ref="DG112:DH112"/>
    <mergeCell ref="DI112:DJ112"/>
    <mergeCell ref="DW112:DX112"/>
    <mergeCell ref="AY112:AZ112"/>
    <mergeCell ref="DP118:EA118"/>
    <mergeCell ref="CV112:CW112"/>
    <mergeCell ref="CQ112:CR112"/>
    <mergeCell ref="DE115:DO115"/>
    <mergeCell ref="CC111:CD111"/>
    <mergeCell ref="DU112:DV112"/>
    <mergeCell ref="DR112:DT112"/>
    <mergeCell ref="CX112:CY112"/>
    <mergeCell ref="DE112:DF112"/>
    <mergeCell ref="CX111:CY111"/>
    <mergeCell ref="DE111:DF111"/>
    <mergeCell ref="CO118:DD118"/>
    <mergeCell ref="CF112:CG112"/>
    <mergeCell ref="CO112:CP112"/>
    <mergeCell ref="CO111:CP111"/>
    <mergeCell ref="BI113:BX113"/>
    <mergeCell ref="GZ1:HN3"/>
    <mergeCell ref="HC31:HC32"/>
    <mergeCell ref="HE31:HE32"/>
    <mergeCell ref="HF31:HF32"/>
    <mergeCell ref="HK5:HK6"/>
    <mergeCell ref="HL5:HL6"/>
    <mergeCell ref="HJ22:HJ23"/>
    <mergeCell ref="HK22:HK23"/>
    <mergeCell ref="HE22:HE23"/>
    <mergeCell ref="HL22:HL23"/>
    <mergeCell ref="HH22:HH23"/>
    <mergeCell ref="HM31:HM32"/>
    <mergeCell ref="HB5:HB6"/>
    <mergeCell ref="HK30:HN30"/>
    <mergeCell ref="HF30:HH30"/>
    <mergeCell ref="HD31:HD32"/>
    <mergeCell ref="HH5:HH6"/>
    <mergeCell ref="HM5:HM6"/>
    <mergeCell ref="HN5:HN6"/>
    <mergeCell ref="HK4:HN4"/>
    <mergeCell ref="HI4:HJ4"/>
    <mergeCell ref="HI5:HI6"/>
    <mergeCell ref="HJ5:HJ6"/>
    <mergeCell ref="HN22:HN23"/>
    <mergeCell ref="A1:BE1"/>
    <mergeCell ref="BF1:DD1"/>
    <mergeCell ref="DE1:EM1"/>
    <mergeCell ref="A3:D3"/>
    <mergeCell ref="K3:Z3"/>
    <mergeCell ref="AA3:AP3"/>
    <mergeCell ref="K4:N4"/>
    <mergeCell ref="O4:O5"/>
    <mergeCell ref="DE108:DO108"/>
    <mergeCell ref="DP3:EA3"/>
    <mergeCell ref="EB3:EM3"/>
    <mergeCell ref="DK4:DK5"/>
    <mergeCell ref="DY4:DY5"/>
    <mergeCell ref="AV108:AZ108"/>
    <mergeCell ref="P4:P5"/>
    <mergeCell ref="W4:W5"/>
    <mergeCell ref="X4:X5"/>
    <mergeCell ref="CO3:DD3"/>
    <mergeCell ref="CN4:CN5"/>
    <mergeCell ref="CO4:CR4"/>
    <mergeCell ref="CC4:CC5"/>
    <mergeCell ref="CD4:CD5"/>
    <mergeCell ref="BU4:BU5"/>
    <mergeCell ref="BV4:BV5"/>
    <mergeCell ref="FP108:FT108"/>
    <mergeCell ref="FU108:GA108"/>
    <mergeCell ref="FU109:GA110"/>
    <mergeCell ref="FU111:GA112"/>
    <mergeCell ref="FU113:GA114"/>
    <mergeCell ref="FU115:GA116"/>
    <mergeCell ref="FU117:GA118"/>
    <mergeCell ref="FJ3:FJ5"/>
    <mergeCell ref="FL3:GA3"/>
    <mergeCell ref="GM1:GV1"/>
    <mergeCell ref="GU4:GU5"/>
    <mergeCell ref="GV4:GV5"/>
    <mergeCell ref="EY1:FK1"/>
    <mergeCell ref="FL108:FO108"/>
    <mergeCell ref="FK109:FT110"/>
    <mergeCell ref="FK111:FT112"/>
    <mergeCell ref="FK113:FT114"/>
    <mergeCell ref="FK115:FT116"/>
    <mergeCell ref="FL1:GA1"/>
    <mergeCell ref="GC112:GD112"/>
    <mergeCell ref="GC111:GD111"/>
    <mergeCell ref="GB1:GG1"/>
    <mergeCell ref="GG4:GG5"/>
    <mergeCell ref="GC110:GD110"/>
    <mergeCell ref="GL5:GL6"/>
    <mergeCell ref="GC109:GD109"/>
    <mergeCell ref="GM5:GN5"/>
    <mergeCell ref="GO5:GP5"/>
    <mergeCell ref="GQ5:GR5"/>
    <mergeCell ref="GS5:GT5"/>
    <mergeCell ref="EY4:EY6"/>
    <mergeCell ref="EZ4:EZ6"/>
    <mergeCell ref="FA4:FA6"/>
  </mergeCells>
  <phoneticPr fontId="13" type="noConversion"/>
  <conditionalFormatting sqref="FG7:FI106">
    <cfRule type="containsText" dxfId="381" priority="505" stopIfTrue="1" operator="containsText" text="NA">
      <formula>NOT(ISERROR(SEARCH("NA",FG7)))</formula>
    </cfRule>
  </conditionalFormatting>
  <conditionalFormatting sqref="FG7:FI106">
    <cfRule type="containsText" dxfId="380" priority="504" operator="containsText" text="D">
      <formula>NOT(ISERROR(SEARCH("D",FG7)))</formula>
    </cfRule>
  </conditionalFormatting>
  <conditionalFormatting sqref="FG7:FI106">
    <cfRule type="containsText" dxfId="379" priority="503" operator="containsText" text="NA">
      <formula>NOT(ISERROR(SEARCH("NA",FG7)))</formula>
    </cfRule>
  </conditionalFormatting>
  <conditionalFormatting sqref="FG7:FI106">
    <cfRule type="containsText" dxfId="378" priority="501" operator="containsText" text="NA">
      <formula>NOT(ISERROR(SEARCH("NA",FG7)))</formula>
    </cfRule>
    <cfRule type="containsText" dxfId="377" priority="502" operator="containsText" text="ML">
      <formula>NOT(ISERROR(SEARCH("ML",FG7)))</formula>
    </cfRule>
  </conditionalFormatting>
  <conditionalFormatting sqref="FG7:FI106">
    <cfRule type="containsText" dxfId="376" priority="499" operator="containsText" text="vuqRrh.kZ">
      <formula>NOT(ISERROR(SEARCH("vuqRrh.kZ",FG7)))</formula>
    </cfRule>
    <cfRule type="containsText" dxfId="375" priority="500" operator="containsText" text="lk- mRrh.kZ">
      <formula>NOT(ISERROR(SEARCH("lk- mRrh.kZ",FG7)))</formula>
    </cfRule>
  </conditionalFormatting>
  <conditionalFormatting sqref="FG7:FI106">
    <cfRule type="containsText" dxfId="374" priority="498" operator="containsText" text="iwjd">
      <formula>NOT(ISERROR(SEARCH("iwjd",FG7)))</formula>
    </cfRule>
  </conditionalFormatting>
  <conditionalFormatting sqref="FG7:FI106">
    <cfRule type="containsText" dxfId="373" priority="485" stopIfTrue="1" operator="containsText" text="RA">
      <formula>NOT(ISERROR(SEARCH("RA",FG7)))</formula>
    </cfRule>
    <cfRule type="containsText" dxfId="372" priority="486" stopIfTrue="1" operator="containsText" text="ML">
      <formula>NOT(ISERROR(SEARCH("ML",FG7)))</formula>
    </cfRule>
    <cfRule type="containsText" dxfId="371" priority="487" stopIfTrue="1" operator="containsText" text="ML">
      <formula>NOT(ISERROR(SEARCH("ML",FG7)))</formula>
    </cfRule>
  </conditionalFormatting>
  <conditionalFormatting sqref="FG7:FI106">
    <cfRule type="containsText" dxfId="370" priority="484" stopIfTrue="1" operator="containsText" text="S">
      <formula>NOT(ISERROR(SEARCH("S",FG7)))</formula>
    </cfRule>
  </conditionalFormatting>
  <conditionalFormatting sqref="FG7:FI106">
    <cfRule type="containsText" dxfId="369" priority="475" stopIfTrue="1" operator="containsText" text="G2">
      <formula>NOT(ISERROR(SEARCH("G2",FG7)))</formula>
    </cfRule>
    <cfRule type="containsText" dxfId="368" priority="476" stopIfTrue="1" operator="containsText" text="G1">
      <formula>NOT(ISERROR(SEARCH("G1",FG7)))</formula>
    </cfRule>
    <cfRule type="containsText" dxfId="367" priority="477" stopIfTrue="1" operator="containsText" text="S">
      <formula>NOT(ISERROR(SEARCH("S",FG7)))</formula>
    </cfRule>
    <cfRule type="containsText" dxfId="366" priority="478" stopIfTrue="1" operator="containsText" text="F">
      <formula>NOT(ISERROR(SEARCH("F",FG7)))</formula>
    </cfRule>
  </conditionalFormatting>
  <conditionalFormatting sqref="FL7:GA106 EY7:FF106">
    <cfRule type="expression" dxfId="365" priority="506" stopIfTrue="1">
      <formula>NOT(ISERROR(SEARCH("F",EY7)))</formula>
    </cfRule>
    <cfRule type="expression" dxfId="364" priority="507" stopIfTrue="1">
      <formula>NOT(ISERROR(SEARCH("S",EY7)))</formula>
    </cfRule>
    <cfRule type="expression" dxfId="363" priority="508" stopIfTrue="1">
      <formula>NOT(ISERROR(SEARCH("G",EY7)))</formula>
    </cfRule>
  </conditionalFormatting>
  <conditionalFormatting sqref="D7:E106">
    <cfRule type="containsText" dxfId="362" priority="469" stopIfTrue="1" operator="containsText" text="NSO">
      <formula>NOT(ISERROR(SEARCH("NSO",D7)))</formula>
    </cfRule>
    <cfRule type="containsText" dxfId="361" priority="470" stopIfTrue="1" operator="containsText" text="NSO">
      <formula>NOT(ISERROR(SEARCH("NSO",D7)))</formula>
    </cfRule>
  </conditionalFormatting>
  <conditionalFormatting sqref="FL7:GA106 EQ6:ER6 EW6:EX6 EM6 EH6 CE6:CF6 AY6:AZ6 BP6 Q6:R6 CV6 DO6:DS6 BG109 AG6:AH6 Y6:Z6 DZ6:EA6 DV6 GC7:GC106 AO6:AQ6 BG6:BH6 BW6:BX6 CM6:CN6 DC6:DM6 EY7:FJ106">
    <cfRule type="containsText" dxfId="360" priority="462" stopIfTrue="1" operator="containsText" text="g">
      <formula>NOT(ISERROR(SEARCH("g",Q6)))</formula>
    </cfRule>
    <cfRule type="containsText" dxfId="359" priority="463" stopIfTrue="1" operator="containsText" text="s">
      <formula>NOT(ISERROR(SEARCH("s",Q6)))</formula>
    </cfRule>
    <cfRule type="containsText" dxfId="358" priority="464" stopIfTrue="1" operator="containsText" text="f">
      <formula>NOT(ISERROR(SEARCH("f",Q6)))</formula>
    </cfRule>
  </conditionalFormatting>
  <conditionalFormatting sqref="EQ6 EW6">
    <cfRule type="cellIs" dxfId="357" priority="460" stopIfTrue="1" operator="lessThan">
      <formula>36</formula>
    </cfRule>
  </conditionalFormatting>
  <conditionalFormatting sqref="GM1:GM2 GM4:GT4 ER6 EM6 EE6 EH6 DH6 DJ6:DL6 CB6 P6:R6 BP6 BG109 BL6 AV6 AD6 N6 BN6 BT6 CD6 CF6:CJ6 CV6:CZ6 V6 AF6:AL6 AX6:BD6 DN6:DO6 DZ6:EA6 EX6 X6:Z6 AN6:AP6 BF6:BH6 BV6:BX6 CL6:CN6 DB6:DD6">
    <cfRule type="containsText" dxfId="356" priority="457" stopIfTrue="1" operator="containsText" text="ml">
      <formula>NOT(ISERROR(SEARCH("ml",N1)))</formula>
    </cfRule>
  </conditionalFormatting>
  <conditionalFormatting sqref="ER6 EM6 EE6 EH6 DH6 DJ6:DL6 CB6 P6:R6 BP6 BG109 BL6 AV6 AD6 N6 BN6 BT6 CD6 CF6:CJ6 CV6:CZ6 V6 AF6:AL6 AX6:BD6 DN6:DO6 DZ6:EA6 EX6 X6:Z6 AN6:AP6 BF6:BH6 BV6:BX6 CL6:CN6 DB6:DD6">
    <cfRule type="containsText" dxfId="355" priority="458" stopIfTrue="1" operator="containsText" text="ml">
      <formula>NOT(ISERROR(SEARCH("ml",N6)))</formula>
    </cfRule>
    <cfRule type="containsText" dxfId="354" priority="459" stopIfTrue="1" operator="containsText" text="na">
      <formula>NOT(ISERROR(SEARCH("na",N6)))</formula>
    </cfRule>
  </conditionalFormatting>
  <conditionalFormatting sqref="FL7:GA106">
    <cfRule type="containsText" dxfId="353" priority="453" stopIfTrue="1" operator="containsText" text="RA">
      <formula>NOT(ISERROR(SEARCH("RA",FL7)))</formula>
    </cfRule>
  </conditionalFormatting>
  <conditionalFormatting sqref="FL7:GA106">
    <cfRule type="containsText" dxfId="352" priority="451" stopIfTrue="1" operator="containsText" text="RW">
      <formula>NOT(ISERROR(SEARCH("RW",FL7)))</formula>
    </cfRule>
  </conditionalFormatting>
  <conditionalFormatting sqref="FL7:FV106">
    <cfRule type="containsText" dxfId="351" priority="447" stopIfTrue="1" operator="containsText" text="S">
      <formula>NOT(ISERROR(SEARCH("S",FL7)))</formula>
    </cfRule>
  </conditionalFormatting>
  <conditionalFormatting sqref="FL7:FV106">
    <cfRule type="containsText" dxfId="350" priority="446" stopIfTrue="1" operator="containsText" text="D">
      <formula>NOT(ISERROR(SEARCH("D",FL7)))</formula>
    </cfRule>
  </conditionalFormatting>
  <conditionalFormatting sqref="GI4:GI5 GI5:GJ5 GB5 EX6 ER6 EM6 DJ4:DJ5 DL4:DL5 AF4:AF5 AX4:AX5 BN4:BN5 CD4:CD5 CT4:CT5 CV4:CZ5 P4:P5 BG109 DO6 EA6 GC6:GD106 X6:Z6 AN6:AP6 BF6:BH6 BV6:BX6 CL6:CN6 DB6:DD6">
    <cfRule type="cellIs" dxfId="349" priority="394" operator="equal">
      <formula>0</formula>
    </cfRule>
  </conditionalFormatting>
  <conditionalFormatting sqref="DL4:DL6 V4:V6 AH4:AH6 AL4:AL6 AZ4:AZ6 BD4:BD6 BP4:BP6 BT4:BT6 CF4:CF6 CJ4:CJ6 CV4:CV6 CZ4:CZ6 R4:R6 Y6 AO6 BG6 BW6 CM6 DC6">
    <cfRule type="expression" dxfId="348" priority="391">
      <formula>ISERROR(R4)</formula>
    </cfRule>
  </conditionalFormatting>
  <conditionalFormatting sqref="DL6 V6 AH6 AL6 AZ6 BD6 BP6 BT6 CF6 CJ6 CV6 CZ6 R6 Y6 AO6 BG6 BW6 CM6 DC6">
    <cfRule type="cellIs" dxfId="347" priority="386" operator="equal">
      <formula>0</formula>
    </cfRule>
  </conditionalFormatting>
  <conditionalFormatting sqref="GU6:GV6">
    <cfRule type="expression" dxfId="346" priority="199">
      <formula>ISERROR(GU6:GU106)</formula>
    </cfRule>
  </conditionalFormatting>
  <conditionalFormatting sqref="Y6 AO6 BG6 BW6 CM6 DC6">
    <cfRule type="cellIs" dxfId="345" priority="178" operator="equal">
      <formula>"?"</formula>
    </cfRule>
  </conditionalFormatting>
  <conditionalFormatting sqref="GI7:GI106">
    <cfRule type="containsText" dxfId="344" priority="48" operator="containsText" text="?">
      <formula>NOT(ISERROR(SEARCH("?",GI7)))</formula>
    </cfRule>
  </conditionalFormatting>
  <conditionalFormatting sqref="GI7:GI106 GI108:GI110">
    <cfRule type="containsText" dxfId="343" priority="47" operator="containsText" text="?">
      <formula>NOT(ISERROR(SEARCH("?",GI7)))</formula>
    </cfRule>
  </conditionalFormatting>
  <conditionalFormatting sqref="GI6">
    <cfRule type="containsText" dxfId="342" priority="46" operator="containsText" text="?">
      <formula>NOT(ISERROR(SEARCH("?",GI6)))</formula>
    </cfRule>
  </conditionalFormatting>
  <conditionalFormatting sqref="GI6">
    <cfRule type="containsText" dxfId="341" priority="45" operator="containsText" text="?">
      <formula>NOT(ISERROR(SEARCH("?",GI6)))</formula>
    </cfRule>
  </conditionalFormatting>
  <conditionalFormatting sqref="GK7:GK106 GK108:GK110">
    <cfRule type="containsText" dxfId="340" priority="44" operator="containsText" text="?">
      <formula>NOT(ISERROR(SEARCH("?",GK7)))</formula>
    </cfRule>
  </conditionalFormatting>
  <conditionalFormatting sqref="GK7:GK106 GK108:GK110">
    <cfRule type="containsText" dxfId="339" priority="43" operator="containsText" text="?">
      <formula>NOT(ISERROR(SEARCH("?",GK7)))</formula>
    </cfRule>
  </conditionalFormatting>
  <conditionalFormatting sqref="GL7:GL106">
    <cfRule type="cellIs" dxfId="338" priority="42" stopIfTrue="1" operator="equal">
      <formula>0</formula>
    </cfRule>
  </conditionalFormatting>
  <conditionalFormatting sqref="GL7:GL106">
    <cfRule type="containsText" dxfId="337" priority="40" stopIfTrue="1" operator="containsText" text="ml">
      <formula>NOT(ISERROR(SEARCH("ml",GL7)))</formula>
    </cfRule>
    <cfRule type="containsText" dxfId="336" priority="41" stopIfTrue="1" operator="containsText" text="na">
      <formula>NOT(ISERROR(SEARCH("na",GL7)))</formula>
    </cfRule>
  </conditionalFormatting>
  <conditionalFormatting sqref="GL7:GL106">
    <cfRule type="cellIs" dxfId="335" priority="39" operator="equal">
      <formula>0</formula>
    </cfRule>
  </conditionalFormatting>
  <conditionalFormatting sqref="GL7:GL106">
    <cfRule type="expression" dxfId="334" priority="38">
      <formula>ISERROR(GL7)</formula>
    </cfRule>
  </conditionalFormatting>
  <conditionalFormatting sqref="GU7:GU106">
    <cfRule type="cellIs" dxfId="333" priority="2" operator="lessThan">
      <formula>75</formula>
    </cfRule>
    <cfRule type="expression" dxfId="332" priority="804">
      <formula>ISERROR(GU7:GU108)</formula>
    </cfRule>
  </conditionalFormatting>
  <conditionalFormatting sqref="GE7:GF106">
    <cfRule type="containsText" dxfId="331" priority="37" stopIfTrue="1" operator="containsText" text="NA">
      <formula>NOT(ISERROR(SEARCH("NA",GE7)))</formula>
    </cfRule>
  </conditionalFormatting>
  <conditionalFormatting sqref="GE7:GF106">
    <cfRule type="containsText" dxfId="330" priority="36" operator="containsText" text="D">
      <formula>NOT(ISERROR(SEARCH("D",GE7)))</formula>
    </cfRule>
  </conditionalFormatting>
  <conditionalFormatting sqref="GE7:GF106">
    <cfRule type="containsText" dxfId="329" priority="35" operator="containsText" text="NA">
      <formula>NOT(ISERROR(SEARCH("NA",GE7)))</formula>
    </cfRule>
  </conditionalFormatting>
  <conditionalFormatting sqref="GE7:GE106">
    <cfRule type="containsText" dxfId="328" priority="33" operator="containsText" text="NA">
      <formula>NOT(ISERROR(SEARCH("NA",GE7)))</formula>
    </cfRule>
    <cfRule type="containsText" dxfId="327" priority="34" operator="containsText" text="ML">
      <formula>NOT(ISERROR(SEARCH("ML",GE7)))</formula>
    </cfRule>
  </conditionalFormatting>
  <conditionalFormatting sqref="GE7:GE106">
    <cfRule type="containsText" dxfId="326" priority="31" operator="containsText" text="vuqRrh.kZ">
      <formula>NOT(ISERROR(SEARCH("vuqRrh.kZ",GE7)))</formula>
    </cfRule>
    <cfRule type="containsText" dxfId="325" priority="32" operator="containsText" text="lk- mRrh.kZ">
      <formula>NOT(ISERROR(SEARCH("lk- mRrh.kZ",GE7)))</formula>
    </cfRule>
  </conditionalFormatting>
  <conditionalFormatting sqref="GE7:GE106">
    <cfRule type="containsText" dxfId="324" priority="30" operator="containsText" text="iwjd">
      <formula>NOT(ISERROR(SEARCH("iwjd",GE7)))</formula>
    </cfRule>
  </conditionalFormatting>
  <conditionalFormatting sqref="GE7:GE106">
    <cfRule type="containsText" dxfId="323" priority="9" operator="containsText" text="lk- mRrh.kZ">
      <formula>NOT(ISERROR(SEARCH("lk- mRrh.kZ",GE7)))</formula>
    </cfRule>
    <cfRule type="containsText" dxfId="322" priority="10" operator="containsText" text="mRrh.kZ">
      <formula>NOT(ISERROR(SEARCH("mRrh.kZ",GE7)))</formula>
    </cfRule>
    <cfRule type="containsText" dxfId="321" priority="29" operator="containsText" text="mRrh.kZ">
      <formula>NOT(ISERROR(SEARCH("mRrh.kZ",GE7)))</formula>
    </cfRule>
  </conditionalFormatting>
  <conditionalFormatting sqref="GF7:GF106">
    <cfRule type="cellIs" dxfId="320" priority="28" stopIfTrue="1" operator="greaterThan">
      <formula>10</formula>
    </cfRule>
  </conditionalFormatting>
  <conditionalFormatting sqref="GE7:GE106">
    <cfRule type="containsText" dxfId="319" priority="27" operator="containsText" text="D">
      <formula>NOT(ISERROR(SEARCH("D",GE7)))</formula>
    </cfRule>
  </conditionalFormatting>
  <conditionalFormatting sqref="GF7:GF106">
    <cfRule type="cellIs" dxfId="318" priority="26" operator="lessThan">
      <formula>11</formula>
    </cfRule>
  </conditionalFormatting>
  <conditionalFormatting sqref="GE7:GE106">
    <cfRule type="containsText" dxfId="317" priority="21" stopIfTrue="1" operator="containsText" text="G1">
      <formula>NOT(ISERROR(SEARCH("G1",GE7)))</formula>
    </cfRule>
    <cfRule type="containsText" dxfId="316" priority="22" stopIfTrue="1" operator="containsText" text="G2">
      <formula>NOT(ISERROR(SEARCH("G2",GE7)))</formula>
    </cfRule>
    <cfRule type="containsText" dxfId="315" priority="23" stopIfTrue="1" operator="containsText" text="G1">
      <formula>NOT(ISERROR(SEARCH("G1",GE7)))</formula>
    </cfRule>
    <cfRule type="containsText" dxfId="314" priority="24" stopIfTrue="1" operator="containsText" text="S">
      <formula>NOT(ISERROR(SEARCH("S",GE7)))</formula>
    </cfRule>
    <cfRule type="containsText" dxfId="313" priority="25" stopIfTrue="1" operator="containsText" text="F">
      <formula>NOT(ISERROR(SEARCH("F",GE7)))</formula>
    </cfRule>
  </conditionalFormatting>
  <conditionalFormatting sqref="GE7:GE106">
    <cfRule type="containsText" dxfId="312" priority="20" stopIfTrue="1" operator="containsText" text="G1">
      <formula>NOT(ISERROR(SEARCH("G1",GE7)))</formula>
    </cfRule>
  </conditionalFormatting>
  <conditionalFormatting sqref="GE7:GE106">
    <cfRule type="containsText" dxfId="311" priority="17" stopIfTrue="1" operator="containsText" text="RA">
      <formula>NOT(ISERROR(SEARCH("RA",GE7)))</formula>
    </cfRule>
    <cfRule type="containsText" dxfId="310" priority="18" stopIfTrue="1" operator="containsText" text="ML">
      <formula>NOT(ISERROR(SEARCH("ML",GE7)))</formula>
    </cfRule>
    <cfRule type="containsText" dxfId="309" priority="19" stopIfTrue="1" operator="containsText" text="ML">
      <formula>NOT(ISERROR(SEARCH("ML",GE7)))</formula>
    </cfRule>
  </conditionalFormatting>
  <conditionalFormatting sqref="GE7:GE106">
    <cfRule type="containsText" dxfId="308" priority="16" stopIfTrue="1" operator="containsText" text="S">
      <formula>NOT(ISERROR(SEARCH("S",GE7)))</formula>
    </cfRule>
  </conditionalFormatting>
  <conditionalFormatting sqref="GE7:GE106">
    <cfRule type="containsText" dxfId="307" priority="12" stopIfTrue="1" operator="containsText" text="iqu% ijh{kk">
      <formula>NOT(ISERROR(SEARCH("iqu% ijh{kk",GE7)))</formula>
    </cfRule>
    <cfRule type="containsText" dxfId="306" priority="13" stopIfTrue="1" operator="containsText" text="iqu% ijh{kk">
      <formula>NOT(ISERROR(SEARCH("iqu% ijh{kk",GE7)))</formula>
    </cfRule>
    <cfRule type="containsText" dxfId="305" priority="14" stopIfTrue="1" operator="containsText" text="NA">
      <formula>NOT(ISERROR(SEARCH("NA",GE7)))</formula>
    </cfRule>
    <cfRule type="containsText" dxfId="304" priority="15" stopIfTrue="1" operator="containsText" text="ML">
      <formula>NOT(ISERROR(SEARCH("ML",GE7)))</formula>
    </cfRule>
  </conditionalFormatting>
  <conditionalFormatting sqref="GE7:GE106">
    <cfRule type="containsText" dxfId="303" priority="11" stopIfTrue="1" operator="containsText" text="iwjd">
      <formula>NOT(ISERROR(SEARCH("iwjd",GE7)))</formula>
    </cfRule>
  </conditionalFormatting>
  <conditionalFormatting sqref="GE7:GE106">
    <cfRule type="cellIs" dxfId="302" priority="8" stopIfTrue="1" operator="equal">
      <formula>FALSE</formula>
    </cfRule>
  </conditionalFormatting>
  <conditionalFormatting sqref="GF7:GF106">
    <cfRule type="cellIs" dxfId="301" priority="7" stopIfTrue="1" operator="greaterThan">
      <formula>0</formula>
    </cfRule>
  </conditionalFormatting>
  <conditionalFormatting sqref="GE7:GF106">
    <cfRule type="containsText" dxfId="300" priority="4" stopIfTrue="1" operator="containsText" text="g">
      <formula>NOT(ISERROR(SEARCH("g",GE7)))</formula>
    </cfRule>
    <cfRule type="containsText" dxfId="299" priority="5" stopIfTrue="1" operator="containsText" text="s">
      <formula>NOT(ISERROR(SEARCH("s",GE7)))</formula>
    </cfRule>
    <cfRule type="containsText" dxfId="298" priority="6" stopIfTrue="1" operator="containsText" text="f">
      <formula>NOT(ISERROR(SEARCH("f",GE7)))</formula>
    </cfRule>
  </conditionalFormatting>
  <conditionalFormatting sqref="A7:GW106">
    <cfRule type="expression" dxfId="297" priority="1">
      <formula>ISERROR(A7:GW7)</formula>
    </cfRule>
  </conditionalFormatting>
  <dataValidations count="3">
    <dataValidation type="list" allowBlank="1" showInputMessage="1" showErrorMessage="1" sqref="CM6:CM107 BW6:BW107 BG6:BG107 AO6:AO107 Y6:Y107 DC6:DC107">
      <formula1>$HG$41:$HJ$41</formula1>
    </dataValidation>
    <dataValidation type="list" allowBlank="1" showInputMessage="1" showErrorMessage="1" sqref="GI6:GI107">
      <formula1>$HA$41:$HB$41</formula1>
    </dataValidation>
    <dataValidation type="list" allowBlank="1" showInputMessage="1" showErrorMessage="1" sqref="GK7:GK107">
      <formula1>$HC$41:$HE$41</formula1>
    </dataValidation>
  </dataValidations>
  <hyperlinks>
    <hyperlink ref="H3:J4" location="'from the developer''s desk'!F5:J11" display="NOTE: THE COLUMNS SHOWING RESULT AND DIVISION (IN GRAY COLOUR) MUST BE FILLED IN (OR CHECKED) CAREFULLY MANNUALLY. THIS SHEET CONTAINS FORMULAE FOR CASES WHERE THE STUDENT CLEARLY PASSES THE EXAM. BY SCOREING 33% OR MORE MAKRS IN EACH SUBJECT CLEARLY FAIL"/>
    <hyperlink ref="A6" location="'statement of marks'!gz1:hn23" display="CLICK  TO VIEW THE RESULT AT A GLANCE"/>
    <hyperlink ref="B6" location="'statement of marks'!gz1:hn23" display="'statement of marks'!gz1:hn23"/>
    <hyperlink ref="C6" location="'statement of marks'!gz1:hn23" display="'statement of marks'!gz1:hn23"/>
    <hyperlink ref="D6" location="'statement of marks'!gz1:hn23" display="'statement of marks'!gz1:hn23"/>
    <hyperlink ref="E6" location="'statement of marks'!gz1:hn23" display="'statement of marks'!gz1:hn23"/>
    <hyperlink ref="F6" location="'statement of marks'!gz1:hn23" display="'statement of marks'!gz1:hn23"/>
    <hyperlink ref="G6" location="'statement of marks'!gz1:hn23" display="'statement of marks'!gz1:hn23"/>
  </hyperlinks>
  <printOptions horizontalCentered="1"/>
  <pageMargins left="0.5" right="0.5" top="0.5" bottom="0.5" header="0.3" footer="0.3"/>
  <pageSetup paperSize="5" orientation="landscape" horizontalDpi="4294967292" verticalDpi="4294967292"/>
  <headerFooter>
    <oddFooter>Page &amp;P of &amp;N</oddFooter>
  </headerFooter>
  <colBreaks count="1" manualBreakCount="1">
    <brk id="205" max="1048575" man="1"/>
  </col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7030A0"/>
  </sheetPr>
  <dimension ref="A1:AN119"/>
  <sheetViews>
    <sheetView zoomScale="150" zoomScaleNormal="150" zoomScalePageLayoutView="150" workbookViewId="0">
      <pane xSplit="2" ySplit="7" topLeftCell="C100" activePane="bottomRight" state="frozen"/>
      <selection pane="topRight" activeCell="C1" sqref="C1"/>
      <selection pane="bottomLeft" activeCell="A8" sqref="A8"/>
      <selection pane="bottomRight" activeCell="E2" sqref="E2"/>
    </sheetView>
  </sheetViews>
  <sheetFormatPr baseColWidth="10" defaultColWidth="0" defaultRowHeight="0" customHeight="1" zeroHeight="1" x14ac:dyDescent="0"/>
  <cols>
    <col min="1" max="1" width="4.5" style="115" bestFit="1" customWidth="1"/>
    <col min="2" max="3" width="6" style="115" customWidth="1"/>
    <col min="4" max="4" width="8" style="115" customWidth="1"/>
    <col min="5" max="5" width="16.33203125" style="115" customWidth="1"/>
    <col min="6" max="6" width="14.1640625" style="115" customWidth="1"/>
    <col min="7" max="7" width="13.1640625" style="115" customWidth="1"/>
    <col min="8" max="8" width="7.5" style="115" customWidth="1"/>
    <col min="9" max="9" width="3.5" style="115" customWidth="1"/>
    <col min="10" max="10" width="4.83203125" style="115" customWidth="1"/>
    <col min="11" max="11" width="7.5" style="115" customWidth="1"/>
    <col min="12" max="12" width="6" style="115" customWidth="1"/>
    <col min="13" max="13" width="4.33203125" style="115" customWidth="1"/>
    <col min="14" max="14" width="12.1640625" style="115" customWidth="1"/>
    <col min="15" max="15" width="8.6640625" style="115" customWidth="1"/>
    <col min="16" max="16" width="6.5" style="448" customWidth="1"/>
    <col min="17" max="17" width="10.5" style="115" customWidth="1"/>
    <col min="18" max="18" width="6.6640625" style="115" customWidth="1"/>
    <col min="19" max="19" width="5" style="115" customWidth="1"/>
    <col min="20" max="20" width="4" style="115" customWidth="1"/>
    <col min="21" max="21" width="5.5" style="115" customWidth="1"/>
    <col min="22" max="22" width="3.83203125" style="115" customWidth="1"/>
    <col min="23" max="23" width="16.5" style="115" customWidth="1"/>
    <col min="24" max="36" width="7.1640625" style="115" customWidth="1"/>
    <col min="37" max="38" width="9.1640625" style="115" customWidth="1"/>
    <col min="39" max="40" width="0" style="115" hidden="1" customWidth="1"/>
    <col min="41" max="16384" width="9.1640625" style="115" hidden="1"/>
  </cols>
  <sheetData>
    <row r="1" spans="1:36" ht="17" customHeight="1" thickTop="1">
      <c r="A1" s="951" t="str">
        <f>'statement of marks'!A1</f>
        <v xml:space="preserve">GOVT. HR. SEC. SCHOOL, </v>
      </c>
      <c r="B1" s="952"/>
      <c r="C1" s="952"/>
      <c r="D1" s="952"/>
      <c r="E1" s="952"/>
      <c r="F1" s="952"/>
      <c r="G1" s="952"/>
      <c r="H1" s="952"/>
      <c r="I1" s="952"/>
      <c r="J1" s="952"/>
      <c r="K1" s="952" t="s">
        <v>137</v>
      </c>
      <c r="L1" s="952"/>
      <c r="M1" s="952"/>
      <c r="N1" s="952"/>
      <c r="O1" s="176" t="s">
        <v>136</v>
      </c>
      <c r="P1" s="449" t="str">
        <f>'statement of marks'!F3</f>
        <v>2015-16</v>
      </c>
      <c r="Q1" s="75"/>
      <c r="R1" s="75"/>
      <c r="S1" s="952" t="str">
        <f>'statement of marks'!F3</f>
        <v>2015-16</v>
      </c>
      <c r="T1" s="986"/>
      <c r="U1" s="76"/>
      <c r="W1" s="974" t="s">
        <v>257</v>
      </c>
      <c r="X1" s="975"/>
      <c r="Y1" s="975"/>
      <c r="Z1" s="975"/>
      <c r="AA1" s="975"/>
      <c r="AB1" s="975"/>
      <c r="AC1" s="975"/>
      <c r="AD1" s="975"/>
      <c r="AE1" s="975"/>
      <c r="AF1" s="975"/>
      <c r="AG1" s="975"/>
      <c r="AH1" s="975"/>
      <c r="AI1" s="975"/>
      <c r="AJ1" s="976"/>
    </row>
    <row r="2" spans="1:36" ht="19.5" customHeight="1">
      <c r="A2" s="980" t="str">
        <f>'statement of marks'!A4</f>
        <v>S. NO.</v>
      </c>
      <c r="B2" s="982" t="str">
        <f>'statement of marks'!D4</f>
        <v>ROLL. NO. LOCAL</v>
      </c>
      <c r="C2" s="77" t="s">
        <v>131</v>
      </c>
      <c r="D2" s="77"/>
      <c r="E2" s="77" t="str">
        <f>'statement of marks'!A3</f>
        <v>10 'B'</v>
      </c>
      <c r="F2" s="77"/>
      <c r="G2" s="77"/>
      <c r="H2" s="77" t="s">
        <v>136</v>
      </c>
      <c r="I2" s="987" t="s">
        <v>225</v>
      </c>
      <c r="J2" s="77" t="str">
        <f>'statement of marks'!F3</f>
        <v>2015-16</v>
      </c>
      <c r="K2" s="112" t="s">
        <v>157</v>
      </c>
      <c r="L2" s="982" t="s">
        <v>158</v>
      </c>
      <c r="M2" s="983" t="s">
        <v>40</v>
      </c>
      <c r="N2" s="919" t="s">
        <v>159</v>
      </c>
      <c r="O2" s="960" t="s">
        <v>160</v>
      </c>
      <c r="P2" s="954" t="s">
        <v>128</v>
      </c>
      <c r="Q2" s="955"/>
      <c r="R2" s="956"/>
      <c r="S2" s="984" t="str">
        <f>'statement of marks'!GM1</f>
        <v>ATTENDANCE</v>
      </c>
      <c r="T2" s="985"/>
      <c r="U2" s="76"/>
      <c r="V2" s="76"/>
      <c r="W2" s="977"/>
      <c r="X2" s="978"/>
      <c r="Y2" s="978"/>
      <c r="Z2" s="978"/>
      <c r="AA2" s="978"/>
      <c r="AB2" s="978"/>
      <c r="AC2" s="978"/>
      <c r="AD2" s="978"/>
      <c r="AE2" s="978"/>
      <c r="AF2" s="978"/>
      <c r="AG2" s="978"/>
      <c r="AH2" s="978"/>
      <c r="AI2" s="978"/>
      <c r="AJ2" s="979"/>
    </row>
    <row r="3" spans="1:36" ht="28.5" customHeight="1">
      <c r="A3" s="981"/>
      <c r="B3" s="856"/>
      <c r="C3" s="62" t="str">
        <f>'statement of marks'!F4</f>
        <v>S.R. NO.</v>
      </c>
      <c r="D3" s="62" t="str">
        <f>'statement of marks'!G4</f>
        <v>DATE OF BIRTH</v>
      </c>
      <c r="E3" s="62" t="str">
        <f>'statement of marks'!H5</f>
        <v>NAME OF THE STUDENT</v>
      </c>
      <c r="F3" s="62" t="str">
        <f>'statement of marks'!I5</f>
        <v>FATHER'S NAME</v>
      </c>
      <c r="G3" s="62" t="str">
        <f>'statement of marks'!J5</f>
        <v>MOTHER'S NAME</v>
      </c>
      <c r="H3" s="113" t="s">
        <v>60</v>
      </c>
      <c r="I3" s="988"/>
      <c r="J3" s="62" t="s">
        <v>123</v>
      </c>
      <c r="K3" s="78">
        <f>'statement of marks'!GC6</f>
        <v>600</v>
      </c>
      <c r="L3" s="856"/>
      <c r="M3" s="982"/>
      <c r="N3" s="821"/>
      <c r="O3" s="961"/>
      <c r="P3" s="447" t="s">
        <v>123</v>
      </c>
      <c r="Q3" s="957" t="s">
        <v>158</v>
      </c>
      <c r="R3" s="959" t="s">
        <v>40</v>
      </c>
      <c r="S3" s="58" t="s">
        <v>154</v>
      </c>
      <c r="T3" s="79" t="s">
        <v>144</v>
      </c>
      <c r="U3" s="76"/>
      <c r="V3" s="76"/>
      <c r="W3" s="80" t="str">
        <f>'statement of marks'!H5</f>
        <v>NAME OF THE STUDENT</v>
      </c>
      <c r="X3" s="70" t="s">
        <v>18</v>
      </c>
      <c r="Y3" s="70" t="s">
        <v>19</v>
      </c>
      <c r="Z3" s="70" t="s">
        <v>20</v>
      </c>
      <c r="AA3" s="70" t="s">
        <v>21</v>
      </c>
      <c r="AB3" s="70" t="s">
        <v>22</v>
      </c>
      <c r="AC3" s="70" t="s">
        <v>23</v>
      </c>
      <c r="AD3" s="70" t="s">
        <v>24</v>
      </c>
      <c r="AE3" s="70" t="s">
        <v>25</v>
      </c>
      <c r="AF3" s="70" t="s">
        <v>26</v>
      </c>
      <c r="AG3" s="70" t="s">
        <v>27</v>
      </c>
      <c r="AH3" s="70" t="s">
        <v>28</v>
      </c>
      <c r="AI3" s="70" t="s">
        <v>29</v>
      </c>
      <c r="AJ3" s="74" t="s">
        <v>30</v>
      </c>
    </row>
    <row r="4" spans="1:36" ht="17" hidden="1" customHeight="1">
      <c r="A4" s="81"/>
      <c r="B4" s="82"/>
      <c r="C4" s="62"/>
      <c r="D4" s="62"/>
      <c r="E4" s="62"/>
      <c r="F4" s="62"/>
      <c r="G4" s="62"/>
      <c r="H4" s="62"/>
      <c r="I4" s="172"/>
      <c r="J4" s="62"/>
      <c r="K4" s="78"/>
      <c r="L4" s="82"/>
      <c r="M4" s="83"/>
      <c r="N4" s="42"/>
      <c r="O4" s="42"/>
      <c r="P4" s="447"/>
      <c r="Q4" s="958"/>
      <c r="R4" s="957"/>
      <c r="S4" s="58"/>
      <c r="T4" s="79"/>
      <c r="U4" s="76"/>
      <c r="V4" s="76"/>
      <c r="W4" s="84"/>
      <c r="X4" s="70"/>
      <c r="Y4" s="70"/>
      <c r="Z4" s="70"/>
      <c r="AA4" s="70"/>
      <c r="AB4" s="70"/>
      <c r="AC4" s="70"/>
      <c r="AD4" s="70"/>
      <c r="AE4" s="70"/>
      <c r="AF4" s="70"/>
      <c r="AG4" s="70"/>
      <c r="AH4" s="70"/>
      <c r="AI4" s="70"/>
      <c r="AJ4" s="74"/>
    </row>
    <row r="5" spans="1:36" ht="17" hidden="1" customHeight="1">
      <c r="A5" s="81"/>
      <c r="B5" s="82"/>
      <c r="C5" s="62"/>
      <c r="D5" s="62"/>
      <c r="E5" s="62"/>
      <c r="F5" s="62"/>
      <c r="G5" s="62"/>
      <c r="H5" s="62"/>
      <c r="I5" s="172"/>
      <c r="J5" s="62"/>
      <c r="K5" s="78"/>
      <c r="L5" s="82"/>
      <c r="M5" s="83"/>
      <c r="N5" s="42"/>
      <c r="O5" s="42"/>
      <c r="P5" s="447"/>
      <c r="Q5" s="58"/>
      <c r="R5" s="58"/>
      <c r="S5" s="58"/>
      <c r="T5" s="79"/>
      <c r="U5" s="76"/>
      <c r="V5" s="76"/>
      <c r="W5" s="84"/>
      <c r="X5" s="70"/>
      <c r="Y5" s="70"/>
      <c r="Z5" s="70"/>
      <c r="AA5" s="70"/>
      <c r="AB5" s="70"/>
      <c r="AC5" s="70"/>
      <c r="AD5" s="70"/>
      <c r="AE5" s="70"/>
      <c r="AF5" s="70"/>
      <c r="AG5" s="70"/>
      <c r="AH5" s="70"/>
      <c r="AI5" s="70"/>
      <c r="AJ5" s="74"/>
    </row>
    <row r="6" spans="1:36" ht="17" hidden="1" customHeight="1">
      <c r="A6" s="81"/>
      <c r="B6" s="82"/>
      <c r="C6" s="62"/>
      <c r="D6" s="62"/>
      <c r="E6" s="62"/>
      <c r="F6" s="62"/>
      <c r="G6" s="62"/>
      <c r="H6" s="62"/>
      <c r="I6" s="172"/>
      <c r="J6" s="62"/>
      <c r="K6" s="78"/>
      <c r="L6" s="82"/>
      <c r="M6" s="83"/>
      <c r="N6" s="42"/>
      <c r="O6" s="42"/>
      <c r="P6" s="447"/>
      <c r="Q6" s="58"/>
      <c r="R6" s="58"/>
      <c r="S6" s="58"/>
      <c r="T6" s="79"/>
      <c r="U6" s="76"/>
      <c r="V6" s="76"/>
      <c r="W6" s="84"/>
      <c r="X6" s="70"/>
      <c r="Y6" s="70"/>
      <c r="Z6" s="70"/>
      <c r="AA6" s="70"/>
      <c r="AB6" s="70"/>
      <c r="AC6" s="70"/>
      <c r="AD6" s="70"/>
      <c r="AE6" s="70"/>
      <c r="AF6" s="70"/>
      <c r="AG6" s="70"/>
      <c r="AH6" s="70"/>
      <c r="AI6" s="70"/>
      <c r="AJ6" s="74"/>
    </row>
    <row r="7" spans="1:36" ht="15" customHeight="1">
      <c r="A7" s="85">
        <f>'statement of marks'!A7</f>
        <v>1</v>
      </c>
      <c r="B7" s="86">
        <f>IF('statement of marks'!D7="","",'statement of marks'!D7)</f>
        <v>1001</v>
      </c>
      <c r="C7" s="62">
        <f>IF('statement of marks'!F7="","",'statement of marks'!F7)</f>
        <v>382</v>
      </c>
      <c r="D7" s="569">
        <f>IF('statement of marks'!G7="","",'statement of marks'!G7)</f>
        <v>35790</v>
      </c>
      <c r="E7" s="59" t="str">
        <f>IF('statement of marks'!H7="","",'statement of marks'!H7)</f>
        <v xml:space="preserve">AMIT KUMAR </v>
      </c>
      <c r="F7" s="59" t="str">
        <f>IF('statement of marks'!I7="","",'statement of marks'!I7)</f>
        <v xml:space="preserve">CHAMAN LAL     </v>
      </c>
      <c r="G7" s="59" t="str">
        <f>IF('statement of marks'!J7="","",'statement of marks'!J7)</f>
        <v xml:space="preserve">SUNITA DEVI     </v>
      </c>
      <c r="H7" s="62" t="str">
        <f>IF('statement of marks'!B7="","",'statement of marks'!B7)</f>
        <v>OBC</v>
      </c>
      <c r="I7" s="172" t="str">
        <f>IF('statement of marks'!C7="","",'statement of marks'!C7)</f>
        <v>B</v>
      </c>
      <c r="J7" s="62" t="str">
        <f>IF('statement of marks'!GB7="","",'statement of marks'!GB7)</f>
        <v>PASS</v>
      </c>
      <c r="K7" s="78">
        <f>IF('statement of marks'!GC7="","",'statement of marks'!GC7)</f>
        <v>430</v>
      </c>
      <c r="L7" s="87">
        <f>IF('statement of marks'!GD7="","",'statement of marks'!GD7)</f>
        <v>71.666666666666671</v>
      </c>
      <c r="M7" s="62" t="str">
        <f>IF('statement of marks'!GG7="","",'statement of marks'!GG7)</f>
        <v>FIRST</v>
      </c>
      <c r="N7" s="78" t="str">
        <f>'statement of marks'!GH7</f>
        <v xml:space="preserve">      </v>
      </c>
      <c r="O7" s="62" t="str">
        <f>IF('statement of marks'!GI7="","",'statement of marks'!GI7)</f>
        <v/>
      </c>
      <c r="P7" s="450" t="str">
        <f>IF('statement of marks'!GJ7="","",'statement of marks'!GJ7)</f>
        <v>PASS</v>
      </c>
      <c r="Q7" s="78" t="str">
        <f>IF('statement of marks'!GK7="","",'statement of marks'!GK7)</f>
        <v/>
      </c>
      <c r="R7" s="172" t="str">
        <f>IF('statement of marks'!GL7="","",'statement of marks'!GL7)</f>
        <v>FIRST</v>
      </c>
      <c r="S7" s="88" t="str">
        <f>'statement of marks'!GS7</f>
        <v/>
      </c>
      <c r="T7" s="89" t="str">
        <f>'statement of marks'!GT7</f>
        <v/>
      </c>
      <c r="U7" s="76"/>
      <c r="V7" s="76"/>
      <c r="W7" s="84" t="str">
        <f>'statement of marks'!H7</f>
        <v xml:space="preserve">AMIT KUMAR </v>
      </c>
      <c r="X7" s="39" t="str">
        <f>IF(AND($H7="SC",$I7="B"),$R7,"")</f>
        <v/>
      </c>
      <c r="Y7" s="39" t="str">
        <f>IF(AND($H7="SC",$I7="G"),$R7,"")</f>
        <v/>
      </c>
      <c r="Z7" s="39" t="str">
        <f>IF(AND($H7="ST",$I7="B"),$R7,"")</f>
        <v/>
      </c>
      <c r="AA7" s="39" t="str">
        <f>IF(AND($H7="ST",$I7="G"),$R7,"")</f>
        <v/>
      </c>
      <c r="AB7" s="39" t="str">
        <f>IF(AND($H7="OBC",$I7="B"),$R7,"")</f>
        <v>FIRST</v>
      </c>
      <c r="AC7" s="39" t="str">
        <f>IF(AND($H7="OBC",$I7="G"),$R7,"")</f>
        <v/>
      </c>
      <c r="AD7" s="39" t="str">
        <f>IF(AND($H7="GEN",$I7="B"),$R7,"")</f>
        <v/>
      </c>
      <c r="AE7" s="39" t="str">
        <f>IF(AND($H7="GEN",$I7="G"),$R7,"")</f>
        <v/>
      </c>
      <c r="AF7" s="39" t="str">
        <f>IF(AND($H7="RIN",$I7="B"),$R7,"")</f>
        <v/>
      </c>
      <c r="AG7" s="39" t="str">
        <f>IF(AND($H7="RIN",$I7="G"),$R7,"")</f>
        <v/>
      </c>
      <c r="AH7" s="39" t="str">
        <f>IF(AND($H7="SBC",$I7="B"),$R7,"")</f>
        <v/>
      </c>
      <c r="AI7" s="39" t="str">
        <f>IF(AND($H7="SBC",$I7="G"),$R7,"")</f>
        <v/>
      </c>
      <c r="AJ7" s="90"/>
    </row>
    <row r="8" spans="1:36" ht="15" customHeight="1">
      <c r="A8" s="85">
        <f>'statement of marks'!A8</f>
        <v>2</v>
      </c>
      <c r="B8" s="86">
        <f>'statement of marks'!D8</f>
        <v>1002</v>
      </c>
      <c r="C8" s="62" t="str">
        <f>'statement of marks'!F8</f>
        <v/>
      </c>
      <c r="D8" s="569" t="str">
        <f>'statement of marks'!G8</f>
        <v/>
      </c>
      <c r="E8" s="59" t="str">
        <f>'statement of marks'!H8</f>
        <v>A 002</v>
      </c>
      <c r="F8" s="59" t="str">
        <f>'statement of marks'!I8</f>
        <v>B 002</v>
      </c>
      <c r="G8" s="59" t="str">
        <f>'statement of marks'!J8</f>
        <v>C 002</v>
      </c>
      <c r="H8" s="62" t="str">
        <f>IF('statement of marks'!B8="","",'statement of marks'!B8)</f>
        <v/>
      </c>
      <c r="I8" s="172" t="str">
        <f>IF('statement of marks'!C8="","",'statement of marks'!C8)</f>
        <v/>
      </c>
      <c r="J8" s="62" t="str">
        <f>IF('statement of marks'!GJ8="","",'statement of marks'!GJ8)</f>
        <v/>
      </c>
      <c r="K8" s="78">
        <f>IF('statement of marks'!GC8="","",'statement of marks'!GC8)</f>
        <v>0</v>
      </c>
      <c r="L8" s="87">
        <f>IF('statement of marks'!GD8="","",'statement of marks'!GD8)</f>
        <v>0</v>
      </c>
      <c r="M8" s="62" t="str">
        <f>IF('statement of marks'!GG8="","",'statement of marks'!GG8)</f>
        <v/>
      </c>
      <c r="N8" s="78" t="str">
        <f>'statement of marks'!GH8</f>
        <v xml:space="preserve">      </v>
      </c>
      <c r="O8" s="172" t="str">
        <f>IF('statement of marks'!GI8="","",'statement of marks'!GI8)</f>
        <v/>
      </c>
      <c r="P8" s="450" t="str">
        <f>IF('statement of marks'!GJ8="","",'statement of marks'!GJ8)</f>
        <v/>
      </c>
      <c r="Q8" s="78" t="str">
        <f>IF('statement of marks'!GK8="","",'statement of marks'!GK8)</f>
        <v/>
      </c>
      <c r="R8" s="172" t="str">
        <f>IF('statement of marks'!GL8="","",'statement of marks'!GL8)</f>
        <v/>
      </c>
      <c r="S8" s="88" t="str">
        <f>'statement of marks'!GS8</f>
        <v/>
      </c>
      <c r="T8" s="89" t="str">
        <f>'statement of marks'!GT8</f>
        <v/>
      </c>
      <c r="U8" s="76"/>
      <c r="V8" s="76"/>
      <c r="W8" s="84" t="str">
        <f>'statement of marks'!H8</f>
        <v>A 002</v>
      </c>
      <c r="X8" s="39" t="str">
        <f t="shared" ref="X8:X71" si="0">IF(AND($H8="SC",$I8="B"),$R8,"")</f>
        <v/>
      </c>
      <c r="Y8" s="39" t="str">
        <f t="shared" ref="Y8:Y71" si="1">IF(AND($H8="SC",$I8="G"),$R8,"")</f>
        <v/>
      </c>
      <c r="Z8" s="39" t="str">
        <f t="shared" ref="Z8:Z71" si="2">IF(AND($H8="ST",$I8="B"),$R8,"")</f>
        <v/>
      </c>
      <c r="AA8" s="39" t="str">
        <f t="shared" ref="AA8:AA71" si="3">IF(AND($H8="ST",$I8="G"),$R8,"")</f>
        <v/>
      </c>
      <c r="AB8" s="39" t="str">
        <f t="shared" ref="AB8:AB71" si="4">IF(AND($H8="OBC",$I8="B"),$R8,"")</f>
        <v/>
      </c>
      <c r="AC8" s="39" t="str">
        <f t="shared" ref="AC8:AC71" si="5">IF(AND($H8="OBC",$I8="G"),$R8,"")</f>
        <v/>
      </c>
      <c r="AD8" s="39" t="str">
        <f t="shared" ref="AD8:AD71" si="6">IF(AND($H8="GEN",$I8="B"),$R8,"")</f>
        <v/>
      </c>
      <c r="AE8" s="39" t="str">
        <f t="shared" ref="AE8:AE71" si="7">IF(AND($H8="GEN",$I8="G"),$R8,"")</f>
        <v/>
      </c>
      <c r="AF8" s="39" t="str">
        <f t="shared" ref="AF8:AF71" si="8">IF(AND($H8="RIN",$I8="B"),$R8,"")</f>
        <v/>
      </c>
      <c r="AG8" s="39" t="str">
        <f t="shared" ref="AG8:AG71" si="9">IF(AND($H8="RIN",$I8="G"),$R8,"")</f>
        <v/>
      </c>
      <c r="AH8" s="39" t="str">
        <f t="shared" ref="AH8:AH71" si="10">IF(AND($H8="SBC",$I8="B"),$R8,"")</f>
        <v/>
      </c>
      <c r="AI8" s="39" t="str">
        <f t="shared" ref="AI8:AI71" si="11">IF(AND($H8="SBC",$I8="G"),$R8,"")</f>
        <v/>
      </c>
      <c r="AJ8" s="90"/>
    </row>
    <row r="9" spans="1:36" ht="15" customHeight="1">
      <c r="A9" s="85">
        <f>'statement of marks'!A9</f>
        <v>3</v>
      </c>
      <c r="B9" s="86">
        <f>'statement of marks'!D9</f>
        <v>1003</v>
      </c>
      <c r="C9" s="62" t="str">
        <f>'statement of marks'!F9</f>
        <v/>
      </c>
      <c r="D9" s="569" t="str">
        <f>'statement of marks'!G9</f>
        <v/>
      </c>
      <c r="E9" s="59" t="str">
        <f>'statement of marks'!H9</f>
        <v>A 003</v>
      </c>
      <c r="F9" s="59" t="str">
        <f>'statement of marks'!I9</f>
        <v>B 003</v>
      </c>
      <c r="G9" s="59" t="str">
        <f>'statement of marks'!J9</f>
        <v>C 003</v>
      </c>
      <c r="H9" s="62" t="str">
        <f>IF('statement of marks'!B9="","",'statement of marks'!B9)</f>
        <v/>
      </c>
      <c r="I9" s="172" t="str">
        <f>IF('statement of marks'!C9="","",'statement of marks'!C9)</f>
        <v/>
      </c>
      <c r="J9" s="62" t="str">
        <f>IF('statement of marks'!GJ9="","",'statement of marks'!GJ9)</f>
        <v/>
      </c>
      <c r="K9" s="78">
        <f>IF('statement of marks'!GC9="","",'statement of marks'!GC9)</f>
        <v>0</v>
      </c>
      <c r="L9" s="87">
        <f>IF('statement of marks'!GD9="","",'statement of marks'!GD9)</f>
        <v>0</v>
      </c>
      <c r="M9" s="62" t="str">
        <f>IF('statement of marks'!GG9="","",'statement of marks'!GG9)</f>
        <v/>
      </c>
      <c r="N9" s="78" t="str">
        <f>'statement of marks'!GH9</f>
        <v xml:space="preserve">      </v>
      </c>
      <c r="O9" s="172" t="str">
        <f>IF('statement of marks'!GI9="","",'statement of marks'!GI9)</f>
        <v/>
      </c>
      <c r="P9" s="450" t="str">
        <f>IF('statement of marks'!GJ9="","",'statement of marks'!GJ9)</f>
        <v/>
      </c>
      <c r="Q9" s="78" t="str">
        <f>IF('statement of marks'!GK9="","",'statement of marks'!GK9)</f>
        <v/>
      </c>
      <c r="R9" s="172" t="str">
        <f>IF('statement of marks'!GL9="","",'statement of marks'!GL9)</f>
        <v/>
      </c>
      <c r="S9" s="88" t="str">
        <f>'statement of marks'!GS9</f>
        <v/>
      </c>
      <c r="T9" s="89" t="str">
        <f>'statement of marks'!GT9</f>
        <v/>
      </c>
      <c r="U9" s="76"/>
      <c r="V9" s="76"/>
      <c r="W9" s="84" t="str">
        <f>'statement of marks'!H9</f>
        <v>A 003</v>
      </c>
      <c r="X9" s="39" t="str">
        <f t="shared" si="0"/>
        <v/>
      </c>
      <c r="Y9" s="39" t="str">
        <f t="shared" si="1"/>
        <v/>
      </c>
      <c r="Z9" s="39" t="str">
        <f t="shared" si="2"/>
        <v/>
      </c>
      <c r="AA9" s="39" t="str">
        <f t="shared" si="3"/>
        <v/>
      </c>
      <c r="AB9" s="39" t="str">
        <f t="shared" si="4"/>
        <v/>
      </c>
      <c r="AC9" s="39" t="str">
        <f t="shared" si="5"/>
        <v/>
      </c>
      <c r="AD9" s="39" t="str">
        <f t="shared" si="6"/>
        <v/>
      </c>
      <c r="AE9" s="39" t="str">
        <f t="shared" si="7"/>
        <v/>
      </c>
      <c r="AF9" s="39" t="str">
        <f t="shared" si="8"/>
        <v/>
      </c>
      <c r="AG9" s="39" t="str">
        <f t="shared" si="9"/>
        <v/>
      </c>
      <c r="AH9" s="39" t="str">
        <f t="shared" si="10"/>
        <v/>
      </c>
      <c r="AI9" s="39" t="str">
        <f t="shared" si="11"/>
        <v/>
      </c>
      <c r="AJ9" s="90"/>
    </row>
    <row r="10" spans="1:36" ht="15" customHeight="1">
      <c r="A10" s="85">
        <f>'statement of marks'!A10</f>
        <v>4</v>
      </c>
      <c r="B10" s="86">
        <f>'statement of marks'!D10</f>
        <v>1004</v>
      </c>
      <c r="C10" s="62" t="str">
        <f>'statement of marks'!F10</f>
        <v/>
      </c>
      <c r="D10" s="569" t="str">
        <f>'statement of marks'!G10</f>
        <v/>
      </c>
      <c r="E10" s="59" t="str">
        <f>'statement of marks'!H10</f>
        <v>A 004</v>
      </c>
      <c r="F10" s="59" t="str">
        <f>'statement of marks'!I10</f>
        <v>B 004</v>
      </c>
      <c r="G10" s="59" t="str">
        <f>'statement of marks'!J10</f>
        <v>C 004</v>
      </c>
      <c r="H10" s="62" t="str">
        <f>IF('statement of marks'!B10="","",'statement of marks'!B10)</f>
        <v/>
      </c>
      <c r="I10" s="172" t="str">
        <f>IF('statement of marks'!C10="","",'statement of marks'!C10)</f>
        <v/>
      </c>
      <c r="J10" s="62" t="str">
        <f>IF('statement of marks'!GJ10="","",'statement of marks'!GJ10)</f>
        <v/>
      </c>
      <c r="K10" s="78">
        <f>IF('statement of marks'!GC10="","",'statement of marks'!GC10)</f>
        <v>0</v>
      </c>
      <c r="L10" s="87">
        <f>IF('statement of marks'!GD10="","",'statement of marks'!GD10)</f>
        <v>0</v>
      </c>
      <c r="M10" s="62" t="str">
        <f>IF('statement of marks'!GG10="","",'statement of marks'!GG10)</f>
        <v/>
      </c>
      <c r="N10" s="78" t="str">
        <f>'statement of marks'!GH10</f>
        <v xml:space="preserve">      </v>
      </c>
      <c r="O10" s="172" t="str">
        <f>IF('statement of marks'!GI10="","",'statement of marks'!GI10)</f>
        <v/>
      </c>
      <c r="P10" s="450" t="str">
        <f>IF('statement of marks'!GJ10="","",'statement of marks'!GJ10)</f>
        <v/>
      </c>
      <c r="Q10" s="78" t="str">
        <f>IF('statement of marks'!GK10="","",'statement of marks'!GK10)</f>
        <v/>
      </c>
      <c r="R10" s="172" t="str">
        <f>IF('statement of marks'!GL10="","",'statement of marks'!GL10)</f>
        <v/>
      </c>
      <c r="S10" s="88" t="str">
        <f>'statement of marks'!GS10</f>
        <v/>
      </c>
      <c r="T10" s="89" t="str">
        <f>'statement of marks'!GT10</f>
        <v/>
      </c>
      <c r="U10" s="76"/>
      <c r="V10" s="76"/>
      <c r="W10" s="84" t="str">
        <f>'statement of marks'!H10</f>
        <v>A 004</v>
      </c>
      <c r="X10" s="39" t="str">
        <f t="shared" si="0"/>
        <v/>
      </c>
      <c r="Y10" s="39" t="str">
        <f t="shared" si="1"/>
        <v/>
      </c>
      <c r="Z10" s="39" t="str">
        <f t="shared" si="2"/>
        <v/>
      </c>
      <c r="AA10" s="39" t="str">
        <f t="shared" si="3"/>
        <v/>
      </c>
      <c r="AB10" s="39" t="str">
        <f t="shared" si="4"/>
        <v/>
      </c>
      <c r="AC10" s="39" t="str">
        <f t="shared" si="5"/>
        <v/>
      </c>
      <c r="AD10" s="39" t="str">
        <f t="shared" si="6"/>
        <v/>
      </c>
      <c r="AE10" s="39" t="str">
        <f t="shared" si="7"/>
        <v/>
      </c>
      <c r="AF10" s="39" t="str">
        <f t="shared" si="8"/>
        <v/>
      </c>
      <c r="AG10" s="39" t="str">
        <f t="shared" si="9"/>
        <v/>
      </c>
      <c r="AH10" s="39" t="str">
        <f t="shared" si="10"/>
        <v/>
      </c>
      <c r="AI10" s="39" t="str">
        <f t="shared" si="11"/>
        <v/>
      </c>
      <c r="AJ10" s="90"/>
    </row>
    <row r="11" spans="1:36" ht="15" customHeight="1">
      <c r="A11" s="85">
        <f>'statement of marks'!A11</f>
        <v>5</v>
      </c>
      <c r="B11" s="86">
        <f>'statement of marks'!D11</f>
        <v>1005</v>
      </c>
      <c r="C11" s="62" t="str">
        <f>'statement of marks'!F11</f>
        <v/>
      </c>
      <c r="D11" s="569" t="str">
        <f>'statement of marks'!G11</f>
        <v/>
      </c>
      <c r="E11" s="59" t="str">
        <f>'statement of marks'!H11</f>
        <v>A 005</v>
      </c>
      <c r="F11" s="59" t="str">
        <f>'statement of marks'!I11</f>
        <v>B 005</v>
      </c>
      <c r="G11" s="59" t="str">
        <f>'statement of marks'!J11</f>
        <v>C 005</v>
      </c>
      <c r="H11" s="62" t="str">
        <f>IF('statement of marks'!B11="","",'statement of marks'!B11)</f>
        <v/>
      </c>
      <c r="I11" s="172" t="str">
        <f>IF('statement of marks'!C11="","",'statement of marks'!C11)</f>
        <v/>
      </c>
      <c r="J11" s="62" t="str">
        <f>IF('statement of marks'!GJ11="","",'statement of marks'!GJ11)</f>
        <v/>
      </c>
      <c r="K11" s="78">
        <f>IF('statement of marks'!GC11="","",'statement of marks'!GC11)</f>
        <v>0</v>
      </c>
      <c r="L11" s="87">
        <f>IF('statement of marks'!GD11="","",'statement of marks'!GD11)</f>
        <v>0</v>
      </c>
      <c r="M11" s="62" t="str">
        <f>IF('statement of marks'!GG11="","",'statement of marks'!GG11)</f>
        <v/>
      </c>
      <c r="N11" s="78" t="str">
        <f>'statement of marks'!GH11</f>
        <v xml:space="preserve">      </v>
      </c>
      <c r="O11" s="172" t="str">
        <f>IF('statement of marks'!GI11="","",'statement of marks'!GI11)</f>
        <v/>
      </c>
      <c r="P11" s="450" t="str">
        <f>IF('statement of marks'!GJ11="","",'statement of marks'!GJ11)</f>
        <v/>
      </c>
      <c r="Q11" s="78" t="str">
        <f>IF('statement of marks'!GK11="","",'statement of marks'!GK11)</f>
        <v/>
      </c>
      <c r="R11" s="172" t="str">
        <f>IF('statement of marks'!GL11="","",'statement of marks'!GL11)</f>
        <v/>
      </c>
      <c r="S11" s="88" t="str">
        <f>'statement of marks'!GS11</f>
        <v/>
      </c>
      <c r="T11" s="89" t="str">
        <f>'statement of marks'!GT11</f>
        <v/>
      </c>
      <c r="U11" s="76"/>
      <c r="V11" s="76"/>
      <c r="W11" s="84" t="str">
        <f>'statement of marks'!H11</f>
        <v>A 005</v>
      </c>
      <c r="X11" s="39" t="str">
        <f t="shared" si="0"/>
        <v/>
      </c>
      <c r="Y11" s="39" t="str">
        <f t="shared" si="1"/>
        <v/>
      </c>
      <c r="Z11" s="39" t="str">
        <f t="shared" si="2"/>
        <v/>
      </c>
      <c r="AA11" s="39" t="str">
        <f t="shared" si="3"/>
        <v/>
      </c>
      <c r="AB11" s="39" t="str">
        <f t="shared" si="4"/>
        <v/>
      </c>
      <c r="AC11" s="39" t="str">
        <f t="shared" si="5"/>
        <v/>
      </c>
      <c r="AD11" s="39" t="str">
        <f t="shared" si="6"/>
        <v/>
      </c>
      <c r="AE11" s="39" t="str">
        <f t="shared" si="7"/>
        <v/>
      </c>
      <c r="AF11" s="39" t="str">
        <f t="shared" si="8"/>
        <v/>
      </c>
      <c r="AG11" s="39" t="str">
        <f t="shared" si="9"/>
        <v/>
      </c>
      <c r="AH11" s="39" t="str">
        <f t="shared" si="10"/>
        <v/>
      </c>
      <c r="AI11" s="39" t="str">
        <f t="shared" si="11"/>
        <v/>
      </c>
      <c r="AJ11" s="90"/>
    </row>
    <row r="12" spans="1:36" ht="15" customHeight="1">
      <c r="A12" s="85">
        <f>'statement of marks'!A12</f>
        <v>6</v>
      </c>
      <c r="B12" s="86">
        <f>'statement of marks'!D12</f>
        <v>1006</v>
      </c>
      <c r="C12" s="62" t="str">
        <f>'statement of marks'!F12</f>
        <v/>
      </c>
      <c r="D12" s="569" t="str">
        <f>'statement of marks'!G12</f>
        <v/>
      </c>
      <c r="E12" s="59" t="str">
        <f>'statement of marks'!H12</f>
        <v>A 006</v>
      </c>
      <c r="F12" s="59" t="str">
        <f>'statement of marks'!I12</f>
        <v>B 006</v>
      </c>
      <c r="G12" s="59" t="str">
        <f>'statement of marks'!J12</f>
        <v>C 006</v>
      </c>
      <c r="H12" s="62" t="str">
        <f>IF('statement of marks'!B12="","",'statement of marks'!B12)</f>
        <v/>
      </c>
      <c r="I12" s="172" t="str">
        <f>IF('statement of marks'!C12="","",'statement of marks'!C12)</f>
        <v/>
      </c>
      <c r="J12" s="62" t="str">
        <f>IF('statement of marks'!GJ12="","",'statement of marks'!GJ12)</f>
        <v/>
      </c>
      <c r="K12" s="78">
        <f>IF('statement of marks'!GC12="","",'statement of marks'!GC12)</f>
        <v>0</v>
      </c>
      <c r="L12" s="87">
        <f>IF('statement of marks'!GD12="","",'statement of marks'!GD12)</f>
        <v>0</v>
      </c>
      <c r="M12" s="62" t="str">
        <f>IF('statement of marks'!GG12="","",'statement of marks'!GG12)</f>
        <v/>
      </c>
      <c r="N12" s="78" t="str">
        <f>'statement of marks'!GH12</f>
        <v xml:space="preserve">      </v>
      </c>
      <c r="O12" s="172" t="str">
        <f>IF('statement of marks'!GI12="","",'statement of marks'!GI12)</f>
        <v/>
      </c>
      <c r="P12" s="450" t="str">
        <f>IF('statement of marks'!GJ12="","",'statement of marks'!GJ12)</f>
        <v/>
      </c>
      <c r="Q12" s="78" t="str">
        <f>IF('statement of marks'!GK12="","",'statement of marks'!GK12)</f>
        <v/>
      </c>
      <c r="R12" s="172" t="str">
        <f>IF('statement of marks'!GL12="","",'statement of marks'!GL12)</f>
        <v/>
      </c>
      <c r="S12" s="88" t="str">
        <f>'statement of marks'!GS12</f>
        <v/>
      </c>
      <c r="T12" s="89" t="str">
        <f>'statement of marks'!GT12</f>
        <v/>
      </c>
      <c r="U12" s="76"/>
      <c r="V12" s="76"/>
      <c r="W12" s="84" t="str">
        <f>'statement of marks'!H12</f>
        <v>A 006</v>
      </c>
      <c r="X12" s="39" t="str">
        <f t="shared" si="0"/>
        <v/>
      </c>
      <c r="Y12" s="39" t="str">
        <f t="shared" si="1"/>
        <v/>
      </c>
      <c r="Z12" s="39" t="str">
        <f t="shared" si="2"/>
        <v/>
      </c>
      <c r="AA12" s="39" t="str">
        <f t="shared" si="3"/>
        <v/>
      </c>
      <c r="AB12" s="39" t="str">
        <f t="shared" si="4"/>
        <v/>
      </c>
      <c r="AC12" s="39" t="str">
        <f t="shared" si="5"/>
        <v/>
      </c>
      <c r="AD12" s="39" t="str">
        <f t="shared" si="6"/>
        <v/>
      </c>
      <c r="AE12" s="39" t="str">
        <f t="shared" si="7"/>
        <v/>
      </c>
      <c r="AF12" s="39" t="str">
        <f t="shared" si="8"/>
        <v/>
      </c>
      <c r="AG12" s="39" t="str">
        <f t="shared" si="9"/>
        <v/>
      </c>
      <c r="AH12" s="39" t="str">
        <f t="shared" si="10"/>
        <v/>
      </c>
      <c r="AI12" s="39" t="str">
        <f t="shared" si="11"/>
        <v/>
      </c>
      <c r="AJ12" s="90"/>
    </row>
    <row r="13" spans="1:36" ht="15" customHeight="1">
      <c r="A13" s="85">
        <f>'statement of marks'!A13</f>
        <v>7</v>
      </c>
      <c r="B13" s="86">
        <f>'statement of marks'!D13</f>
        <v>1007</v>
      </c>
      <c r="C13" s="62" t="str">
        <f>'statement of marks'!F13</f>
        <v/>
      </c>
      <c r="D13" s="569" t="str">
        <f>'statement of marks'!G13</f>
        <v/>
      </c>
      <c r="E13" s="59" t="str">
        <f>'statement of marks'!H13</f>
        <v>A 007</v>
      </c>
      <c r="F13" s="59" t="str">
        <f>'statement of marks'!I13</f>
        <v>B 007</v>
      </c>
      <c r="G13" s="59" t="str">
        <f>'statement of marks'!J13</f>
        <v>C 007</v>
      </c>
      <c r="H13" s="62" t="str">
        <f>IF('statement of marks'!B13="","",'statement of marks'!B13)</f>
        <v/>
      </c>
      <c r="I13" s="172" t="str">
        <f>IF('statement of marks'!C13="","",'statement of marks'!C13)</f>
        <v/>
      </c>
      <c r="J13" s="62" t="str">
        <f>IF('statement of marks'!GJ13="","",'statement of marks'!GJ13)</f>
        <v/>
      </c>
      <c r="K13" s="78">
        <f>IF('statement of marks'!GC13="","",'statement of marks'!GC13)</f>
        <v>0</v>
      </c>
      <c r="L13" s="87">
        <f>IF('statement of marks'!GD13="","",'statement of marks'!GD13)</f>
        <v>0</v>
      </c>
      <c r="M13" s="62" t="str">
        <f>IF('statement of marks'!GG13="","",'statement of marks'!GG13)</f>
        <v/>
      </c>
      <c r="N13" s="78" t="str">
        <f>'statement of marks'!GH13</f>
        <v xml:space="preserve">      </v>
      </c>
      <c r="O13" s="172" t="str">
        <f>IF('statement of marks'!GI13="","",'statement of marks'!GI13)</f>
        <v/>
      </c>
      <c r="P13" s="450" t="str">
        <f>IF('statement of marks'!GJ13="","",'statement of marks'!GJ13)</f>
        <v/>
      </c>
      <c r="Q13" s="78" t="str">
        <f>IF('statement of marks'!GK13="","",'statement of marks'!GK13)</f>
        <v/>
      </c>
      <c r="R13" s="172" t="str">
        <f>IF('statement of marks'!GL13="","",'statement of marks'!GL13)</f>
        <v/>
      </c>
      <c r="S13" s="88" t="str">
        <f>'statement of marks'!GS13</f>
        <v/>
      </c>
      <c r="T13" s="89" t="str">
        <f>'statement of marks'!GT13</f>
        <v/>
      </c>
      <c r="U13" s="76"/>
      <c r="V13" s="76"/>
      <c r="W13" s="84" t="str">
        <f>'statement of marks'!H13</f>
        <v>A 007</v>
      </c>
      <c r="X13" s="39" t="str">
        <f t="shared" si="0"/>
        <v/>
      </c>
      <c r="Y13" s="39" t="str">
        <f t="shared" si="1"/>
        <v/>
      </c>
      <c r="Z13" s="39" t="str">
        <f t="shared" si="2"/>
        <v/>
      </c>
      <c r="AA13" s="39" t="str">
        <f t="shared" si="3"/>
        <v/>
      </c>
      <c r="AB13" s="39" t="str">
        <f t="shared" si="4"/>
        <v/>
      </c>
      <c r="AC13" s="39" t="str">
        <f t="shared" si="5"/>
        <v/>
      </c>
      <c r="AD13" s="39" t="str">
        <f t="shared" si="6"/>
        <v/>
      </c>
      <c r="AE13" s="39" t="str">
        <f t="shared" si="7"/>
        <v/>
      </c>
      <c r="AF13" s="39" t="str">
        <f t="shared" si="8"/>
        <v/>
      </c>
      <c r="AG13" s="39" t="str">
        <f t="shared" si="9"/>
        <v/>
      </c>
      <c r="AH13" s="39" t="str">
        <f t="shared" si="10"/>
        <v/>
      </c>
      <c r="AI13" s="39" t="str">
        <f t="shared" si="11"/>
        <v/>
      </c>
      <c r="AJ13" s="90"/>
    </row>
    <row r="14" spans="1:36" ht="15" customHeight="1">
      <c r="A14" s="85">
        <f>'statement of marks'!A14</f>
        <v>8</v>
      </c>
      <c r="B14" s="86">
        <f>'statement of marks'!D14</f>
        <v>1008</v>
      </c>
      <c r="C14" s="62" t="str">
        <f>'statement of marks'!F14</f>
        <v/>
      </c>
      <c r="D14" s="569" t="str">
        <f>'statement of marks'!G14</f>
        <v/>
      </c>
      <c r="E14" s="59" t="str">
        <f>'statement of marks'!H14</f>
        <v>A 008</v>
      </c>
      <c r="F14" s="59" t="str">
        <f>'statement of marks'!I14</f>
        <v>B 008</v>
      </c>
      <c r="G14" s="59" t="str">
        <f>'statement of marks'!J14</f>
        <v>C 008</v>
      </c>
      <c r="H14" s="62" t="str">
        <f>IF('statement of marks'!B14="","",'statement of marks'!B14)</f>
        <v/>
      </c>
      <c r="I14" s="172" t="str">
        <f>IF('statement of marks'!C14="","",'statement of marks'!C14)</f>
        <v/>
      </c>
      <c r="J14" s="62" t="str">
        <f>IF('statement of marks'!GJ14="","",'statement of marks'!GJ14)</f>
        <v/>
      </c>
      <c r="K14" s="78">
        <f>IF('statement of marks'!GC14="","",'statement of marks'!GC14)</f>
        <v>0</v>
      </c>
      <c r="L14" s="87">
        <f>IF('statement of marks'!GD14="","",'statement of marks'!GD14)</f>
        <v>0</v>
      </c>
      <c r="M14" s="62" t="str">
        <f>IF('statement of marks'!GG14="","",'statement of marks'!GG14)</f>
        <v/>
      </c>
      <c r="N14" s="78" t="str">
        <f>'statement of marks'!GH14</f>
        <v xml:space="preserve">      </v>
      </c>
      <c r="O14" s="172" t="str">
        <f>IF('statement of marks'!GI14="","",'statement of marks'!GI14)</f>
        <v/>
      </c>
      <c r="P14" s="450" t="str">
        <f>IF('statement of marks'!GJ14="","",'statement of marks'!GJ14)</f>
        <v/>
      </c>
      <c r="Q14" s="78" t="str">
        <f>IF('statement of marks'!GK14="","",'statement of marks'!GK14)</f>
        <v/>
      </c>
      <c r="R14" s="172" t="str">
        <f>IF('statement of marks'!GL14="","",'statement of marks'!GL14)</f>
        <v/>
      </c>
      <c r="S14" s="88" t="str">
        <f>'statement of marks'!GS14</f>
        <v/>
      </c>
      <c r="T14" s="89" t="str">
        <f>'statement of marks'!GT14</f>
        <v/>
      </c>
      <c r="U14" s="76"/>
      <c r="V14" s="76"/>
      <c r="W14" s="84" t="str">
        <f>'statement of marks'!H14</f>
        <v>A 008</v>
      </c>
      <c r="X14" s="39" t="str">
        <f t="shared" si="0"/>
        <v/>
      </c>
      <c r="Y14" s="39" t="str">
        <f t="shared" si="1"/>
        <v/>
      </c>
      <c r="Z14" s="39" t="str">
        <f t="shared" si="2"/>
        <v/>
      </c>
      <c r="AA14" s="39" t="str">
        <f t="shared" si="3"/>
        <v/>
      </c>
      <c r="AB14" s="39" t="str">
        <f t="shared" si="4"/>
        <v/>
      </c>
      <c r="AC14" s="39" t="str">
        <f t="shared" si="5"/>
        <v/>
      </c>
      <c r="AD14" s="39" t="str">
        <f t="shared" si="6"/>
        <v/>
      </c>
      <c r="AE14" s="39" t="str">
        <f t="shared" si="7"/>
        <v/>
      </c>
      <c r="AF14" s="39" t="str">
        <f t="shared" si="8"/>
        <v/>
      </c>
      <c r="AG14" s="39" t="str">
        <f t="shared" si="9"/>
        <v/>
      </c>
      <c r="AH14" s="39" t="str">
        <f t="shared" si="10"/>
        <v/>
      </c>
      <c r="AI14" s="39" t="str">
        <f t="shared" si="11"/>
        <v/>
      </c>
      <c r="AJ14" s="90"/>
    </row>
    <row r="15" spans="1:36" ht="15" customHeight="1">
      <c r="A15" s="85">
        <f>'statement of marks'!A15</f>
        <v>9</v>
      </c>
      <c r="B15" s="86">
        <f>'statement of marks'!D15</f>
        <v>1009</v>
      </c>
      <c r="C15" s="62" t="str">
        <f>'statement of marks'!F15</f>
        <v/>
      </c>
      <c r="D15" s="569" t="str">
        <f>'statement of marks'!G15</f>
        <v/>
      </c>
      <c r="E15" s="59" t="str">
        <f>'statement of marks'!H15</f>
        <v>A 009</v>
      </c>
      <c r="F15" s="59" t="str">
        <f>'statement of marks'!I15</f>
        <v>B 009</v>
      </c>
      <c r="G15" s="59" t="str">
        <f>'statement of marks'!J15</f>
        <v>C 009</v>
      </c>
      <c r="H15" s="62" t="str">
        <f>IF('statement of marks'!B15="","",'statement of marks'!B15)</f>
        <v/>
      </c>
      <c r="I15" s="172" t="str">
        <f>IF('statement of marks'!C15="","",'statement of marks'!C15)</f>
        <v/>
      </c>
      <c r="J15" s="62" t="str">
        <f>IF('statement of marks'!GJ15="","",'statement of marks'!GJ15)</f>
        <v/>
      </c>
      <c r="K15" s="78">
        <f>IF('statement of marks'!GC15="","",'statement of marks'!GC15)</f>
        <v>0</v>
      </c>
      <c r="L15" s="87">
        <f>IF('statement of marks'!GD15="","",'statement of marks'!GD15)</f>
        <v>0</v>
      </c>
      <c r="M15" s="62" t="str">
        <f>IF('statement of marks'!GG15="","",'statement of marks'!GG15)</f>
        <v/>
      </c>
      <c r="N15" s="78" t="str">
        <f>'statement of marks'!GH15</f>
        <v xml:space="preserve">      </v>
      </c>
      <c r="O15" s="172" t="str">
        <f>IF('statement of marks'!GI15="","",'statement of marks'!GI15)</f>
        <v/>
      </c>
      <c r="P15" s="450" t="str">
        <f>IF('statement of marks'!GJ15="","",'statement of marks'!GJ15)</f>
        <v/>
      </c>
      <c r="Q15" s="78" t="str">
        <f>IF('statement of marks'!GK15="","",'statement of marks'!GK15)</f>
        <v/>
      </c>
      <c r="R15" s="172" t="str">
        <f>IF('statement of marks'!GL15="","",'statement of marks'!GL15)</f>
        <v/>
      </c>
      <c r="S15" s="88" t="str">
        <f>'statement of marks'!GS15</f>
        <v/>
      </c>
      <c r="T15" s="89" t="str">
        <f>'statement of marks'!GT15</f>
        <v/>
      </c>
      <c r="U15" s="76"/>
      <c r="V15" s="76"/>
      <c r="W15" s="84" t="str">
        <f>'statement of marks'!H15</f>
        <v>A 009</v>
      </c>
      <c r="X15" s="39" t="str">
        <f t="shared" si="0"/>
        <v/>
      </c>
      <c r="Y15" s="39" t="str">
        <f t="shared" si="1"/>
        <v/>
      </c>
      <c r="Z15" s="39" t="str">
        <f t="shared" si="2"/>
        <v/>
      </c>
      <c r="AA15" s="39" t="str">
        <f t="shared" si="3"/>
        <v/>
      </c>
      <c r="AB15" s="39" t="str">
        <f t="shared" si="4"/>
        <v/>
      </c>
      <c r="AC15" s="39" t="str">
        <f t="shared" si="5"/>
        <v/>
      </c>
      <c r="AD15" s="39" t="str">
        <f t="shared" si="6"/>
        <v/>
      </c>
      <c r="AE15" s="39" t="str">
        <f t="shared" si="7"/>
        <v/>
      </c>
      <c r="AF15" s="39" t="str">
        <f t="shared" si="8"/>
        <v/>
      </c>
      <c r="AG15" s="39" t="str">
        <f t="shared" si="9"/>
        <v/>
      </c>
      <c r="AH15" s="39" t="str">
        <f t="shared" si="10"/>
        <v/>
      </c>
      <c r="AI15" s="39" t="str">
        <f t="shared" si="11"/>
        <v/>
      </c>
      <c r="AJ15" s="90"/>
    </row>
    <row r="16" spans="1:36" ht="15" customHeight="1">
      <c r="A16" s="85">
        <f>'statement of marks'!A16</f>
        <v>10</v>
      </c>
      <c r="B16" s="86">
        <f>'statement of marks'!D16</f>
        <v>1010</v>
      </c>
      <c r="C16" s="62" t="str">
        <f>'statement of marks'!F16</f>
        <v/>
      </c>
      <c r="D16" s="569" t="str">
        <f>'statement of marks'!G16</f>
        <v/>
      </c>
      <c r="E16" s="59" t="str">
        <f>'statement of marks'!H16</f>
        <v>A 010</v>
      </c>
      <c r="F16" s="59" t="str">
        <f>'statement of marks'!I16</f>
        <v>B 010</v>
      </c>
      <c r="G16" s="59" t="str">
        <f>'statement of marks'!J16</f>
        <v>C 010</v>
      </c>
      <c r="H16" s="62" t="str">
        <f>IF('statement of marks'!B16="","",'statement of marks'!B16)</f>
        <v/>
      </c>
      <c r="I16" s="172" t="str">
        <f>IF('statement of marks'!C16="","",'statement of marks'!C16)</f>
        <v/>
      </c>
      <c r="J16" s="62" t="str">
        <f>IF('statement of marks'!GJ16="","",'statement of marks'!GJ16)</f>
        <v/>
      </c>
      <c r="K16" s="78">
        <f>IF('statement of marks'!GC16="","",'statement of marks'!GC16)</f>
        <v>0</v>
      </c>
      <c r="L16" s="87">
        <f>IF('statement of marks'!GD16="","",'statement of marks'!GD16)</f>
        <v>0</v>
      </c>
      <c r="M16" s="62" t="str">
        <f>IF('statement of marks'!GG16="","",'statement of marks'!GG16)</f>
        <v/>
      </c>
      <c r="N16" s="78" t="str">
        <f>'statement of marks'!GH16</f>
        <v xml:space="preserve">      </v>
      </c>
      <c r="O16" s="172" t="str">
        <f>IF('statement of marks'!GI16="","",'statement of marks'!GI16)</f>
        <v/>
      </c>
      <c r="P16" s="450" t="str">
        <f>IF('statement of marks'!GJ16="","",'statement of marks'!GJ16)</f>
        <v/>
      </c>
      <c r="Q16" s="78" t="str">
        <f>IF('statement of marks'!GK16="","",'statement of marks'!GK16)</f>
        <v/>
      </c>
      <c r="R16" s="172" t="str">
        <f>IF('statement of marks'!GL16="","",'statement of marks'!GL16)</f>
        <v/>
      </c>
      <c r="S16" s="88" t="str">
        <f>'statement of marks'!GS16</f>
        <v/>
      </c>
      <c r="T16" s="89" t="str">
        <f>'statement of marks'!GT16</f>
        <v/>
      </c>
      <c r="U16" s="76"/>
      <c r="V16" s="76"/>
      <c r="W16" s="84" t="str">
        <f>'statement of marks'!H16</f>
        <v>A 010</v>
      </c>
      <c r="X16" s="39" t="str">
        <f t="shared" si="0"/>
        <v/>
      </c>
      <c r="Y16" s="39" t="str">
        <f t="shared" si="1"/>
        <v/>
      </c>
      <c r="Z16" s="39" t="str">
        <f t="shared" si="2"/>
        <v/>
      </c>
      <c r="AA16" s="39" t="str">
        <f t="shared" si="3"/>
        <v/>
      </c>
      <c r="AB16" s="39" t="str">
        <f t="shared" si="4"/>
        <v/>
      </c>
      <c r="AC16" s="39" t="str">
        <f t="shared" si="5"/>
        <v/>
      </c>
      <c r="AD16" s="39" t="str">
        <f t="shared" si="6"/>
        <v/>
      </c>
      <c r="AE16" s="39" t="str">
        <f t="shared" si="7"/>
        <v/>
      </c>
      <c r="AF16" s="39" t="str">
        <f t="shared" si="8"/>
        <v/>
      </c>
      <c r="AG16" s="39" t="str">
        <f t="shared" si="9"/>
        <v/>
      </c>
      <c r="AH16" s="39" t="str">
        <f t="shared" si="10"/>
        <v/>
      </c>
      <c r="AI16" s="39" t="str">
        <f t="shared" si="11"/>
        <v/>
      </c>
      <c r="AJ16" s="90"/>
    </row>
    <row r="17" spans="1:36" ht="15" customHeight="1">
      <c r="A17" s="85">
        <f>'statement of marks'!A17</f>
        <v>11</v>
      </c>
      <c r="B17" s="86">
        <f>'statement of marks'!D17</f>
        <v>1011</v>
      </c>
      <c r="C17" s="62" t="str">
        <f>'statement of marks'!F17</f>
        <v/>
      </c>
      <c r="D17" s="569" t="str">
        <f>'statement of marks'!G17</f>
        <v/>
      </c>
      <c r="E17" s="59" t="str">
        <f>'statement of marks'!H17</f>
        <v>A 011</v>
      </c>
      <c r="F17" s="59" t="str">
        <f>'statement of marks'!I17</f>
        <v>B 011</v>
      </c>
      <c r="G17" s="59" t="str">
        <f>'statement of marks'!J17</f>
        <v>C 011</v>
      </c>
      <c r="H17" s="62" t="str">
        <f>IF('statement of marks'!B17="","",'statement of marks'!B17)</f>
        <v/>
      </c>
      <c r="I17" s="172" t="str">
        <f>IF('statement of marks'!C17="","",'statement of marks'!C17)</f>
        <v/>
      </c>
      <c r="J17" s="62" t="str">
        <f>IF('statement of marks'!GJ17="","",'statement of marks'!GJ17)</f>
        <v/>
      </c>
      <c r="K17" s="78">
        <f>IF('statement of marks'!GC17="","",'statement of marks'!GC17)</f>
        <v>0</v>
      </c>
      <c r="L17" s="87">
        <f>IF('statement of marks'!GD17="","",'statement of marks'!GD17)</f>
        <v>0</v>
      </c>
      <c r="M17" s="62" t="str">
        <f>IF('statement of marks'!GG17="","",'statement of marks'!GG17)</f>
        <v/>
      </c>
      <c r="N17" s="78" t="str">
        <f>'statement of marks'!GH17</f>
        <v xml:space="preserve">      </v>
      </c>
      <c r="O17" s="172" t="str">
        <f>IF('statement of marks'!GI17="","",'statement of marks'!GI17)</f>
        <v/>
      </c>
      <c r="P17" s="450" t="str">
        <f>IF('statement of marks'!GJ17="","",'statement of marks'!GJ17)</f>
        <v/>
      </c>
      <c r="Q17" s="78" t="str">
        <f>IF('statement of marks'!GK17="","",'statement of marks'!GK17)</f>
        <v/>
      </c>
      <c r="R17" s="172" t="str">
        <f>IF('statement of marks'!GL17="","",'statement of marks'!GL17)</f>
        <v/>
      </c>
      <c r="S17" s="88" t="str">
        <f>'statement of marks'!GS17</f>
        <v/>
      </c>
      <c r="T17" s="89" t="str">
        <f>'statement of marks'!GT17</f>
        <v/>
      </c>
      <c r="U17" s="76"/>
      <c r="V17" s="76"/>
      <c r="W17" s="84" t="str">
        <f>'statement of marks'!H17</f>
        <v>A 011</v>
      </c>
      <c r="X17" s="39" t="str">
        <f t="shared" si="0"/>
        <v/>
      </c>
      <c r="Y17" s="39" t="str">
        <f t="shared" si="1"/>
        <v/>
      </c>
      <c r="Z17" s="39" t="str">
        <f t="shared" si="2"/>
        <v/>
      </c>
      <c r="AA17" s="39" t="str">
        <f t="shared" si="3"/>
        <v/>
      </c>
      <c r="AB17" s="39" t="str">
        <f t="shared" si="4"/>
        <v/>
      </c>
      <c r="AC17" s="39" t="str">
        <f t="shared" si="5"/>
        <v/>
      </c>
      <c r="AD17" s="39" t="str">
        <f t="shared" si="6"/>
        <v/>
      </c>
      <c r="AE17" s="39" t="str">
        <f t="shared" si="7"/>
        <v/>
      </c>
      <c r="AF17" s="39" t="str">
        <f t="shared" si="8"/>
        <v/>
      </c>
      <c r="AG17" s="39" t="str">
        <f t="shared" si="9"/>
        <v/>
      </c>
      <c r="AH17" s="39" t="str">
        <f t="shared" si="10"/>
        <v/>
      </c>
      <c r="AI17" s="39" t="str">
        <f t="shared" si="11"/>
        <v/>
      </c>
      <c r="AJ17" s="90"/>
    </row>
    <row r="18" spans="1:36" ht="15" customHeight="1">
      <c r="A18" s="85">
        <f>'statement of marks'!A18</f>
        <v>12</v>
      </c>
      <c r="B18" s="86">
        <f>'statement of marks'!D18</f>
        <v>1012</v>
      </c>
      <c r="C18" s="62" t="str">
        <f>'statement of marks'!F18</f>
        <v/>
      </c>
      <c r="D18" s="569" t="str">
        <f>'statement of marks'!G18</f>
        <v/>
      </c>
      <c r="E18" s="59" t="str">
        <f>'statement of marks'!H18</f>
        <v>A 012</v>
      </c>
      <c r="F18" s="59" t="str">
        <f>'statement of marks'!I18</f>
        <v>B 012</v>
      </c>
      <c r="G18" s="59" t="str">
        <f>'statement of marks'!J18</f>
        <v>C 012</v>
      </c>
      <c r="H18" s="62" t="str">
        <f>IF('statement of marks'!B18="","",'statement of marks'!B18)</f>
        <v/>
      </c>
      <c r="I18" s="172" t="str">
        <f>IF('statement of marks'!C18="","",'statement of marks'!C18)</f>
        <v/>
      </c>
      <c r="J18" s="62" t="str">
        <f>IF('statement of marks'!GJ18="","",'statement of marks'!GJ18)</f>
        <v/>
      </c>
      <c r="K18" s="78">
        <f>IF('statement of marks'!GC18="","",'statement of marks'!GC18)</f>
        <v>0</v>
      </c>
      <c r="L18" s="87">
        <f>IF('statement of marks'!GD18="","",'statement of marks'!GD18)</f>
        <v>0</v>
      </c>
      <c r="M18" s="62" t="str">
        <f>IF('statement of marks'!GG18="","",'statement of marks'!GG18)</f>
        <v/>
      </c>
      <c r="N18" s="78" t="str">
        <f>'statement of marks'!GH18</f>
        <v xml:space="preserve">      </v>
      </c>
      <c r="O18" s="172" t="str">
        <f>IF('statement of marks'!GI18="","",'statement of marks'!GI18)</f>
        <v/>
      </c>
      <c r="P18" s="450" t="str">
        <f>IF('statement of marks'!GJ18="","",'statement of marks'!GJ18)</f>
        <v/>
      </c>
      <c r="Q18" s="78" t="str">
        <f>IF('statement of marks'!GK18="","",'statement of marks'!GK18)</f>
        <v/>
      </c>
      <c r="R18" s="172" t="str">
        <f>IF('statement of marks'!GL18="","",'statement of marks'!GL18)</f>
        <v/>
      </c>
      <c r="S18" s="88" t="str">
        <f>'statement of marks'!GS18</f>
        <v/>
      </c>
      <c r="T18" s="89" t="str">
        <f>'statement of marks'!GT18</f>
        <v/>
      </c>
      <c r="U18" s="76"/>
      <c r="V18" s="76"/>
      <c r="W18" s="84" t="str">
        <f>'statement of marks'!H18</f>
        <v>A 012</v>
      </c>
      <c r="X18" s="39" t="str">
        <f t="shared" si="0"/>
        <v/>
      </c>
      <c r="Y18" s="39" t="str">
        <f t="shared" si="1"/>
        <v/>
      </c>
      <c r="Z18" s="39" t="str">
        <f t="shared" si="2"/>
        <v/>
      </c>
      <c r="AA18" s="39" t="str">
        <f t="shared" si="3"/>
        <v/>
      </c>
      <c r="AB18" s="39" t="str">
        <f t="shared" si="4"/>
        <v/>
      </c>
      <c r="AC18" s="39" t="str">
        <f t="shared" si="5"/>
        <v/>
      </c>
      <c r="AD18" s="39" t="str">
        <f t="shared" si="6"/>
        <v/>
      </c>
      <c r="AE18" s="39" t="str">
        <f t="shared" si="7"/>
        <v/>
      </c>
      <c r="AF18" s="39" t="str">
        <f t="shared" si="8"/>
        <v/>
      </c>
      <c r="AG18" s="39" t="str">
        <f t="shared" si="9"/>
        <v/>
      </c>
      <c r="AH18" s="39" t="str">
        <f t="shared" si="10"/>
        <v/>
      </c>
      <c r="AI18" s="39" t="str">
        <f t="shared" si="11"/>
        <v/>
      </c>
      <c r="AJ18" s="90"/>
    </row>
    <row r="19" spans="1:36" ht="15" customHeight="1">
      <c r="A19" s="85">
        <f>'statement of marks'!A19</f>
        <v>13</v>
      </c>
      <c r="B19" s="86">
        <f>'statement of marks'!D19</f>
        <v>1013</v>
      </c>
      <c r="C19" s="62" t="str">
        <f>'statement of marks'!F19</f>
        <v/>
      </c>
      <c r="D19" s="569" t="str">
        <f>'statement of marks'!G19</f>
        <v/>
      </c>
      <c r="E19" s="59" t="str">
        <f>'statement of marks'!H19</f>
        <v>A 013</v>
      </c>
      <c r="F19" s="59" t="str">
        <f>'statement of marks'!I19</f>
        <v>B 013</v>
      </c>
      <c r="G19" s="59" t="str">
        <f>'statement of marks'!J19</f>
        <v>C 013</v>
      </c>
      <c r="H19" s="62" t="str">
        <f>IF('statement of marks'!B19="","",'statement of marks'!B19)</f>
        <v/>
      </c>
      <c r="I19" s="172" t="str">
        <f>IF('statement of marks'!C19="","",'statement of marks'!C19)</f>
        <v/>
      </c>
      <c r="J19" s="62" t="str">
        <f>IF('statement of marks'!GJ19="","",'statement of marks'!GJ19)</f>
        <v/>
      </c>
      <c r="K19" s="78">
        <f>IF('statement of marks'!GC19="","",'statement of marks'!GC19)</f>
        <v>0</v>
      </c>
      <c r="L19" s="87">
        <f>IF('statement of marks'!GD19="","",'statement of marks'!GD19)</f>
        <v>0</v>
      </c>
      <c r="M19" s="62" t="str">
        <f>IF('statement of marks'!GG19="","",'statement of marks'!GG19)</f>
        <v/>
      </c>
      <c r="N19" s="78" t="str">
        <f>'statement of marks'!GH19</f>
        <v xml:space="preserve">      </v>
      </c>
      <c r="O19" s="172" t="str">
        <f>IF('statement of marks'!GI19="","",'statement of marks'!GI19)</f>
        <v/>
      </c>
      <c r="P19" s="450" t="str">
        <f>IF('statement of marks'!GJ19="","",'statement of marks'!GJ19)</f>
        <v/>
      </c>
      <c r="Q19" s="78" t="str">
        <f>IF('statement of marks'!GK19="","",'statement of marks'!GK19)</f>
        <v/>
      </c>
      <c r="R19" s="172" t="str">
        <f>IF('statement of marks'!GL19="","",'statement of marks'!GL19)</f>
        <v/>
      </c>
      <c r="S19" s="88" t="str">
        <f>'statement of marks'!GS19</f>
        <v/>
      </c>
      <c r="T19" s="89" t="str">
        <f>'statement of marks'!GT19</f>
        <v/>
      </c>
      <c r="U19" s="76"/>
      <c r="V19" s="76"/>
      <c r="W19" s="84" t="str">
        <f>'statement of marks'!H19</f>
        <v>A 013</v>
      </c>
      <c r="X19" s="39" t="str">
        <f t="shared" si="0"/>
        <v/>
      </c>
      <c r="Y19" s="39" t="str">
        <f t="shared" si="1"/>
        <v/>
      </c>
      <c r="Z19" s="39" t="str">
        <f t="shared" si="2"/>
        <v/>
      </c>
      <c r="AA19" s="39" t="str">
        <f t="shared" si="3"/>
        <v/>
      </c>
      <c r="AB19" s="39" t="str">
        <f t="shared" si="4"/>
        <v/>
      </c>
      <c r="AC19" s="39" t="str">
        <f t="shared" si="5"/>
        <v/>
      </c>
      <c r="AD19" s="39" t="str">
        <f t="shared" si="6"/>
        <v/>
      </c>
      <c r="AE19" s="39" t="str">
        <f t="shared" si="7"/>
        <v/>
      </c>
      <c r="AF19" s="39" t="str">
        <f t="shared" si="8"/>
        <v/>
      </c>
      <c r="AG19" s="39" t="str">
        <f t="shared" si="9"/>
        <v/>
      </c>
      <c r="AH19" s="39" t="str">
        <f t="shared" si="10"/>
        <v/>
      </c>
      <c r="AI19" s="39" t="str">
        <f t="shared" si="11"/>
        <v/>
      </c>
      <c r="AJ19" s="90"/>
    </row>
    <row r="20" spans="1:36" ht="15" customHeight="1">
      <c r="A20" s="85">
        <f>'statement of marks'!A20</f>
        <v>14</v>
      </c>
      <c r="B20" s="86">
        <f>'statement of marks'!D20</f>
        <v>1014</v>
      </c>
      <c r="C20" s="62" t="str">
        <f>'statement of marks'!F20</f>
        <v/>
      </c>
      <c r="D20" s="569" t="str">
        <f>'statement of marks'!G20</f>
        <v/>
      </c>
      <c r="E20" s="59" t="str">
        <f>'statement of marks'!H20</f>
        <v>A 014</v>
      </c>
      <c r="F20" s="59" t="str">
        <f>'statement of marks'!I20</f>
        <v>B 014</v>
      </c>
      <c r="G20" s="59" t="str">
        <f>'statement of marks'!J20</f>
        <v>C 014</v>
      </c>
      <c r="H20" s="62" t="str">
        <f>IF('statement of marks'!B20="","",'statement of marks'!B20)</f>
        <v/>
      </c>
      <c r="I20" s="172" t="str">
        <f>IF('statement of marks'!C20="","",'statement of marks'!C20)</f>
        <v/>
      </c>
      <c r="J20" s="62" t="str">
        <f>IF('statement of marks'!GJ20="","",'statement of marks'!GJ20)</f>
        <v/>
      </c>
      <c r="K20" s="78">
        <f>IF('statement of marks'!GC20="","",'statement of marks'!GC20)</f>
        <v>0</v>
      </c>
      <c r="L20" s="87">
        <f>IF('statement of marks'!GD20="","",'statement of marks'!GD20)</f>
        <v>0</v>
      </c>
      <c r="M20" s="62" t="str">
        <f>IF('statement of marks'!GG20="","",'statement of marks'!GG20)</f>
        <v/>
      </c>
      <c r="N20" s="78" t="str">
        <f>'statement of marks'!GH20</f>
        <v xml:space="preserve">      </v>
      </c>
      <c r="O20" s="172" t="str">
        <f>IF('statement of marks'!GI20="","",'statement of marks'!GI20)</f>
        <v/>
      </c>
      <c r="P20" s="450" t="str">
        <f>IF('statement of marks'!GJ20="","",'statement of marks'!GJ20)</f>
        <v/>
      </c>
      <c r="Q20" s="78" t="str">
        <f>IF('statement of marks'!GK20="","",'statement of marks'!GK20)</f>
        <v/>
      </c>
      <c r="R20" s="172" t="str">
        <f>IF('statement of marks'!GL20="","",'statement of marks'!GL20)</f>
        <v/>
      </c>
      <c r="S20" s="88" t="str">
        <f>'statement of marks'!GS20</f>
        <v/>
      </c>
      <c r="T20" s="89" t="str">
        <f>'statement of marks'!GT20</f>
        <v/>
      </c>
      <c r="U20" s="76"/>
      <c r="V20" s="76"/>
      <c r="W20" s="84" t="str">
        <f>'statement of marks'!H20</f>
        <v>A 014</v>
      </c>
      <c r="X20" s="39" t="str">
        <f t="shared" si="0"/>
        <v/>
      </c>
      <c r="Y20" s="39" t="str">
        <f t="shared" si="1"/>
        <v/>
      </c>
      <c r="Z20" s="39" t="str">
        <f t="shared" si="2"/>
        <v/>
      </c>
      <c r="AA20" s="39" t="str">
        <f t="shared" si="3"/>
        <v/>
      </c>
      <c r="AB20" s="39" t="str">
        <f t="shared" si="4"/>
        <v/>
      </c>
      <c r="AC20" s="39" t="str">
        <f t="shared" si="5"/>
        <v/>
      </c>
      <c r="AD20" s="39" t="str">
        <f t="shared" si="6"/>
        <v/>
      </c>
      <c r="AE20" s="39" t="str">
        <f t="shared" si="7"/>
        <v/>
      </c>
      <c r="AF20" s="39" t="str">
        <f t="shared" si="8"/>
        <v/>
      </c>
      <c r="AG20" s="39" t="str">
        <f t="shared" si="9"/>
        <v/>
      </c>
      <c r="AH20" s="39" t="str">
        <f t="shared" si="10"/>
        <v/>
      </c>
      <c r="AI20" s="39" t="str">
        <f t="shared" si="11"/>
        <v/>
      </c>
      <c r="AJ20" s="90"/>
    </row>
    <row r="21" spans="1:36" ht="15" customHeight="1">
      <c r="A21" s="85">
        <f>'statement of marks'!A21</f>
        <v>15</v>
      </c>
      <c r="B21" s="86">
        <f>'statement of marks'!D21</f>
        <v>1015</v>
      </c>
      <c r="C21" s="62" t="str">
        <f>'statement of marks'!F21</f>
        <v/>
      </c>
      <c r="D21" s="569" t="str">
        <f>'statement of marks'!G21</f>
        <v/>
      </c>
      <c r="E21" s="59" t="str">
        <f>'statement of marks'!H21</f>
        <v>A 015</v>
      </c>
      <c r="F21" s="59" t="str">
        <f>'statement of marks'!I21</f>
        <v>B 015</v>
      </c>
      <c r="G21" s="59" t="str">
        <f>'statement of marks'!J21</f>
        <v>C 015</v>
      </c>
      <c r="H21" s="62" t="str">
        <f>IF('statement of marks'!B21="","",'statement of marks'!B21)</f>
        <v/>
      </c>
      <c r="I21" s="172" t="str">
        <f>IF('statement of marks'!C21="","",'statement of marks'!C21)</f>
        <v/>
      </c>
      <c r="J21" s="62" t="str">
        <f>IF('statement of marks'!GJ21="","",'statement of marks'!GJ21)</f>
        <v/>
      </c>
      <c r="K21" s="78">
        <f>IF('statement of marks'!GC21="","",'statement of marks'!GC21)</f>
        <v>0</v>
      </c>
      <c r="L21" s="87">
        <f>IF('statement of marks'!GD21="","",'statement of marks'!GD21)</f>
        <v>0</v>
      </c>
      <c r="M21" s="62" t="str">
        <f>IF('statement of marks'!GG21="","",'statement of marks'!GG21)</f>
        <v/>
      </c>
      <c r="N21" s="78" t="str">
        <f>'statement of marks'!GH21</f>
        <v xml:space="preserve">      </v>
      </c>
      <c r="O21" s="172" t="str">
        <f>IF('statement of marks'!GI21="","",'statement of marks'!GI21)</f>
        <v/>
      </c>
      <c r="P21" s="450" t="str">
        <f>IF('statement of marks'!GJ21="","",'statement of marks'!GJ21)</f>
        <v/>
      </c>
      <c r="Q21" s="78" t="str">
        <f>IF('statement of marks'!GK21="","",'statement of marks'!GK21)</f>
        <v/>
      </c>
      <c r="R21" s="172" t="str">
        <f>IF('statement of marks'!GL21="","",'statement of marks'!GL21)</f>
        <v/>
      </c>
      <c r="S21" s="88" t="str">
        <f>'statement of marks'!GS21</f>
        <v/>
      </c>
      <c r="T21" s="89" t="str">
        <f>'statement of marks'!GT21</f>
        <v/>
      </c>
      <c r="U21" s="76"/>
      <c r="V21" s="76"/>
      <c r="W21" s="84" t="str">
        <f>'statement of marks'!H21</f>
        <v>A 015</v>
      </c>
      <c r="X21" s="39" t="str">
        <f t="shared" si="0"/>
        <v/>
      </c>
      <c r="Y21" s="39" t="str">
        <f t="shared" si="1"/>
        <v/>
      </c>
      <c r="Z21" s="39" t="str">
        <f t="shared" si="2"/>
        <v/>
      </c>
      <c r="AA21" s="39" t="str">
        <f t="shared" si="3"/>
        <v/>
      </c>
      <c r="AB21" s="39" t="str">
        <f t="shared" si="4"/>
        <v/>
      </c>
      <c r="AC21" s="39" t="str">
        <f t="shared" si="5"/>
        <v/>
      </c>
      <c r="AD21" s="39" t="str">
        <f t="shared" si="6"/>
        <v/>
      </c>
      <c r="AE21" s="39" t="str">
        <f t="shared" si="7"/>
        <v/>
      </c>
      <c r="AF21" s="39" t="str">
        <f t="shared" si="8"/>
        <v/>
      </c>
      <c r="AG21" s="39" t="str">
        <f t="shared" si="9"/>
        <v/>
      </c>
      <c r="AH21" s="39" t="str">
        <f t="shared" si="10"/>
        <v/>
      </c>
      <c r="AI21" s="39" t="str">
        <f t="shared" si="11"/>
        <v/>
      </c>
      <c r="AJ21" s="90"/>
    </row>
    <row r="22" spans="1:36" ht="15" customHeight="1">
      <c r="A22" s="85">
        <f>'statement of marks'!A22</f>
        <v>16</v>
      </c>
      <c r="B22" s="86">
        <f>'statement of marks'!D22</f>
        <v>1016</v>
      </c>
      <c r="C22" s="62" t="str">
        <f>'statement of marks'!F22</f>
        <v/>
      </c>
      <c r="D22" s="569" t="str">
        <f>'statement of marks'!G22</f>
        <v/>
      </c>
      <c r="E22" s="59" t="str">
        <f>'statement of marks'!H22</f>
        <v>A 016</v>
      </c>
      <c r="F22" s="59" t="str">
        <f>'statement of marks'!I22</f>
        <v>B 016</v>
      </c>
      <c r="G22" s="59" t="str">
        <f>'statement of marks'!J22</f>
        <v>C 016</v>
      </c>
      <c r="H22" s="62" t="str">
        <f>IF('statement of marks'!B22="","",'statement of marks'!B22)</f>
        <v/>
      </c>
      <c r="I22" s="172" t="str">
        <f>IF('statement of marks'!C22="","",'statement of marks'!C22)</f>
        <v/>
      </c>
      <c r="J22" s="62" t="str">
        <f>IF('statement of marks'!GJ22="","",'statement of marks'!GJ22)</f>
        <v/>
      </c>
      <c r="K22" s="78">
        <f>IF('statement of marks'!GC22="","",'statement of marks'!GC22)</f>
        <v>0</v>
      </c>
      <c r="L22" s="87">
        <f>IF('statement of marks'!GD22="","",'statement of marks'!GD22)</f>
        <v>0</v>
      </c>
      <c r="M22" s="62" t="str">
        <f>IF('statement of marks'!GG22="","",'statement of marks'!GG22)</f>
        <v/>
      </c>
      <c r="N22" s="78" t="str">
        <f>'statement of marks'!GH22</f>
        <v xml:space="preserve">      </v>
      </c>
      <c r="O22" s="172" t="str">
        <f>IF('statement of marks'!GI22="","",'statement of marks'!GI22)</f>
        <v/>
      </c>
      <c r="P22" s="450" t="str">
        <f>IF('statement of marks'!GJ22="","",'statement of marks'!GJ22)</f>
        <v/>
      </c>
      <c r="Q22" s="78" t="str">
        <f>IF('statement of marks'!GK22="","",'statement of marks'!GK22)</f>
        <v/>
      </c>
      <c r="R22" s="172" t="str">
        <f>IF('statement of marks'!GL22="","",'statement of marks'!GL22)</f>
        <v/>
      </c>
      <c r="S22" s="88" t="str">
        <f>'statement of marks'!GS22</f>
        <v/>
      </c>
      <c r="T22" s="89" t="str">
        <f>'statement of marks'!GT22</f>
        <v/>
      </c>
      <c r="U22" s="76"/>
      <c r="V22" s="76"/>
      <c r="W22" s="84" t="str">
        <f>'statement of marks'!H22</f>
        <v>A 016</v>
      </c>
      <c r="X22" s="39" t="str">
        <f t="shared" si="0"/>
        <v/>
      </c>
      <c r="Y22" s="39" t="str">
        <f t="shared" si="1"/>
        <v/>
      </c>
      <c r="Z22" s="39" t="str">
        <f t="shared" si="2"/>
        <v/>
      </c>
      <c r="AA22" s="39" t="str">
        <f t="shared" si="3"/>
        <v/>
      </c>
      <c r="AB22" s="39" t="str">
        <f t="shared" si="4"/>
        <v/>
      </c>
      <c r="AC22" s="39" t="str">
        <f t="shared" si="5"/>
        <v/>
      </c>
      <c r="AD22" s="39" t="str">
        <f t="shared" si="6"/>
        <v/>
      </c>
      <c r="AE22" s="39" t="str">
        <f t="shared" si="7"/>
        <v/>
      </c>
      <c r="AF22" s="39" t="str">
        <f t="shared" si="8"/>
        <v/>
      </c>
      <c r="AG22" s="39" t="str">
        <f t="shared" si="9"/>
        <v/>
      </c>
      <c r="AH22" s="39" t="str">
        <f t="shared" si="10"/>
        <v/>
      </c>
      <c r="AI22" s="39" t="str">
        <f t="shared" si="11"/>
        <v/>
      </c>
      <c r="AJ22" s="90"/>
    </row>
    <row r="23" spans="1:36" ht="15" customHeight="1">
      <c r="A23" s="85">
        <f>'statement of marks'!A23</f>
        <v>17</v>
      </c>
      <c r="B23" s="86">
        <f>'statement of marks'!D23</f>
        <v>1017</v>
      </c>
      <c r="C23" s="62" t="str">
        <f>'statement of marks'!F23</f>
        <v/>
      </c>
      <c r="D23" s="569" t="str">
        <f>'statement of marks'!G23</f>
        <v/>
      </c>
      <c r="E23" s="59" t="str">
        <f>'statement of marks'!H23</f>
        <v>A 017</v>
      </c>
      <c r="F23" s="59" t="str">
        <f>'statement of marks'!I23</f>
        <v>B 017</v>
      </c>
      <c r="G23" s="59" t="str">
        <f>'statement of marks'!J23</f>
        <v>C 017</v>
      </c>
      <c r="H23" s="62" t="str">
        <f>IF('statement of marks'!B23="","",'statement of marks'!B23)</f>
        <v/>
      </c>
      <c r="I23" s="172" t="str">
        <f>IF('statement of marks'!C23="","",'statement of marks'!C23)</f>
        <v/>
      </c>
      <c r="J23" s="62" t="str">
        <f>IF('statement of marks'!GJ23="","",'statement of marks'!GJ23)</f>
        <v/>
      </c>
      <c r="K23" s="78">
        <f>IF('statement of marks'!GC23="","",'statement of marks'!GC23)</f>
        <v>0</v>
      </c>
      <c r="L23" s="87">
        <f>IF('statement of marks'!GD23="","",'statement of marks'!GD23)</f>
        <v>0</v>
      </c>
      <c r="M23" s="62" t="str">
        <f>IF('statement of marks'!GG23="","",'statement of marks'!GG23)</f>
        <v/>
      </c>
      <c r="N23" s="78" t="str">
        <f>'statement of marks'!GH23</f>
        <v xml:space="preserve">      </v>
      </c>
      <c r="O23" s="172" t="str">
        <f>IF('statement of marks'!GI23="","",'statement of marks'!GI23)</f>
        <v/>
      </c>
      <c r="P23" s="450" t="str">
        <f>IF('statement of marks'!GJ23="","",'statement of marks'!GJ23)</f>
        <v/>
      </c>
      <c r="Q23" s="78" t="str">
        <f>IF('statement of marks'!GK23="","",'statement of marks'!GK23)</f>
        <v/>
      </c>
      <c r="R23" s="172" t="str">
        <f>IF('statement of marks'!GL23="","",'statement of marks'!GL23)</f>
        <v/>
      </c>
      <c r="S23" s="88" t="str">
        <f>'statement of marks'!GS23</f>
        <v/>
      </c>
      <c r="T23" s="89" t="str">
        <f>'statement of marks'!GT23</f>
        <v/>
      </c>
      <c r="U23" s="76"/>
      <c r="V23" s="76"/>
      <c r="W23" s="84" t="str">
        <f>'statement of marks'!H23</f>
        <v>A 017</v>
      </c>
      <c r="X23" s="39" t="str">
        <f t="shared" si="0"/>
        <v/>
      </c>
      <c r="Y23" s="39" t="str">
        <f t="shared" si="1"/>
        <v/>
      </c>
      <c r="Z23" s="39" t="str">
        <f t="shared" si="2"/>
        <v/>
      </c>
      <c r="AA23" s="39" t="str">
        <f t="shared" si="3"/>
        <v/>
      </c>
      <c r="AB23" s="39" t="str">
        <f t="shared" si="4"/>
        <v/>
      </c>
      <c r="AC23" s="39" t="str">
        <f t="shared" si="5"/>
        <v/>
      </c>
      <c r="AD23" s="39" t="str">
        <f t="shared" si="6"/>
        <v/>
      </c>
      <c r="AE23" s="39" t="str">
        <f t="shared" si="7"/>
        <v/>
      </c>
      <c r="AF23" s="39" t="str">
        <f t="shared" si="8"/>
        <v/>
      </c>
      <c r="AG23" s="39" t="str">
        <f t="shared" si="9"/>
        <v/>
      </c>
      <c r="AH23" s="39" t="str">
        <f t="shared" si="10"/>
        <v/>
      </c>
      <c r="AI23" s="39" t="str">
        <f t="shared" si="11"/>
        <v/>
      </c>
      <c r="AJ23" s="90"/>
    </row>
    <row r="24" spans="1:36" ht="15" customHeight="1">
      <c r="A24" s="85">
        <f>'statement of marks'!A24</f>
        <v>18</v>
      </c>
      <c r="B24" s="86">
        <f>'statement of marks'!D24</f>
        <v>1018</v>
      </c>
      <c r="C24" s="62" t="str">
        <f>'statement of marks'!F24</f>
        <v/>
      </c>
      <c r="D24" s="569" t="str">
        <f>'statement of marks'!G24</f>
        <v/>
      </c>
      <c r="E24" s="59" t="str">
        <f>'statement of marks'!H24</f>
        <v>A 018</v>
      </c>
      <c r="F24" s="59" t="str">
        <f>'statement of marks'!I24</f>
        <v>B 018</v>
      </c>
      <c r="G24" s="59" t="str">
        <f>'statement of marks'!J24</f>
        <v>C 018</v>
      </c>
      <c r="H24" s="62" t="str">
        <f>IF('statement of marks'!B24="","",'statement of marks'!B24)</f>
        <v/>
      </c>
      <c r="I24" s="172" t="str">
        <f>IF('statement of marks'!C24="","",'statement of marks'!C24)</f>
        <v/>
      </c>
      <c r="J24" s="62" t="str">
        <f>IF('statement of marks'!GJ24="","",'statement of marks'!GJ24)</f>
        <v/>
      </c>
      <c r="K24" s="78">
        <f>IF('statement of marks'!GC24="","",'statement of marks'!GC24)</f>
        <v>0</v>
      </c>
      <c r="L24" s="87">
        <f>IF('statement of marks'!GD24="","",'statement of marks'!GD24)</f>
        <v>0</v>
      </c>
      <c r="M24" s="62" t="str">
        <f>IF('statement of marks'!GG24="","",'statement of marks'!GG24)</f>
        <v/>
      </c>
      <c r="N24" s="78" t="str">
        <f>'statement of marks'!GH24</f>
        <v xml:space="preserve">      </v>
      </c>
      <c r="O24" s="172" t="str">
        <f>IF('statement of marks'!GI24="","",'statement of marks'!GI24)</f>
        <v/>
      </c>
      <c r="P24" s="450" t="str">
        <f>IF('statement of marks'!GJ24="","",'statement of marks'!GJ24)</f>
        <v/>
      </c>
      <c r="Q24" s="78" t="str">
        <f>IF('statement of marks'!GK24="","",'statement of marks'!GK24)</f>
        <v/>
      </c>
      <c r="R24" s="172" t="str">
        <f>IF('statement of marks'!GL24="","",'statement of marks'!GL24)</f>
        <v/>
      </c>
      <c r="S24" s="88" t="str">
        <f>'statement of marks'!GS24</f>
        <v/>
      </c>
      <c r="T24" s="89" t="str">
        <f>'statement of marks'!GT24</f>
        <v/>
      </c>
      <c r="U24" s="76"/>
      <c r="V24" s="76"/>
      <c r="W24" s="84" t="str">
        <f>'statement of marks'!H24</f>
        <v>A 018</v>
      </c>
      <c r="X24" s="39" t="str">
        <f t="shared" si="0"/>
        <v/>
      </c>
      <c r="Y24" s="39" t="str">
        <f t="shared" si="1"/>
        <v/>
      </c>
      <c r="Z24" s="39" t="str">
        <f t="shared" si="2"/>
        <v/>
      </c>
      <c r="AA24" s="39" t="str">
        <f t="shared" si="3"/>
        <v/>
      </c>
      <c r="AB24" s="39" t="str">
        <f t="shared" si="4"/>
        <v/>
      </c>
      <c r="AC24" s="39" t="str">
        <f t="shared" si="5"/>
        <v/>
      </c>
      <c r="AD24" s="39" t="str">
        <f t="shared" si="6"/>
        <v/>
      </c>
      <c r="AE24" s="39" t="str">
        <f t="shared" si="7"/>
        <v/>
      </c>
      <c r="AF24" s="39" t="str">
        <f t="shared" si="8"/>
        <v/>
      </c>
      <c r="AG24" s="39" t="str">
        <f t="shared" si="9"/>
        <v/>
      </c>
      <c r="AH24" s="39" t="str">
        <f t="shared" si="10"/>
        <v/>
      </c>
      <c r="AI24" s="39" t="str">
        <f t="shared" si="11"/>
        <v/>
      </c>
      <c r="AJ24" s="90"/>
    </row>
    <row r="25" spans="1:36" ht="15" customHeight="1">
      <c r="A25" s="85">
        <f>'statement of marks'!A25</f>
        <v>19</v>
      </c>
      <c r="B25" s="86">
        <f>'statement of marks'!D25</f>
        <v>1019</v>
      </c>
      <c r="C25" s="62" t="str">
        <f>'statement of marks'!F25</f>
        <v/>
      </c>
      <c r="D25" s="569" t="str">
        <f>'statement of marks'!G25</f>
        <v/>
      </c>
      <c r="E25" s="59" t="str">
        <f>'statement of marks'!H25</f>
        <v>A 019</v>
      </c>
      <c r="F25" s="59" t="str">
        <f>'statement of marks'!I25</f>
        <v>B 019</v>
      </c>
      <c r="G25" s="59" t="str">
        <f>'statement of marks'!J25</f>
        <v>C 019</v>
      </c>
      <c r="H25" s="62" t="str">
        <f>IF('statement of marks'!B25="","",'statement of marks'!B25)</f>
        <v/>
      </c>
      <c r="I25" s="172" t="str">
        <f>IF('statement of marks'!C25="","",'statement of marks'!C25)</f>
        <v/>
      </c>
      <c r="J25" s="62" t="str">
        <f>IF('statement of marks'!GJ25="","",'statement of marks'!GJ25)</f>
        <v/>
      </c>
      <c r="K25" s="78">
        <f>IF('statement of marks'!GC25="","",'statement of marks'!GC25)</f>
        <v>0</v>
      </c>
      <c r="L25" s="87">
        <f>IF('statement of marks'!GD25="","",'statement of marks'!GD25)</f>
        <v>0</v>
      </c>
      <c r="M25" s="62" t="str">
        <f>IF('statement of marks'!GG25="","",'statement of marks'!GG25)</f>
        <v/>
      </c>
      <c r="N25" s="78" t="str">
        <f>'statement of marks'!GH25</f>
        <v xml:space="preserve">      </v>
      </c>
      <c r="O25" s="172" t="str">
        <f>IF('statement of marks'!GI25="","",'statement of marks'!GI25)</f>
        <v/>
      </c>
      <c r="P25" s="450" t="str">
        <f>IF('statement of marks'!GJ25="","",'statement of marks'!GJ25)</f>
        <v/>
      </c>
      <c r="Q25" s="78" t="str">
        <f>IF('statement of marks'!GK25="","",'statement of marks'!GK25)</f>
        <v/>
      </c>
      <c r="R25" s="172" t="str">
        <f>IF('statement of marks'!GL25="","",'statement of marks'!GL25)</f>
        <v/>
      </c>
      <c r="S25" s="88" t="str">
        <f>'statement of marks'!GS25</f>
        <v/>
      </c>
      <c r="T25" s="89" t="str">
        <f>'statement of marks'!GT25</f>
        <v/>
      </c>
      <c r="U25" s="76"/>
      <c r="V25" s="76"/>
      <c r="W25" s="84" t="str">
        <f>'statement of marks'!H25</f>
        <v>A 019</v>
      </c>
      <c r="X25" s="39" t="str">
        <f t="shared" si="0"/>
        <v/>
      </c>
      <c r="Y25" s="39" t="str">
        <f t="shared" si="1"/>
        <v/>
      </c>
      <c r="Z25" s="39" t="str">
        <f t="shared" si="2"/>
        <v/>
      </c>
      <c r="AA25" s="39" t="str">
        <f t="shared" si="3"/>
        <v/>
      </c>
      <c r="AB25" s="39" t="str">
        <f t="shared" si="4"/>
        <v/>
      </c>
      <c r="AC25" s="39" t="str">
        <f t="shared" si="5"/>
        <v/>
      </c>
      <c r="AD25" s="39" t="str">
        <f t="shared" si="6"/>
        <v/>
      </c>
      <c r="AE25" s="39" t="str">
        <f t="shared" si="7"/>
        <v/>
      </c>
      <c r="AF25" s="39" t="str">
        <f t="shared" si="8"/>
        <v/>
      </c>
      <c r="AG25" s="39" t="str">
        <f t="shared" si="9"/>
        <v/>
      </c>
      <c r="AH25" s="39" t="str">
        <f t="shared" si="10"/>
        <v/>
      </c>
      <c r="AI25" s="39" t="str">
        <f t="shared" si="11"/>
        <v/>
      </c>
      <c r="AJ25" s="90"/>
    </row>
    <row r="26" spans="1:36" ht="15" customHeight="1">
      <c r="A26" s="85">
        <f>'statement of marks'!A26</f>
        <v>20</v>
      </c>
      <c r="B26" s="86">
        <f>'statement of marks'!D26</f>
        <v>1020</v>
      </c>
      <c r="C26" s="62" t="str">
        <f>'statement of marks'!F26</f>
        <v/>
      </c>
      <c r="D26" s="569" t="str">
        <f>'statement of marks'!G26</f>
        <v/>
      </c>
      <c r="E26" s="59" t="str">
        <f>'statement of marks'!H26</f>
        <v>A 020</v>
      </c>
      <c r="F26" s="59" t="str">
        <f>'statement of marks'!I26</f>
        <v>B 020</v>
      </c>
      <c r="G26" s="59" t="str">
        <f>'statement of marks'!J26</f>
        <v>C 020</v>
      </c>
      <c r="H26" s="62" t="str">
        <f>IF('statement of marks'!B26="","",'statement of marks'!B26)</f>
        <v/>
      </c>
      <c r="I26" s="172" t="str">
        <f>IF('statement of marks'!C26="","",'statement of marks'!C26)</f>
        <v/>
      </c>
      <c r="J26" s="62" t="str">
        <f>IF('statement of marks'!GJ26="","",'statement of marks'!GJ26)</f>
        <v/>
      </c>
      <c r="K26" s="78">
        <f>IF('statement of marks'!GC26="","",'statement of marks'!GC26)</f>
        <v>0</v>
      </c>
      <c r="L26" s="87">
        <f>IF('statement of marks'!GD26="","",'statement of marks'!GD26)</f>
        <v>0</v>
      </c>
      <c r="M26" s="62" t="str">
        <f>IF('statement of marks'!GG26="","",'statement of marks'!GG26)</f>
        <v/>
      </c>
      <c r="N26" s="78" t="str">
        <f>'statement of marks'!GH26</f>
        <v xml:space="preserve">      </v>
      </c>
      <c r="O26" s="172" t="str">
        <f>IF('statement of marks'!GI26="","",'statement of marks'!GI26)</f>
        <v/>
      </c>
      <c r="P26" s="450" t="str">
        <f>IF('statement of marks'!GJ26="","",'statement of marks'!GJ26)</f>
        <v/>
      </c>
      <c r="Q26" s="78" t="str">
        <f>IF('statement of marks'!GK26="","",'statement of marks'!GK26)</f>
        <v/>
      </c>
      <c r="R26" s="172" t="str">
        <f>IF('statement of marks'!GL26="","",'statement of marks'!GL26)</f>
        <v/>
      </c>
      <c r="S26" s="88" t="str">
        <f>'statement of marks'!GS26</f>
        <v/>
      </c>
      <c r="T26" s="89" t="str">
        <f>'statement of marks'!GT26</f>
        <v/>
      </c>
      <c r="U26" s="76"/>
      <c r="V26" s="76"/>
      <c r="W26" s="84" t="str">
        <f>'statement of marks'!H26</f>
        <v>A 020</v>
      </c>
      <c r="X26" s="39" t="str">
        <f t="shared" si="0"/>
        <v/>
      </c>
      <c r="Y26" s="39" t="str">
        <f t="shared" si="1"/>
        <v/>
      </c>
      <c r="Z26" s="39" t="str">
        <f t="shared" si="2"/>
        <v/>
      </c>
      <c r="AA26" s="39" t="str">
        <f t="shared" si="3"/>
        <v/>
      </c>
      <c r="AB26" s="39" t="str">
        <f t="shared" si="4"/>
        <v/>
      </c>
      <c r="AC26" s="39" t="str">
        <f t="shared" si="5"/>
        <v/>
      </c>
      <c r="AD26" s="39" t="str">
        <f t="shared" si="6"/>
        <v/>
      </c>
      <c r="AE26" s="39" t="str">
        <f t="shared" si="7"/>
        <v/>
      </c>
      <c r="AF26" s="39" t="str">
        <f t="shared" si="8"/>
        <v/>
      </c>
      <c r="AG26" s="39" t="str">
        <f t="shared" si="9"/>
        <v/>
      </c>
      <c r="AH26" s="39" t="str">
        <f t="shared" si="10"/>
        <v/>
      </c>
      <c r="AI26" s="39" t="str">
        <f t="shared" si="11"/>
        <v/>
      </c>
      <c r="AJ26" s="90"/>
    </row>
    <row r="27" spans="1:36" ht="15" customHeight="1">
      <c r="A27" s="85">
        <f>'statement of marks'!A27</f>
        <v>21</v>
      </c>
      <c r="B27" s="86">
        <f>'statement of marks'!D27</f>
        <v>1021</v>
      </c>
      <c r="C27" s="62" t="str">
        <f>'statement of marks'!F27</f>
        <v/>
      </c>
      <c r="D27" s="569" t="str">
        <f>'statement of marks'!G27</f>
        <v/>
      </c>
      <c r="E27" s="59" t="str">
        <f>'statement of marks'!H27</f>
        <v>A 021</v>
      </c>
      <c r="F27" s="59" t="str">
        <f>'statement of marks'!I27</f>
        <v>B 021</v>
      </c>
      <c r="G27" s="59" t="str">
        <f>'statement of marks'!J27</f>
        <v>C 021</v>
      </c>
      <c r="H27" s="62" t="str">
        <f>IF('statement of marks'!B27="","",'statement of marks'!B27)</f>
        <v/>
      </c>
      <c r="I27" s="172" t="str">
        <f>IF('statement of marks'!C27="","",'statement of marks'!C27)</f>
        <v/>
      </c>
      <c r="J27" s="62" t="str">
        <f>IF('statement of marks'!GJ27="","",'statement of marks'!GJ27)</f>
        <v/>
      </c>
      <c r="K27" s="78">
        <f>IF('statement of marks'!GC27="","",'statement of marks'!GC27)</f>
        <v>0</v>
      </c>
      <c r="L27" s="87">
        <f>IF('statement of marks'!GD27="","",'statement of marks'!GD27)</f>
        <v>0</v>
      </c>
      <c r="M27" s="62" t="str">
        <f>IF('statement of marks'!GG27="","",'statement of marks'!GG27)</f>
        <v/>
      </c>
      <c r="N27" s="78" t="str">
        <f>'statement of marks'!GH27</f>
        <v xml:space="preserve">      </v>
      </c>
      <c r="O27" s="172" t="str">
        <f>IF('statement of marks'!GI27="","",'statement of marks'!GI27)</f>
        <v/>
      </c>
      <c r="P27" s="450" t="str">
        <f>IF('statement of marks'!GJ27="","",'statement of marks'!GJ27)</f>
        <v/>
      </c>
      <c r="Q27" s="78" t="str">
        <f>IF('statement of marks'!GK27="","",'statement of marks'!GK27)</f>
        <v/>
      </c>
      <c r="R27" s="172" t="str">
        <f>IF('statement of marks'!GL27="","",'statement of marks'!GL27)</f>
        <v/>
      </c>
      <c r="S27" s="88" t="str">
        <f>'statement of marks'!GS27</f>
        <v/>
      </c>
      <c r="T27" s="89" t="str">
        <f>'statement of marks'!GT27</f>
        <v/>
      </c>
      <c r="U27" s="76"/>
      <c r="V27" s="76"/>
      <c r="W27" s="84" t="str">
        <f>'statement of marks'!H27</f>
        <v>A 021</v>
      </c>
      <c r="X27" s="39" t="str">
        <f t="shared" si="0"/>
        <v/>
      </c>
      <c r="Y27" s="39" t="str">
        <f t="shared" si="1"/>
        <v/>
      </c>
      <c r="Z27" s="39" t="str">
        <f t="shared" si="2"/>
        <v/>
      </c>
      <c r="AA27" s="39" t="str">
        <f t="shared" si="3"/>
        <v/>
      </c>
      <c r="AB27" s="39" t="str">
        <f t="shared" si="4"/>
        <v/>
      </c>
      <c r="AC27" s="39" t="str">
        <f t="shared" si="5"/>
        <v/>
      </c>
      <c r="AD27" s="39" t="str">
        <f t="shared" si="6"/>
        <v/>
      </c>
      <c r="AE27" s="39" t="str">
        <f t="shared" si="7"/>
        <v/>
      </c>
      <c r="AF27" s="39" t="str">
        <f t="shared" si="8"/>
        <v/>
      </c>
      <c r="AG27" s="39" t="str">
        <f t="shared" si="9"/>
        <v/>
      </c>
      <c r="AH27" s="39" t="str">
        <f t="shared" si="10"/>
        <v/>
      </c>
      <c r="AI27" s="39" t="str">
        <f t="shared" si="11"/>
        <v/>
      </c>
      <c r="AJ27" s="90"/>
    </row>
    <row r="28" spans="1:36" ht="15" customHeight="1">
      <c r="A28" s="85">
        <f>'statement of marks'!A28</f>
        <v>22</v>
      </c>
      <c r="B28" s="86">
        <f>'statement of marks'!D28</f>
        <v>1022</v>
      </c>
      <c r="C28" s="62" t="str">
        <f>'statement of marks'!F28</f>
        <v/>
      </c>
      <c r="D28" s="569" t="str">
        <f>'statement of marks'!G28</f>
        <v/>
      </c>
      <c r="E28" s="59" t="str">
        <f>'statement of marks'!H28</f>
        <v>A 022</v>
      </c>
      <c r="F28" s="59" t="str">
        <f>'statement of marks'!I28</f>
        <v>B 022</v>
      </c>
      <c r="G28" s="59" t="str">
        <f>'statement of marks'!J28</f>
        <v>C 022</v>
      </c>
      <c r="H28" s="62" t="str">
        <f>IF('statement of marks'!B28="","",'statement of marks'!B28)</f>
        <v/>
      </c>
      <c r="I28" s="172" t="str">
        <f>IF('statement of marks'!C28="","",'statement of marks'!C28)</f>
        <v/>
      </c>
      <c r="J28" s="62" t="str">
        <f>IF('statement of marks'!GJ28="","",'statement of marks'!GJ28)</f>
        <v/>
      </c>
      <c r="K28" s="78">
        <f>IF('statement of marks'!GC28="","",'statement of marks'!GC28)</f>
        <v>0</v>
      </c>
      <c r="L28" s="87">
        <f>IF('statement of marks'!GD28="","",'statement of marks'!GD28)</f>
        <v>0</v>
      </c>
      <c r="M28" s="62" t="str">
        <f>IF('statement of marks'!GG28="","",'statement of marks'!GG28)</f>
        <v/>
      </c>
      <c r="N28" s="78" t="str">
        <f>'statement of marks'!GH28</f>
        <v xml:space="preserve">      </v>
      </c>
      <c r="O28" s="172" t="str">
        <f>IF('statement of marks'!GI28="","",'statement of marks'!GI28)</f>
        <v/>
      </c>
      <c r="P28" s="450" t="str">
        <f>IF('statement of marks'!GJ28="","",'statement of marks'!GJ28)</f>
        <v/>
      </c>
      <c r="Q28" s="78" t="str">
        <f>IF('statement of marks'!GK28="","",'statement of marks'!GK28)</f>
        <v/>
      </c>
      <c r="R28" s="172" t="str">
        <f>IF('statement of marks'!GL28="","",'statement of marks'!GL28)</f>
        <v/>
      </c>
      <c r="S28" s="88" t="str">
        <f>'statement of marks'!GS28</f>
        <v/>
      </c>
      <c r="T28" s="89" t="str">
        <f>'statement of marks'!GT28</f>
        <v/>
      </c>
      <c r="U28" s="76"/>
      <c r="V28" s="76"/>
      <c r="W28" s="84" t="str">
        <f>'statement of marks'!H28</f>
        <v>A 022</v>
      </c>
      <c r="X28" s="39" t="str">
        <f t="shared" si="0"/>
        <v/>
      </c>
      <c r="Y28" s="39" t="str">
        <f t="shared" si="1"/>
        <v/>
      </c>
      <c r="Z28" s="39" t="str">
        <f t="shared" si="2"/>
        <v/>
      </c>
      <c r="AA28" s="39" t="str">
        <f t="shared" si="3"/>
        <v/>
      </c>
      <c r="AB28" s="39" t="str">
        <f t="shared" si="4"/>
        <v/>
      </c>
      <c r="AC28" s="39" t="str">
        <f t="shared" si="5"/>
        <v/>
      </c>
      <c r="AD28" s="39" t="str">
        <f t="shared" si="6"/>
        <v/>
      </c>
      <c r="AE28" s="39" t="str">
        <f t="shared" si="7"/>
        <v/>
      </c>
      <c r="AF28" s="39" t="str">
        <f t="shared" si="8"/>
        <v/>
      </c>
      <c r="AG28" s="39" t="str">
        <f t="shared" si="9"/>
        <v/>
      </c>
      <c r="AH28" s="39" t="str">
        <f t="shared" si="10"/>
        <v/>
      </c>
      <c r="AI28" s="39" t="str">
        <f t="shared" si="11"/>
        <v/>
      </c>
      <c r="AJ28" s="90"/>
    </row>
    <row r="29" spans="1:36" ht="15" customHeight="1">
      <c r="A29" s="85">
        <f>'statement of marks'!A29</f>
        <v>23</v>
      </c>
      <c r="B29" s="86">
        <f>'statement of marks'!D29</f>
        <v>1023</v>
      </c>
      <c r="C29" s="62" t="str">
        <f>'statement of marks'!F29</f>
        <v/>
      </c>
      <c r="D29" s="569" t="str">
        <f>'statement of marks'!G29</f>
        <v/>
      </c>
      <c r="E29" s="59" t="str">
        <f>'statement of marks'!H29</f>
        <v>A 023</v>
      </c>
      <c r="F29" s="59" t="str">
        <f>'statement of marks'!I29</f>
        <v>B 023</v>
      </c>
      <c r="G29" s="59" t="str">
        <f>'statement of marks'!J29</f>
        <v>C 023</v>
      </c>
      <c r="H29" s="62" t="str">
        <f>IF('statement of marks'!B29="","",'statement of marks'!B29)</f>
        <v/>
      </c>
      <c r="I29" s="172" t="str">
        <f>IF('statement of marks'!C29="","",'statement of marks'!C29)</f>
        <v/>
      </c>
      <c r="J29" s="62" t="str">
        <f>IF('statement of marks'!GJ29="","",'statement of marks'!GJ29)</f>
        <v/>
      </c>
      <c r="K29" s="78">
        <f>IF('statement of marks'!GC29="","",'statement of marks'!GC29)</f>
        <v>0</v>
      </c>
      <c r="L29" s="87">
        <f>IF('statement of marks'!GD29="","",'statement of marks'!GD29)</f>
        <v>0</v>
      </c>
      <c r="M29" s="62" t="str">
        <f>IF('statement of marks'!GG29="","",'statement of marks'!GG29)</f>
        <v/>
      </c>
      <c r="N29" s="78" t="str">
        <f>'statement of marks'!GH29</f>
        <v xml:space="preserve">      </v>
      </c>
      <c r="O29" s="172" t="str">
        <f>IF('statement of marks'!GI29="","",'statement of marks'!GI29)</f>
        <v/>
      </c>
      <c r="P29" s="450" t="str">
        <f>IF('statement of marks'!GJ29="","",'statement of marks'!GJ29)</f>
        <v/>
      </c>
      <c r="Q29" s="78" t="str">
        <f>IF('statement of marks'!GK29="","",'statement of marks'!GK29)</f>
        <v/>
      </c>
      <c r="R29" s="172" t="str">
        <f>IF('statement of marks'!GL29="","",'statement of marks'!GL29)</f>
        <v/>
      </c>
      <c r="S29" s="88" t="str">
        <f>'statement of marks'!GS29</f>
        <v/>
      </c>
      <c r="T29" s="89" t="str">
        <f>'statement of marks'!GT29</f>
        <v/>
      </c>
      <c r="U29" s="76"/>
      <c r="V29" s="76"/>
      <c r="W29" s="84" t="str">
        <f>'statement of marks'!H29</f>
        <v>A 023</v>
      </c>
      <c r="X29" s="39" t="str">
        <f t="shared" si="0"/>
        <v/>
      </c>
      <c r="Y29" s="39" t="str">
        <f t="shared" si="1"/>
        <v/>
      </c>
      <c r="Z29" s="39" t="str">
        <f t="shared" si="2"/>
        <v/>
      </c>
      <c r="AA29" s="39" t="str">
        <f t="shared" si="3"/>
        <v/>
      </c>
      <c r="AB29" s="39" t="str">
        <f t="shared" si="4"/>
        <v/>
      </c>
      <c r="AC29" s="39" t="str">
        <f t="shared" si="5"/>
        <v/>
      </c>
      <c r="AD29" s="39" t="str">
        <f t="shared" si="6"/>
        <v/>
      </c>
      <c r="AE29" s="39" t="str">
        <f t="shared" si="7"/>
        <v/>
      </c>
      <c r="AF29" s="39" t="str">
        <f t="shared" si="8"/>
        <v/>
      </c>
      <c r="AG29" s="39" t="str">
        <f t="shared" si="9"/>
        <v/>
      </c>
      <c r="AH29" s="39" t="str">
        <f t="shared" si="10"/>
        <v/>
      </c>
      <c r="AI29" s="39" t="str">
        <f t="shared" si="11"/>
        <v/>
      </c>
      <c r="AJ29" s="90"/>
    </row>
    <row r="30" spans="1:36" ht="15" customHeight="1">
      <c r="A30" s="85">
        <f>'statement of marks'!A30</f>
        <v>24</v>
      </c>
      <c r="B30" s="86">
        <f>'statement of marks'!D30</f>
        <v>1024</v>
      </c>
      <c r="C30" s="62" t="str">
        <f>'statement of marks'!F30</f>
        <v/>
      </c>
      <c r="D30" s="569" t="str">
        <f>'statement of marks'!G30</f>
        <v/>
      </c>
      <c r="E30" s="59" t="str">
        <f>'statement of marks'!H30</f>
        <v>A 024</v>
      </c>
      <c r="F30" s="59" t="str">
        <f>'statement of marks'!I30</f>
        <v>B 024</v>
      </c>
      <c r="G30" s="59" t="str">
        <f>'statement of marks'!J30</f>
        <v>C 024</v>
      </c>
      <c r="H30" s="62" t="str">
        <f>IF('statement of marks'!B30="","",'statement of marks'!B30)</f>
        <v/>
      </c>
      <c r="I30" s="172" t="str">
        <f>IF('statement of marks'!C30="","",'statement of marks'!C30)</f>
        <v/>
      </c>
      <c r="J30" s="62" t="str">
        <f>IF('statement of marks'!GJ30="","",'statement of marks'!GJ30)</f>
        <v/>
      </c>
      <c r="K30" s="78">
        <f>IF('statement of marks'!GC30="","",'statement of marks'!GC30)</f>
        <v>0</v>
      </c>
      <c r="L30" s="87">
        <f>IF('statement of marks'!GD30="","",'statement of marks'!GD30)</f>
        <v>0</v>
      </c>
      <c r="M30" s="62" t="str">
        <f>IF('statement of marks'!GG30="","",'statement of marks'!GG30)</f>
        <v/>
      </c>
      <c r="N30" s="78" t="str">
        <f>'statement of marks'!GH30</f>
        <v xml:space="preserve">      </v>
      </c>
      <c r="O30" s="172" t="str">
        <f>IF('statement of marks'!GI30="","",'statement of marks'!GI30)</f>
        <v/>
      </c>
      <c r="P30" s="450" t="str">
        <f>IF('statement of marks'!GJ30="","",'statement of marks'!GJ30)</f>
        <v/>
      </c>
      <c r="Q30" s="78" t="str">
        <f>IF('statement of marks'!GK30="","",'statement of marks'!GK30)</f>
        <v/>
      </c>
      <c r="R30" s="172" t="str">
        <f>IF('statement of marks'!GL30="","",'statement of marks'!GL30)</f>
        <v/>
      </c>
      <c r="S30" s="88" t="str">
        <f>'statement of marks'!GS30</f>
        <v/>
      </c>
      <c r="T30" s="89" t="str">
        <f>'statement of marks'!GT30</f>
        <v/>
      </c>
      <c r="U30" s="76"/>
      <c r="V30" s="76"/>
      <c r="W30" s="84" t="str">
        <f>'statement of marks'!H30</f>
        <v>A 024</v>
      </c>
      <c r="X30" s="39" t="str">
        <f t="shared" si="0"/>
        <v/>
      </c>
      <c r="Y30" s="39" t="str">
        <f t="shared" si="1"/>
        <v/>
      </c>
      <c r="Z30" s="39" t="str">
        <f t="shared" si="2"/>
        <v/>
      </c>
      <c r="AA30" s="39" t="str">
        <f t="shared" si="3"/>
        <v/>
      </c>
      <c r="AB30" s="39" t="str">
        <f t="shared" si="4"/>
        <v/>
      </c>
      <c r="AC30" s="39" t="str">
        <f t="shared" si="5"/>
        <v/>
      </c>
      <c r="AD30" s="39" t="str">
        <f t="shared" si="6"/>
        <v/>
      </c>
      <c r="AE30" s="39" t="str">
        <f t="shared" si="7"/>
        <v/>
      </c>
      <c r="AF30" s="39" t="str">
        <f t="shared" si="8"/>
        <v/>
      </c>
      <c r="AG30" s="39" t="str">
        <f t="shared" si="9"/>
        <v/>
      </c>
      <c r="AH30" s="39" t="str">
        <f t="shared" si="10"/>
        <v/>
      </c>
      <c r="AI30" s="39" t="str">
        <f t="shared" si="11"/>
        <v/>
      </c>
      <c r="AJ30" s="90"/>
    </row>
    <row r="31" spans="1:36" ht="15" customHeight="1">
      <c r="A31" s="85">
        <f>'statement of marks'!A31</f>
        <v>25</v>
      </c>
      <c r="B31" s="86">
        <f>'statement of marks'!D31</f>
        <v>1025</v>
      </c>
      <c r="C31" s="62" t="str">
        <f>'statement of marks'!F31</f>
        <v/>
      </c>
      <c r="D31" s="569" t="str">
        <f>'statement of marks'!G31</f>
        <v/>
      </c>
      <c r="E31" s="59" t="str">
        <f>'statement of marks'!H31</f>
        <v>A 025</v>
      </c>
      <c r="F31" s="59" t="str">
        <f>'statement of marks'!I31</f>
        <v>B 025</v>
      </c>
      <c r="G31" s="59" t="str">
        <f>'statement of marks'!J31</f>
        <v>C 025</v>
      </c>
      <c r="H31" s="62" t="str">
        <f>IF('statement of marks'!B31="","",'statement of marks'!B31)</f>
        <v/>
      </c>
      <c r="I31" s="172" t="str">
        <f>IF('statement of marks'!C31="","",'statement of marks'!C31)</f>
        <v/>
      </c>
      <c r="J31" s="62" t="str">
        <f>IF('statement of marks'!GJ31="","",'statement of marks'!GJ31)</f>
        <v/>
      </c>
      <c r="K31" s="78">
        <f>IF('statement of marks'!GC31="","",'statement of marks'!GC31)</f>
        <v>0</v>
      </c>
      <c r="L31" s="87">
        <f>IF('statement of marks'!GD31="","",'statement of marks'!GD31)</f>
        <v>0</v>
      </c>
      <c r="M31" s="62" t="str">
        <f>IF('statement of marks'!GG31="","",'statement of marks'!GG31)</f>
        <v/>
      </c>
      <c r="N31" s="78" t="str">
        <f>'statement of marks'!GH31</f>
        <v xml:space="preserve">      </v>
      </c>
      <c r="O31" s="172" t="str">
        <f>IF('statement of marks'!GI31="","",'statement of marks'!GI31)</f>
        <v/>
      </c>
      <c r="P31" s="450" t="str">
        <f>IF('statement of marks'!GJ31="","",'statement of marks'!GJ31)</f>
        <v/>
      </c>
      <c r="Q31" s="78" t="str">
        <f>IF('statement of marks'!GK31="","",'statement of marks'!GK31)</f>
        <v/>
      </c>
      <c r="R31" s="172" t="str">
        <f>IF('statement of marks'!GL31="","",'statement of marks'!GL31)</f>
        <v/>
      </c>
      <c r="S31" s="88" t="str">
        <f>'statement of marks'!GS31</f>
        <v/>
      </c>
      <c r="T31" s="89" t="str">
        <f>'statement of marks'!GT31</f>
        <v/>
      </c>
      <c r="U31" s="76"/>
      <c r="V31" s="76"/>
      <c r="W31" s="84" t="str">
        <f>'statement of marks'!H31</f>
        <v>A 025</v>
      </c>
      <c r="X31" s="39" t="str">
        <f t="shared" si="0"/>
        <v/>
      </c>
      <c r="Y31" s="39" t="str">
        <f t="shared" si="1"/>
        <v/>
      </c>
      <c r="Z31" s="39" t="str">
        <f t="shared" si="2"/>
        <v/>
      </c>
      <c r="AA31" s="39" t="str">
        <f t="shared" si="3"/>
        <v/>
      </c>
      <c r="AB31" s="39" t="str">
        <f t="shared" si="4"/>
        <v/>
      </c>
      <c r="AC31" s="39" t="str">
        <f t="shared" si="5"/>
        <v/>
      </c>
      <c r="AD31" s="39" t="str">
        <f t="shared" si="6"/>
        <v/>
      </c>
      <c r="AE31" s="39" t="str">
        <f t="shared" si="7"/>
        <v/>
      </c>
      <c r="AF31" s="39" t="str">
        <f t="shared" si="8"/>
        <v/>
      </c>
      <c r="AG31" s="39" t="str">
        <f t="shared" si="9"/>
        <v/>
      </c>
      <c r="AH31" s="39" t="str">
        <f t="shared" si="10"/>
        <v/>
      </c>
      <c r="AI31" s="39" t="str">
        <f t="shared" si="11"/>
        <v/>
      </c>
      <c r="AJ31" s="90"/>
    </row>
    <row r="32" spans="1:36" ht="15" customHeight="1">
      <c r="A32" s="85">
        <f>'statement of marks'!A32</f>
        <v>26</v>
      </c>
      <c r="B32" s="86">
        <f>'statement of marks'!D32</f>
        <v>1026</v>
      </c>
      <c r="C32" s="62" t="str">
        <f>'statement of marks'!F32</f>
        <v/>
      </c>
      <c r="D32" s="569" t="str">
        <f>'statement of marks'!G32</f>
        <v/>
      </c>
      <c r="E32" s="59" t="str">
        <f>'statement of marks'!H32</f>
        <v>A 026</v>
      </c>
      <c r="F32" s="59" t="str">
        <f>'statement of marks'!I32</f>
        <v>B 026</v>
      </c>
      <c r="G32" s="59" t="str">
        <f>'statement of marks'!J32</f>
        <v>C 026</v>
      </c>
      <c r="H32" s="62" t="str">
        <f>IF('statement of marks'!B32="","",'statement of marks'!B32)</f>
        <v/>
      </c>
      <c r="I32" s="172" t="str">
        <f>IF('statement of marks'!C32="","",'statement of marks'!C32)</f>
        <v/>
      </c>
      <c r="J32" s="62" t="str">
        <f>IF('statement of marks'!GJ32="","",'statement of marks'!GJ32)</f>
        <v/>
      </c>
      <c r="K32" s="78">
        <f>IF('statement of marks'!GC32="","",'statement of marks'!GC32)</f>
        <v>0</v>
      </c>
      <c r="L32" s="87">
        <f>IF('statement of marks'!GD32="","",'statement of marks'!GD32)</f>
        <v>0</v>
      </c>
      <c r="M32" s="62" t="str">
        <f>IF('statement of marks'!GG32="","",'statement of marks'!GG32)</f>
        <v/>
      </c>
      <c r="N32" s="78" t="str">
        <f>'statement of marks'!GH32</f>
        <v xml:space="preserve">      </v>
      </c>
      <c r="O32" s="172" t="str">
        <f>IF('statement of marks'!GI32="","",'statement of marks'!GI32)</f>
        <v/>
      </c>
      <c r="P32" s="450" t="str">
        <f>IF('statement of marks'!GJ32="","",'statement of marks'!GJ32)</f>
        <v/>
      </c>
      <c r="Q32" s="78" t="str">
        <f>IF('statement of marks'!GK32="","",'statement of marks'!GK32)</f>
        <v/>
      </c>
      <c r="R32" s="172" t="str">
        <f>IF('statement of marks'!GL32="","",'statement of marks'!GL32)</f>
        <v/>
      </c>
      <c r="S32" s="88" t="str">
        <f>'statement of marks'!GS32</f>
        <v/>
      </c>
      <c r="T32" s="89" t="str">
        <f>'statement of marks'!GT32</f>
        <v/>
      </c>
      <c r="U32" s="76"/>
      <c r="V32" s="76"/>
      <c r="W32" s="84" t="str">
        <f>'statement of marks'!H32</f>
        <v>A 026</v>
      </c>
      <c r="X32" s="39" t="str">
        <f t="shared" si="0"/>
        <v/>
      </c>
      <c r="Y32" s="39" t="str">
        <f t="shared" si="1"/>
        <v/>
      </c>
      <c r="Z32" s="39" t="str">
        <f t="shared" si="2"/>
        <v/>
      </c>
      <c r="AA32" s="39" t="str">
        <f t="shared" si="3"/>
        <v/>
      </c>
      <c r="AB32" s="39" t="str">
        <f t="shared" si="4"/>
        <v/>
      </c>
      <c r="AC32" s="39" t="str">
        <f t="shared" si="5"/>
        <v/>
      </c>
      <c r="AD32" s="39" t="str">
        <f t="shared" si="6"/>
        <v/>
      </c>
      <c r="AE32" s="39" t="str">
        <f t="shared" si="7"/>
        <v/>
      </c>
      <c r="AF32" s="39" t="str">
        <f t="shared" si="8"/>
        <v/>
      </c>
      <c r="AG32" s="39" t="str">
        <f t="shared" si="9"/>
        <v/>
      </c>
      <c r="AH32" s="39" t="str">
        <f t="shared" si="10"/>
        <v/>
      </c>
      <c r="AI32" s="39" t="str">
        <f t="shared" si="11"/>
        <v/>
      </c>
      <c r="AJ32" s="90"/>
    </row>
    <row r="33" spans="1:36" ht="15" customHeight="1">
      <c r="A33" s="85">
        <f>'statement of marks'!A33</f>
        <v>27</v>
      </c>
      <c r="B33" s="86">
        <f>'statement of marks'!D33</f>
        <v>1027</v>
      </c>
      <c r="C33" s="62" t="str">
        <f>'statement of marks'!F33</f>
        <v/>
      </c>
      <c r="D33" s="569" t="str">
        <f>'statement of marks'!G33</f>
        <v/>
      </c>
      <c r="E33" s="59" t="str">
        <f>'statement of marks'!H33</f>
        <v>A 027</v>
      </c>
      <c r="F33" s="59" t="str">
        <f>'statement of marks'!I33</f>
        <v>B 027</v>
      </c>
      <c r="G33" s="59" t="str">
        <f>'statement of marks'!J33</f>
        <v>C 027</v>
      </c>
      <c r="H33" s="62" t="str">
        <f>IF('statement of marks'!B33="","",'statement of marks'!B33)</f>
        <v/>
      </c>
      <c r="I33" s="172" t="str">
        <f>IF('statement of marks'!C33="","",'statement of marks'!C33)</f>
        <v/>
      </c>
      <c r="J33" s="62" t="str">
        <f>IF('statement of marks'!GJ33="","",'statement of marks'!GJ33)</f>
        <v/>
      </c>
      <c r="K33" s="78">
        <f>IF('statement of marks'!GC33="","",'statement of marks'!GC33)</f>
        <v>0</v>
      </c>
      <c r="L33" s="87">
        <f>IF('statement of marks'!GD33="","",'statement of marks'!GD33)</f>
        <v>0</v>
      </c>
      <c r="M33" s="62" t="str">
        <f>IF('statement of marks'!GG33="","",'statement of marks'!GG33)</f>
        <v/>
      </c>
      <c r="N33" s="78" t="str">
        <f>'statement of marks'!GH33</f>
        <v xml:space="preserve">      </v>
      </c>
      <c r="O33" s="172" t="str">
        <f>IF('statement of marks'!GI33="","",'statement of marks'!GI33)</f>
        <v/>
      </c>
      <c r="P33" s="450" t="str">
        <f>IF('statement of marks'!GJ33="","",'statement of marks'!GJ33)</f>
        <v/>
      </c>
      <c r="Q33" s="78" t="str">
        <f>IF('statement of marks'!GK33="","",'statement of marks'!GK33)</f>
        <v/>
      </c>
      <c r="R33" s="172" t="str">
        <f>IF('statement of marks'!GL33="","",'statement of marks'!GL33)</f>
        <v/>
      </c>
      <c r="S33" s="88" t="str">
        <f>'statement of marks'!GS33</f>
        <v/>
      </c>
      <c r="T33" s="89" t="str">
        <f>'statement of marks'!GT33</f>
        <v/>
      </c>
      <c r="U33" s="76"/>
      <c r="V33" s="76"/>
      <c r="W33" s="84" t="str">
        <f>'statement of marks'!H33</f>
        <v>A 027</v>
      </c>
      <c r="X33" s="39" t="str">
        <f t="shared" si="0"/>
        <v/>
      </c>
      <c r="Y33" s="39" t="str">
        <f t="shared" si="1"/>
        <v/>
      </c>
      <c r="Z33" s="39" t="str">
        <f t="shared" si="2"/>
        <v/>
      </c>
      <c r="AA33" s="39" t="str">
        <f t="shared" si="3"/>
        <v/>
      </c>
      <c r="AB33" s="39" t="str">
        <f t="shared" si="4"/>
        <v/>
      </c>
      <c r="AC33" s="39" t="str">
        <f t="shared" si="5"/>
        <v/>
      </c>
      <c r="AD33" s="39" t="str">
        <f t="shared" si="6"/>
        <v/>
      </c>
      <c r="AE33" s="39" t="str">
        <f t="shared" si="7"/>
        <v/>
      </c>
      <c r="AF33" s="39" t="str">
        <f t="shared" si="8"/>
        <v/>
      </c>
      <c r="AG33" s="39" t="str">
        <f t="shared" si="9"/>
        <v/>
      </c>
      <c r="AH33" s="39" t="str">
        <f t="shared" si="10"/>
        <v/>
      </c>
      <c r="AI33" s="39" t="str">
        <f t="shared" si="11"/>
        <v/>
      </c>
      <c r="AJ33" s="90"/>
    </row>
    <row r="34" spans="1:36" ht="15" customHeight="1">
      <c r="A34" s="85">
        <f>'statement of marks'!A34</f>
        <v>28</v>
      </c>
      <c r="B34" s="86">
        <f>'statement of marks'!D34</f>
        <v>1028</v>
      </c>
      <c r="C34" s="62" t="str">
        <f>'statement of marks'!F34</f>
        <v/>
      </c>
      <c r="D34" s="569" t="str">
        <f>'statement of marks'!G34</f>
        <v/>
      </c>
      <c r="E34" s="59" t="str">
        <f>'statement of marks'!H34</f>
        <v>A 028</v>
      </c>
      <c r="F34" s="59" t="str">
        <f>'statement of marks'!I34</f>
        <v>B 028</v>
      </c>
      <c r="G34" s="59" t="str">
        <f>'statement of marks'!J34</f>
        <v>C 028</v>
      </c>
      <c r="H34" s="62" t="str">
        <f>IF('statement of marks'!B34="","",'statement of marks'!B34)</f>
        <v/>
      </c>
      <c r="I34" s="172" t="str">
        <f>IF('statement of marks'!C34="","",'statement of marks'!C34)</f>
        <v/>
      </c>
      <c r="J34" s="62" t="str">
        <f>IF('statement of marks'!GJ34="","",'statement of marks'!GJ34)</f>
        <v/>
      </c>
      <c r="K34" s="78">
        <f>IF('statement of marks'!GC34="","",'statement of marks'!GC34)</f>
        <v>0</v>
      </c>
      <c r="L34" s="87">
        <f>IF('statement of marks'!GD34="","",'statement of marks'!GD34)</f>
        <v>0</v>
      </c>
      <c r="M34" s="62" t="str">
        <f>IF('statement of marks'!GG34="","",'statement of marks'!GG34)</f>
        <v/>
      </c>
      <c r="N34" s="78" t="str">
        <f>'statement of marks'!GH34</f>
        <v xml:space="preserve">      </v>
      </c>
      <c r="O34" s="172" t="str">
        <f>IF('statement of marks'!GI34="","",'statement of marks'!GI34)</f>
        <v/>
      </c>
      <c r="P34" s="450" t="str">
        <f>IF('statement of marks'!GJ34="","",'statement of marks'!GJ34)</f>
        <v/>
      </c>
      <c r="Q34" s="78" t="str">
        <f>IF('statement of marks'!GK34="","",'statement of marks'!GK34)</f>
        <v/>
      </c>
      <c r="R34" s="172" t="str">
        <f>IF('statement of marks'!GL34="","",'statement of marks'!GL34)</f>
        <v/>
      </c>
      <c r="S34" s="88" t="str">
        <f>'statement of marks'!GS34</f>
        <v/>
      </c>
      <c r="T34" s="89" t="str">
        <f>'statement of marks'!GT34</f>
        <v/>
      </c>
      <c r="U34" s="76"/>
      <c r="V34" s="76"/>
      <c r="W34" s="84" t="str">
        <f>'statement of marks'!H34</f>
        <v>A 028</v>
      </c>
      <c r="X34" s="39" t="str">
        <f t="shared" si="0"/>
        <v/>
      </c>
      <c r="Y34" s="39" t="str">
        <f t="shared" si="1"/>
        <v/>
      </c>
      <c r="Z34" s="39" t="str">
        <f t="shared" si="2"/>
        <v/>
      </c>
      <c r="AA34" s="39" t="str">
        <f t="shared" si="3"/>
        <v/>
      </c>
      <c r="AB34" s="39" t="str">
        <f t="shared" si="4"/>
        <v/>
      </c>
      <c r="AC34" s="39" t="str">
        <f t="shared" si="5"/>
        <v/>
      </c>
      <c r="AD34" s="39" t="str">
        <f t="shared" si="6"/>
        <v/>
      </c>
      <c r="AE34" s="39" t="str">
        <f t="shared" si="7"/>
        <v/>
      </c>
      <c r="AF34" s="39" t="str">
        <f t="shared" si="8"/>
        <v/>
      </c>
      <c r="AG34" s="39" t="str">
        <f t="shared" si="9"/>
        <v/>
      </c>
      <c r="AH34" s="39" t="str">
        <f t="shared" si="10"/>
        <v/>
      </c>
      <c r="AI34" s="39" t="str">
        <f t="shared" si="11"/>
        <v/>
      </c>
      <c r="AJ34" s="90"/>
    </row>
    <row r="35" spans="1:36" ht="15" customHeight="1">
      <c r="A35" s="85">
        <f>'statement of marks'!A35</f>
        <v>29</v>
      </c>
      <c r="B35" s="86">
        <f>'statement of marks'!D35</f>
        <v>1029</v>
      </c>
      <c r="C35" s="62" t="str">
        <f>'statement of marks'!F35</f>
        <v/>
      </c>
      <c r="D35" s="569" t="str">
        <f>'statement of marks'!G35</f>
        <v/>
      </c>
      <c r="E35" s="59" t="str">
        <f>'statement of marks'!H35</f>
        <v>A 029</v>
      </c>
      <c r="F35" s="59" t="str">
        <f>'statement of marks'!I35</f>
        <v>B 029</v>
      </c>
      <c r="G35" s="59" t="str">
        <f>'statement of marks'!J35</f>
        <v>C 029</v>
      </c>
      <c r="H35" s="62" t="str">
        <f>IF('statement of marks'!B35="","",'statement of marks'!B35)</f>
        <v/>
      </c>
      <c r="I35" s="172" t="str">
        <f>IF('statement of marks'!C35="","",'statement of marks'!C35)</f>
        <v/>
      </c>
      <c r="J35" s="62" t="str">
        <f>IF('statement of marks'!GJ35="","",'statement of marks'!GJ35)</f>
        <v/>
      </c>
      <c r="K35" s="78">
        <f>IF('statement of marks'!GC35="","",'statement of marks'!GC35)</f>
        <v>0</v>
      </c>
      <c r="L35" s="87">
        <f>IF('statement of marks'!GD35="","",'statement of marks'!GD35)</f>
        <v>0</v>
      </c>
      <c r="M35" s="62" t="str">
        <f>IF('statement of marks'!GG35="","",'statement of marks'!GG35)</f>
        <v/>
      </c>
      <c r="N35" s="78" t="str">
        <f>'statement of marks'!GH35</f>
        <v xml:space="preserve">      </v>
      </c>
      <c r="O35" s="172" t="str">
        <f>IF('statement of marks'!GI35="","",'statement of marks'!GI35)</f>
        <v/>
      </c>
      <c r="P35" s="450" t="str">
        <f>IF('statement of marks'!GJ35="","",'statement of marks'!GJ35)</f>
        <v/>
      </c>
      <c r="Q35" s="78" t="str">
        <f>IF('statement of marks'!GK35="","",'statement of marks'!GK35)</f>
        <v/>
      </c>
      <c r="R35" s="172" t="str">
        <f>IF('statement of marks'!GL35="","",'statement of marks'!GL35)</f>
        <v/>
      </c>
      <c r="S35" s="88" t="str">
        <f>'statement of marks'!GS35</f>
        <v/>
      </c>
      <c r="T35" s="89" t="str">
        <f>'statement of marks'!GT35</f>
        <v/>
      </c>
      <c r="U35" s="76"/>
      <c r="V35" s="76"/>
      <c r="W35" s="84" t="str">
        <f>'statement of marks'!H35</f>
        <v>A 029</v>
      </c>
      <c r="X35" s="39" t="str">
        <f t="shared" si="0"/>
        <v/>
      </c>
      <c r="Y35" s="39" t="str">
        <f t="shared" si="1"/>
        <v/>
      </c>
      <c r="Z35" s="39" t="str">
        <f t="shared" si="2"/>
        <v/>
      </c>
      <c r="AA35" s="39" t="str">
        <f t="shared" si="3"/>
        <v/>
      </c>
      <c r="AB35" s="39" t="str">
        <f t="shared" si="4"/>
        <v/>
      </c>
      <c r="AC35" s="39" t="str">
        <f t="shared" si="5"/>
        <v/>
      </c>
      <c r="AD35" s="39" t="str">
        <f t="shared" si="6"/>
        <v/>
      </c>
      <c r="AE35" s="39" t="str">
        <f t="shared" si="7"/>
        <v/>
      </c>
      <c r="AF35" s="39" t="str">
        <f t="shared" si="8"/>
        <v/>
      </c>
      <c r="AG35" s="39" t="str">
        <f t="shared" si="9"/>
        <v/>
      </c>
      <c r="AH35" s="39" t="str">
        <f t="shared" si="10"/>
        <v/>
      </c>
      <c r="AI35" s="39" t="str">
        <f t="shared" si="11"/>
        <v/>
      </c>
      <c r="AJ35" s="90"/>
    </row>
    <row r="36" spans="1:36" ht="15" customHeight="1">
      <c r="A36" s="85">
        <f>'statement of marks'!A36</f>
        <v>30</v>
      </c>
      <c r="B36" s="86">
        <f>'statement of marks'!D36</f>
        <v>1030</v>
      </c>
      <c r="C36" s="62" t="str">
        <f>'statement of marks'!F36</f>
        <v/>
      </c>
      <c r="D36" s="569" t="str">
        <f>'statement of marks'!G36</f>
        <v/>
      </c>
      <c r="E36" s="59" t="str">
        <f>'statement of marks'!H36</f>
        <v>A 030</v>
      </c>
      <c r="F36" s="59" t="str">
        <f>'statement of marks'!I36</f>
        <v>B 030</v>
      </c>
      <c r="G36" s="59" t="str">
        <f>'statement of marks'!J36</f>
        <v>C 030</v>
      </c>
      <c r="H36" s="62" t="str">
        <f>IF('statement of marks'!B36="","",'statement of marks'!B36)</f>
        <v/>
      </c>
      <c r="I36" s="172" t="str">
        <f>IF('statement of marks'!C36="","",'statement of marks'!C36)</f>
        <v/>
      </c>
      <c r="J36" s="62" t="str">
        <f>IF('statement of marks'!GJ36="","",'statement of marks'!GJ36)</f>
        <v/>
      </c>
      <c r="K36" s="78">
        <f>IF('statement of marks'!GC36="","",'statement of marks'!GC36)</f>
        <v>0</v>
      </c>
      <c r="L36" s="87">
        <f>IF('statement of marks'!GD36="","",'statement of marks'!GD36)</f>
        <v>0</v>
      </c>
      <c r="M36" s="62" t="str">
        <f>IF('statement of marks'!GG36="","",'statement of marks'!GG36)</f>
        <v/>
      </c>
      <c r="N36" s="78" t="str">
        <f>'statement of marks'!GH36</f>
        <v xml:space="preserve">      </v>
      </c>
      <c r="O36" s="172" t="str">
        <f>IF('statement of marks'!GI36="","",'statement of marks'!GI36)</f>
        <v/>
      </c>
      <c r="P36" s="450" t="str">
        <f>IF('statement of marks'!GJ36="","",'statement of marks'!GJ36)</f>
        <v/>
      </c>
      <c r="Q36" s="78" t="str">
        <f>IF('statement of marks'!GK36="","",'statement of marks'!GK36)</f>
        <v/>
      </c>
      <c r="R36" s="172" t="str">
        <f>IF('statement of marks'!GL36="","",'statement of marks'!GL36)</f>
        <v/>
      </c>
      <c r="S36" s="88" t="str">
        <f>'statement of marks'!GS36</f>
        <v/>
      </c>
      <c r="T36" s="89" t="str">
        <f>'statement of marks'!GT36</f>
        <v/>
      </c>
      <c r="U36" s="76"/>
      <c r="V36" s="76"/>
      <c r="W36" s="84" t="str">
        <f>'statement of marks'!H36</f>
        <v>A 030</v>
      </c>
      <c r="X36" s="39" t="str">
        <f t="shared" si="0"/>
        <v/>
      </c>
      <c r="Y36" s="39" t="str">
        <f t="shared" si="1"/>
        <v/>
      </c>
      <c r="Z36" s="39" t="str">
        <f t="shared" si="2"/>
        <v/>
      </c>
      <c r="AA36" s="39" t="str">
        <f t="shared" si="3"/>
        <v/>
      </c>
      <c r="AB36" s="39" t="str">
        <f t="shared" si="4"/>
        <v/>
      </c>
      <c r="AC36" s="39" t="str">
        <f t="shared" si="5"/>
        <v/>
      </c>
      <c r="AD36" s="39" t="str">
        <f t="shared" si="6"/>
        <v/>
      </c>
      <c r="AE36" s="39" t="str">
        <f t="shared" si="7"/>
        <v/>
      </c>
      <c r="AF36" s="39" t="str">
        <f t="shared" si="8"/>
        <v/>
      </c>
      <c r="AG36" s="39" t="str">
        <f t="shared" si="9"/>
        <v/>
      </c>
      <c r="AH36" s="39" t="str">
        <f t="shared" si="10"/>
        <v/>
      </c>
      <c r="AI36" s="39" t="str">
        <f t="shared" si="11"/>
        <v/>
      </c>
      <c r="AJ36" s="90"/>
    </row>
    <row r="37" spans="1:36" ht="15" customHeight="1">
      <c r="A37" s="85">
        <f>'statement of marks'!A37</f>
        <v>31</v>
      </c>
      <c r="B37" s="86">
        <f>'statement of marks'!D37</f>
        <v>1031</v>
      </c>
      <c r="C37" s="62" t="str">
        <f>'statement of marks'!F37</f>
        <v/>
      </c>
      <c r="D37" s="569" t="str">
        <f>'statement of marks'!G37</f>
        <v/>
      </c>
      <c r="E37" s="59" t="str">
        <f>'statement of marks'!H37</f>
        <v>A 031</v>
      </c>
      <c r="F37" s="59" t="str">
        <f>'statement of marks'!I37</f>
        <v>B 031</v>
      </c>
      <c r="G37" s="59" t="str">
        <f>'statement of marks'!J37</f>
        <v>C 031</v>
      </c>
      <c r="H37" s="62" t="str">
        <f>IF('statement of marks'!B37="","",'statement of marks'!B37)</f>
        <v/>
      </c>
      <c r="I37" s="172" t="str">
        <f>IF('statement of marks'!C37="","",'statement of marks'!C37)</f>
        <v/>
      </c>
      <c r="J37" s="62" t="str">
        <f>IF('statement of marks'!GJ37="","",'statement of marks'!GJ37)</f>
        <v/>
      </c>
      <c r="K37" s="78">
        <f>IF('statement of marks'!GC37="","",'statement of marks'!GC37)</f>
        <v>0</v>
      </c>
      <c r="L37" s="87">
        <f>IF('statement of marks'!GD37="","",'statement of marks'!GD37)</f>
        <v>0</v>
      </c>
      <c r="M37" s="62" t="str">
        <f>IF('statement of marks'!GG37="","",'statement of marks'!GG37)</f>
        <v/>
      </c>
      <c r="N37" s="78" t="str">
        <f>'statement of marks'!GH37</f>
        <v xml:space="preserve">      </v>
      </c>
      <c r="O37" s="172" t="str">
        <f>IF('statement of marks'!GI37="","",'statement of marks'!GI37)</f>
        <v/>
      </c>
      <c r="P37" s="450" t="str">
        <f>IF('statement of marks'!GJ37="","",'statement of marks'!GJ37)</f>
        <v/>
      </c>
      <c r="Q37" s="78" t="str">
        <f>IF('statement of marks'!GK37="","",'statement of marks'!GK37)</f>
        <v/>
      </c>
      <c r="R37" s="172" t="str">
        <f>IF('statement of marks'!GL37="","",'statement of marks'!GL37)</f>
        <v/>
      </c>
      <c r="S37" s="88" t="str">
        <f>'statement of marks'!GS37</f>
        <v/>
      </c>
      <c r="T37" s="89" t="str">
        <f>'statement of marks'!GT37</f>
        <v/>
      </c>
      <c r="U37" s="76"/>
      <c r="V37" s="76"/>
      <c r="W37" s="84" t="str">
        <f>'statement of marks'!H37</f>
        <v>A 031</v>
      </c>
      <c r="X37" s="39" t="str">
        <f t="shared" si="0"/>
        <v/>
      </c>
      <c r="Y37" s="39" t="str">
        <f t="shared" si="1"/>
        <v/>
      </c>
      <c r="Z37" s="39" t="str">
        <f t="shared" si="2"/>
        <v/>
      </c>
      <c r="AA37" s="39" t="str">
        <f t="shared" si="3"/>
        <v/>
      </c>
      <c r="AB37" s="39" t="str">
        <f t="shared" si="4"/>
        <v/>
      </c>
      <c r="AC37" s="39" t="str">
        <f t="shared" si="5"/>
        <v/>
      </c>
      <c r="AD37" s="39" t="str">
        <f t="shared" si="6"/>
        <v/>
      </c>
      <c r="AE37" s="39" t="str">
        <f t="shared" si="7"/>
        <v/>
      </c>
      <c r="AF37" s="39" t="str">
        <f t="shared" si="8"/>
        <v/>
      </c>
      <c r="AG37" s="39" t="str">
        <f t="shared" si="9"/>
        <v/>
      </c>
      <c r="AH37" s="39" t="str">
        <f t="shared" si="10"/>
        <v/>
      </c>
      <c r="AI37" s="39" t="str">
        <f t="shared" si="11"/>
        <v/>
      </c>
      <c r="AJ37" s="90"/>
    </row>
    <row r="38" spans="1:36" ht="15" customHeight="1">
      <c r="A38" s="85">
        <f>'statement of marks'!A38</f>
        <v>32</v>
      </c>
      <c r="B38" s="86">
        <f>'statement of marks'!D38</f>
        <v>1032</v>
      </c>
      <c r="C38" s="62" t="str">
        <f>'statement of marks'!F38</f>
        <v/>
      </c>
      <c r="D38" s="569" t="str">
        <f>'statement of marks'!G38</f>
        <v/>
      </c>
      <c r="E38" s="59" t="str">
        <f>'statement of marks'!H38</f>
        <v>A 032</v>
      </c>
      <c r="F38" s="59" t="str">
        <f>'statement of marks'!I38</f>
        <v>B 032</v>
      </c>
      <c r="G38" s="59" t="str">
        <f>'statement of marks'!J38</f>
        <v>C 032</v>
      </c>
      <c r="H38" s="62" t="str">
        <f>IF('statement of marks'!B38="","",'statement of marks'!B38)</f>
        <v/>
      </c>
      <c r="I38" s="172" t="str">
        <f>IF('statement of marks'!C38="","",'statement of marks'!C38)</f>
        <v/>
      </c>
      <c r="J38" s="62" t="str">
        <f>IF('statement of marks'!GJ38="","",'statement of marks'!GJ38)</f>
        <v/>
      </c>
      <c r="K38" s="78">
        <f>IF('statement of marks'!GC38="","",'statement of marks'!GC38)</f>
        <v>0</v>
      </c>
      <c r="L38" s="87">
        <f>IF('statement of marks'!GD38="","",'statement of marks'!GD38)</f>
        <v>0</v>
      </c>
      <c r="M38" s="62" t="str">
        <f>IF('statement of marks'!GG38="","",'statement of marks'!GG38)</f>
        <v/>
      </c>
      <c r="N38" s="78" t="str">
        <f>'statement of marks'!GH38</f>
        <v xml:space="preserve">      </v>
      </c>
      <c r="O38" s="172" t="str">
        <f>IF('statement of marks'!GI38="","",'statement of marks'!GI38)</f>
        <v/>
      </c>
      <c r="P38" s="450" t="str">
        <f>IF('statement of marks'!GJ38="","",'statement of marks'!GJ38)</f>
        <v/>
      </c>
      <c r="Q38" s="78" t="str">
        <f>IF('statement of marks'!GK38="","",'statement of marks'!GK38)</f>
        <v/>
      </c>
      <c r="R38" s="172" t="str">
        <f>IF('statement of marks'!GL38="","",'statement of marks'!GL38)</f>
        <v/>
      </c>
      <c r="S38" s="88" t="str">
        <f>'statement of marks'!GS38</f>
        <v/>
      </c>
      <c r="T38" s="89" t="str">
        <f>'statement of marks'!GT38</f>
        <v/>
      </c>
      <c r="U38" s="76"/>
      <c r="V38" s="76"/>
      <c r="W38" s="84" t="str">
        <f>'statement of marks'!H38</f>
        <v>A 032</v>
      </c>
      <c r="X38" s="39" t="str">
        <f t="shared" si="0"/>
        <v/>
      </c>
      <c r="Y38" s="39" t="str">
        <f t="shared" si="1"/>
        <v/>
      </c>
      <c r="Z38" s="39" t="str">
        <f t="shared" si="2"/>
        <v/>
      </c>
      <c r="AA38" s="39" t="str">
        <f t="shared" si="3"/>
        <v/>
      </c>
      <c r="AB38" s="39" t="str">
        <f t="shared" si="4"/>
        <v/>
      </c>
      <c r="AC38" s="39" t="str">
        <f t="shared" si="5"/>
        <v/>
      </c>
      <c r="AD38" s="39" t="str">
        <f t="shared" si="6"/>
        <v/>
      </c>
      <c r="AE38" s="39" t="str">
        <f t="shared" si="7"/>
        <v/>
      </c>
      <c r="AF38" s="39" t="str">
        <f t="shared" si="8"/>
        <v/>
      </c>
      <c r="AG38" s="39" t="str">
        <f t="shared" si="9"/>
        <v/>
      </c>
      <c r="AH38" s="39" t="str">
        <f t="shared" si="10"/>
        <v/>
      </c>
      <c r="AI38" s="39" t="str">
        <f t="shared" si="11"/>
        <v/>
      </c>
      <c r="AJ38" s="90"/>
    </row>
    <row r="39" spans="1:36" ht="15" customHeight="1">
      <c r="A39" s="85">
        <f>'statement of marks'!A39</f>
        <v>33</v>
      </c>
      <c r="B39" s="86">
        <f>'statement of marks'!D39</f>
        <v>1033</v>
      </c>
      <c r="C39" s="62" t="str">
        <f>'statement of marks'!F39</f>
        <v/>
      </c>
      <c r="D39" s="569" t="str">
        <f>'statement of marks'!G39</f>
        <v/>
      </c>
      <c r="E39" s="59" t="str">
        <f>'statement of marks'!H39</f>
        <v>A 033</v>
      </c>
      <c r="F39" s="59" t="str">
        <f>'statement of marks'!I39</f>
        <v>B 033</v>
      </c>
      <c r="G39" s="59" t="str">
        <f>'statement of marks'!J39</f>
        <v>C 033</v>
      </c>
      <c r="H39" s="62" t="str">
        <f>IF('statement of marks'!B39="","",'statement of marks'!B39)</f>
        <v/>
      </c>
      <c r="I39" s="172" t="str">
        <f>IF('statement of marks'!C39="","",'statement of marks'!C39)</f>
        <v/>
      </c>
      <c r="J39" s="62" t="str">
        <f>IF('statement of marks'!GJ39="","",'statement of marks'!GJ39)</f>
        <v/>
      </c>
      <c r="K39" s="78">
        <f>IF('statement of marks'!GC39="","",'statement of marks'!GC39)</f>
        <v>0</v>
      </c>
      <c r="L39" s="87">
        <f>IF('statement of marks'!GD39="","",'statement of marks'!GD39)</f>
        <v>0</v>
      </c>
      <c r="M39" s="62" t="str">
        <f>IF('statement of marks'!GG39="","",'statement of marks'!GG39)</f>
        <v/>
      </c>
      <c r="N39" s="78" t="str">
        <f>'statement of marks'!GH39</f>
        <v xml:space="preserve">      </v>
      </c>
      <c r="O39" s="172" t="str">
        <f>IF('statement of marks'!GI39="","",'statement of marks'!GI39)</f>
        <v/>
      </c>
      <c r="P39" s="450" t="str">
        <f>IF('statement of marks'!GJ39="","",'statement of marks'!GJ39)</f>
        <v/>
      </c>
      <c r="Q39" s="78" t="str">
        <f>IF('statement of marks'!GK39="","",'statement of marks'!GK39)</f>
        <v/>
      </c>
      <c r="R39" s="172" t="str">
        <f>IF('statement of marks'!GL39="","",'statement of marks'!GL39)</f>
        <v/>
      </c>
      <c r="S39" s="88" t="str">
        <f>'statement of marks'!GS39</f>
        <v/>
      </c>
      <c r="T39" s="89" t="str">
        <f>'statement of marks'!GT39</f>
        <v/>
      </c>
      <c r="U39" s="76"/>
      <c r="V39" s="76"/>
      <c r="W39" s="84" t="str">
        <f>'statement of marks'!H39</f>
        <v>A 033</v>
      </c>
      <c r="X39" s="39" t="str">
        <f t="shared" si="0"/>
        <v/>
      </c>
      <c r="Y39" s="39" t="str">
        <f t="shared" si="1"/>
        <v/>
      </c>
      <c r="Z39" s="39" t="str">
        <f t="shared" si="2"/>
        <v/>
      </c>
      <c r="AA39" s="39" t="str">
        <f t="shared" si="3"/>
        <v/>
      </c>
      <c r="AB39" s="39" t="str">
        <f t="shared" si="4"/>
        <v/>
      </c>
      <c r="AC39" s="39" t="str">
        <f t="shared" si="5"/>
        <v/>
      </c>
      <c r="AD39" s="39" t="str">
        <f t="shared" si="6"/>
        <v/>
      </c>
      <c r="AE39" s="39" t="str">
        <f t="shared" si="7"/>
        <v/>
      </c>
      <c r="AF39" s="39" t="str">
        <f t="shared" si="8"/>
        <v/>
      </c>
      <c r="AG39" s="39" t="str">
        <f t="shared" si="9"/>
        <v/>
      </c>
      <c r="AH39" s="39" t="str">
        <f t="shared" si="10"/>
        <v/>
      </c>
      <c r="AI39" s="39" t="str">
        <f t="shared" si="11"/>
        <v/>
      </c>
      <c r="AJ39" s="90"/>
    </row>
    <row r="40" spans="1:36" ht="15" customHeight="1">
      <c r="A40" s="85">
        <f>'statement of marks'!A40</f>
        <v>34</v>
      </c>
      <c r="B40" s="86">
        <f>'statement of marks'!D40</f>
        <v>1034</v>
      </c>
      <c r="C40" s="62" t="str">
        <f>'statement of marks'!F40</f>
        <v/>
      </c>
      <c r="D40" s="569" t="str">
        <f>'statement of marks'!G40</f>
        <v/>
      </c>
      <c r="E40" s="59" t="str">
        <f>'statement of marks'!H40</f>
        <v>A 034</v>
      </c>
      <c r="F40" s="59" t="str">
        <f>'statement of marks'!I40</f>
        <v>B 034</v>
      </c>
      <c r="G40" s="59" t="str">
        <f>'statement of marks'!J40</f>
        <v>C 034</v>
      </c>
      <c r="H40" s="62" t="str">
        <f>IF('statement of marks'!B40="","",'statement of marks'!B40)</f>
        <v/>
      </c>
      <c r="I40" s="172" t="str">
        <f>IF('statement of marks'!C40="","",'statement of marks'!C40)</f>
        <v/>
      </c>
      <c r="J40" s="62" t="str">
        <f>IF('statement of marks'!GJ40="","",'statement of marks'!GJ40)</f>
        <v/>
      </c>
      <c r="K40" s="78">
        <f>IF('statement of marks'!GC40="","",'statement of marks'!GC40)</f>
        <v>0</v>
      </c>
      <c r="L40" s="87">
        <f>IF('statement of marks'!GD40="","",'statement of marks'!GD40)</f>
        <v>0</v>
      </c>
      <c r="M40" s="62" t="str">
        <f>IF('statement of marks'!GG40="","",'statement of marks'!GG40)</f>
        <v/>
      </c>
      <c r="N40" s="78" t="str">
        <f>'statement of marks'!GH40</f>
        <v xml:space="preserve">      </v>
      </c>
      <c r="O40" s="172" t="str">
        <f>IF('statement of marks'!GI40="","",'statement of marks'!GI40)</f>
        <v/>
      </c>
      <c r="P40" s="450" t="str">
        <f>IF('statement of marks'!GJ40="","",'statement of marks'!GJ40)</f>
        <v/>
      </c>
      <c r="Q40" s="78" t="str">
        <f>IF('statement of marks'!GK40="","",'statement of marks'!GK40)</f>
        <v/>
      </c>
      <c r="R40" s="172" t="str">
        <f>IF('statement of marks'!GL40="","",'statement of marks'!GL40)</f>
        <v/>
      </c>
      <c r="S40" s="88" t="str">
        <f>'statement of marks'!GS40</f>
        <v/>
      </c>
      <c r="T40" s="89" t="str">
        <f>'statement of marks'!GT40</f>
        <v/>
      </c>
      <c r="U40" s="76"/>
      <c r="V40" s="76"/>
      <c r="W40" s="84" t="str">
        <f>'statement of marks'!H40</f>
        <v>A 034</v>
      </c>
      <c r="X40" s="39" t="str">
        <f t="shared" si="0"/>
        <v/>
      </c>
      <c r="Y40" s="39" t="str">
        <f t="shared" si="1"/>
        <v/>
      </c>
      <c r="Z40" s="39" t="str">
        <f t="shared" si="2"/>
        <v/>
      </c>
      <c r="AA40" s="39" t="str">
        <f t="shared" si="3"/>
        <v/>
      </c>
      <c r="AB40" s="39" t="str">
        <f t="shared" si="4"/>
        <v/>
      </c>
      <c r="AC40" s="39" t="str">
        <f t="shared" si="5"/>
        <v/>
      </c>
      <c r="AD40" s="39" t="str">
        <f t="shared" si="6"/>
        <v/>
      </c>
      <c r="AE40" s="39" t="str">
        <f t="shared" si="7"/>
        <v/>
      </c>
      <c r="AF40" s="39" t="str">
        <f t="shared" si="8"/>
        <v/>
      </c>
      <c r="AG40" s="39" t="str">
        <f t="shared" si="9"/>
        <v/>
      </c>
      <c r="AH40" s="39" t="str">
        <f t="shared" si="10"/>
        <v/>
      </c>
      <c r="AI40" s="39" t="str">
        <f t="shared" si="11"/>
        <v/>
      </c>
      <c r="AJ40" s="90"/>
    </row>
    <row r="41" spans="1:36" ht="15" customHeight="1">
      <c r="A41" s="85">
        <f>'statement of marks'!A41</f>
        <v>35</v>
      </c>
      <c r="B41" s="86">
        <f>'statement of marks'!D41</f>
        <v>1035</v>
      </c>
      <c r="C41" s="62" t="str">
        <f>'statement of marks'!F41</f>
        <v/>
      </c>
      <c r="D41" s="569" t="str">
        <f>'statement of marks'!G41</f>
        <v/>
      </c>
      <c r="E41" s="59" t="str">
        <f>'statement of marks'!H41</f>
        <v>A 035</v>
      </c>
      <c r="F41" s="59" t="str">
        <f>'statement of marks'!I41</f>
        <v>B 035</v>
      </c>
      <c r="G41" s="59" t="str">
        <f>'statement of marks'!J41</f>
        <v>C 035</v>
      </c>
      <c r="H41" s="62" t="str">
        <f>IF('statement of marks'!B41="","",'statement of marks'!B41)</f>
        <v/>
      </c>
      <c r="I41" s="172" t="str">
        <f>IF('statement of marks'!C41="","",'statement of marks'!C41)</f>
        <v/>
      </c>
      <c r="J41" s="62" t="str">
        <f>IF('statement of marks'!GJ41="","",'statement of marks'!GJ41)</f>
        <v/>
      </c>
      <c r="K41" s="78">
        <f>IF('statement of marks'!GC41="","",'statement of marks'!GC41)</f>
        <v>0</v>
      </c>
      <c r="L41" s="87">
        <f>IF('statement of marks'!GD41="","",'statement of marks'!GD41)</f>
        <v>0</v>
      </c>
      <c r="M41" s="62" t="str">
        <f>IF('statement of marks'!GG41="","",'statement of marks'!GG41)</f>
        <v/>
      </c>
      <c r="N41" s="78" t="str">
        <f>'statement of marks'!GH41</f>
        <v xml:space="preserve">      </v>
      </c>
      <c r="O41" s="172" t="str">
        <f>IF('statement of marks'!GI41="","",'statement of marks'!GI41)</f>
        <v/>
      </c>
      <c r="P41" s="450" t="str">
        <f>IF('statement of marks'!GJ41="","",'statement of marks'!GJ41)</f>
        <v/>
      </c>
      <c r="Q41" s="78" t="str">
        <f>IF('statement of marks'!GK41="","",'statement of marks'!GK41)</f>
        <v/>
      </c>
      <c r="R41" s="172" t="str">
        <f>IF('statement of marks'!GL41="","",'statement of marks'!GL41)</f>
        <v/>
      </c>
      <c r="S41" s="88" t="str">
        <f>'statement of marks'!GS41</f>
        <v/>
      </c>
      <c r="T41" s="89" t="str">
        <f>'statement of marks'!GT41</f>
        <v/>
      </c>
      <c r="U41" s="76"/>
      <c r="V41" s="76"/>
      <c r="W41" s="84" t="str">
        <f>'statement of marks'!H41</f>
        <v>A 035</v>
      </c>
      <c r="X41" s="39" t="str">
        <f t="shared" si="0"/>
        <v/>
      </c>
      <c r="Y41" s="39" t="str">
        <f t="shared" si="1"/>
        <v/>
      </c>
      <c r="Z41" s="39" t="str">
        <f t="shared" si="2"/>
        <v/>
      </c>
      <c r="AA41" s="39" t="str">
        <f t="shared" si="3"/>
        <v/>
      </c>
      <c r="AB41" s="39" t="str">
        <f t="shared" si="4"/>
        <v/>
      </c>
      <c r="AC41" s="39" t="str">
        <f t="shared" si="5"/>
        <v/>
      </c>
      <c r="AD41" s="39" t="str">
        <f t="shared" si="6"/>
        <v/>
      </c>
      <c r="AE41" s="39" t="str">
        <f t="shared" si="7"/>
        <v/>
      </c>
      <c r="AF41" s="39" t="str">
        <f t="shared" si="8"/>
        <v/>
      </c>
      <c r="AG41" s="39" t="str">
        <f t="shared" si="9"/>
        <v/>
      </c>
      <c r="AH41" s="39" t="str">
        <f t="shared" si="10"/>
        <v/>
      </c>
      <c r="AI41" s="39" t="str">
        <f t="shared" si="11"/>
        <v/>
      </c>
      <c r="AJ41" s="90"/>
    </row>
    <row r="42" spans="1:36" ht="15" customHeight="1">
      <c r="A42" s="85">
        <f>'statement of marks'!A42</f>
        <v>36</v>
      </c>
      <c r="B42" s="86">
        <f>'statement of marks'!D42</f>
        <v>1036</v>
      </c>
      <c r="C42" s="62" t="str">
        <f>'statement of marks'!F42</f>
        <v/>
      </c>
      <c r="D42" s="569" t="str">
        <f>'statement of marks'!G42</f>
        <v/>
      </c>
      <c r="E42" s="59" t="str">
        <f>'statement of marks'!H42</f>
        <v>A 036</v>
      </c>
      <c r="F42" s="59" t="str">
        <f>'statement of marks'!I42</f>
        <v>B 036</v>
      </c>
      <c r="G42" s="59" t="str">
        <f>'statement of marks'!J42</f>
        <v>C 036</v>
      </c>
      <c r="H42" s="62" t="str">
        <f>IF('statement of marks'!B42="","",'statement of marks'!B42)</f>
        <v/>
      </c>
      <c r="I42" s="172" t="str">
        <f>IF('statement of marks'!C42="","",'statement of marks'!C42)</f>
        <v/>
      </c>
      <c r="J42" s="62" t="str">
        <f>IF('statement of marks'!GJ42="","",'statement of marks'!GJ42)</f>
        <v/>
      </c>
      <c r="K42" s="78">
        <f>IF('statement of marks'!GC42="","",'statement of marks'!GC42)</f>
        <v>0</v>
      </c>
      <c r="L42" s="87">
        <f>IF('statement of marks'!GD42="","",'statement of marks'!GD42)</f>
        <v>0</v>
      </c>
      <c r="M42" s="62" t="str">
        <f>IF('statement of marks'!GG42="","",'statement of marks'!GG42)</f>
        <v/>
      </c>
      <c r="N42" s="78" t="str">
        <f>'statement of marks'!GH42</f>
        <v xml:space="preserve">      </v>
      </c>
      <c r="O42" s="172" t="str">
        <f>IF('statement of marks'!GI42="","",'statement of marks'!GI42)</f>
        <v/>
      </c>
      <c r="P42" s="450" t="str">
        <f>IF('statement of marks'!GJ42="","",'statement of marks'!GJ42)</f>
        <v/>
      </c>
      <c r="Q42" s="78" t="str">
        <f>IF('statement of marks'!GK42="","",'statement of marks'!GK42)</f>
        <v/>
      </c>
      <c r="R42" s="172" t="str">
        <f>IF('statement of marks'!GL42="","",'statement of marks'!GL42)</f>
        <v/>
      </c>
      <c r="S42" s="88" t="str">
        <f>'statement of marks'!GS42</f>
        <v/>
      </c>
      <c r="T42" s="89" t="str">
        <f>'statement of marks'!GT42</f>
        <v/>
      </c>
      <c r="U42" s="76"/>
      <c r="V42" s="76"/>
      <c r="W42" s="84" t="str">
        <f>'statement of marks'!H42</f>
        <v>A 036</v>
      </c>
      <c r="X42" s="39" t="str">
        <f t="shared" si="0"/>
        <v/>
      </c>
      <c r="Y42" s="39" t="str">
        <f t="shared" si="1"/>
        <v/>
      </c>
      <c r="Z42" s="39" t="str">
        <f t="shared" si="2"/>
        <v/>
      </c>
      <c r="AA42" s="39" t="str">
        <f t="shared" si="3"/>
        <v/>
      </c>
      <c r="AB42" s="39" t="str">
        <f t="shared" si="4"/>
        <v/>
      </c>
      <c r="AC42" s="39" t="str">
        <f t="shared" si="5"/>
        <v/>
      </c>
      <c r="AD42" s="39" t="str">
        <f t="shared" si="6"/>
        <v/>
      </c>
      <c r="AE42" s="39" t="str">
        <f t="shared" si="7"/>
        <v/>
      </c>
      <c r="AF42" s="39" t="str">
        <f t="shared" si="8"/>
        <v/>
      </c>
      <c r="AG42" s="39" t="str">
        <f t="shared" si="9"/>
        <v/>
      </c>
      <c r="AH42" s="39" t="str">
        <f t="shared" si="10"/>
        <v/>
      </c>
      <c r="AI42" s="39" t="str">
        <f t="shared" si="11"/>
        <v/>
      </c>
      <c r="AJ42" s="90"/>
    </row>
    <row r="43" spans="1:36" ht="15" customHeight="1">
      <c r="A43" s="85">
        <f>'statement of marks'!A43</f>
        <v>37</v>
      </c>
      <c r="B43" s="86">
        <f>'statement of marks'!D43</f>
        <v>1037</v>
      </c>
      <c r="C43" s="62" t="str">
        <f>'statement of marks'!F43</f>
        <v/>
      </c>
      <c r="D43" s="569" t="str">
        <f>'statement of marks'!G43</f>
        <v/>
      </c>
      <c r="E43" s="59" t="str">
        <f>'statement of marks'!H43</f>
        <v>A 037</v>
      </c>
      <c r="F43" s="59" t="str">
        <f>'statement of marks'!I43</f>
        <v>B 037</v>
      </c>
      <c r="G43" s="59" t="str">
        <f>'statement of marks'!J43</f>
        <v>C 037</v>
      </c>
      <c r="H43" s="62" t="str">
        <f>IF('statement of marks'!B43="","",'statement of marks'!B43)</f>
        <v/>
      </c>
      <c r="I43" s="172" t="str">
        <f>IF('statement of marks'!C43="","",'statement of marks'!C43)</f>
        <v/>
      </c>
      <c r="J43" s="62" t="str">
        <f>IF('statement of marks'!GJ43="","",'statement of marks'!GJ43)</f>
        <v/>
      </c>
      <c r="K43" s="78">
        <f>IF('statement of marks'!GC43="","",'statement of marks'!GC43)</f>
        <v>0</v>
      </c>
      <c r="L43" s="87">
        <f>IF('statement of marks'!GD43="","",'statement of marks'!GD43)</f>
        <v>0</v>
      </c>
      <c r="M43" s="62" t="str">
        <f>IF('statement of marks'!GG43="","",'statement of marks'!GG43)</f>
        <v/>
      </c>
      <c r="N43" s="78" t="str">
        <f>'statement of marks'!GH43</f>
        <v xml:space="preserve">      </v>
      </c>
      <c r="O43" s="172" t="str">
        <f>IF('statement of marks'!GI43="","",'statement of marks'!GI43)</f>
        <v/>
      </c>
      <c r="P43" s="450" t="str">
        <f>IF('statement of marks'!GJ43="","",'statement of marks'!GJ43)</f>
        <v/>
      </c>
      <c r="Q43" s="78" t="str">
        <f>IF('statement of marks'!GK43="","",'statement of marks'!GK43)</f>
        <v/>
      </c>
      <c r="R43" s="172" t="str">
        <f>IF('statement of marks'!GL43="","",'statement of marks'!GL43)</f>
        <v/>
      </c>
      <c r="S43" s="88" t="str">
        <f>'statement of marks'!GS43</f>
        <v/>
      </c>
      <c r="T43" s="89" t="str">
        <f>'statement of marks'!GT43</f>
        <v/>
      </c>
      <c r="U43" s="76"/>
      <c r="V43" s="76"/>
      <c r="W43" s="84" t="str">
        <f>'statement of marks'!H43</f>
        <v>A 037</v>
      </c>
      <c r="X43" s="39" t="str">
        <f t="shared" si="0"/>
        <v/>
      </c>
      <c r="Y43" s="39" t="str">
        <f t="shared" si="1"/>
        <v/>
      </c>
      <c r="Z43" s="39" t="str">
        <f t="shared" si="2"/>
        <v/>
      </c>
      <c r="AA43" s="39" t="str">
        <f t="shared" si="3"/>
        <v/>
      </c>
      <c r="AB43" s="39" t="str">
        <f t="shared" si="4"/>
        <v/>
      </c>
      <c r="AC43" s="39" t="str">
        <f t="shared" si="5"/>
        <v/>
      </c>
      <c r="AD43" s="39" t="str">
        <f t="shared" si="6"/>
        <v/>
      </c>
      <c r="AE43" s="39" t="str">
        <f t="shared" si="7"/>
        <v/>
      </c>
      <c r="AF43" s="39" t="str">
        <f t="shared" si="8"/>
        <v/>
      </c>
      <c r="AG43" s="39" t="str">
        <f t="shared" si="9"/>
        <v/>
      </c>
      <c r="AH43" s="39" t="str">
        <f t="shared" si="10"/>
        <v/>
      </c>
      <c r="AI43" s="39" t="str">
        <f t="shared" si="11"/>
        <v/>
      </c>
      <c r="AJ43" s="90"/>
    </row>
    <row r="44" spans="1:36" ht="15" customHeight="1">
      <c r="A44" s="85">
        <f>'statement of marks'!A44</f>
        <v>38</v>
      </c>
      <c r="B44" s="86">
        <f>'statement of marks'!D44</f>
        <v>1038</v>
      </c>
      <c r="C44" s="62" t="str">
        <f>'statement of marks'!F44</f>
        <v/>
      </c>
      <c r="D44" s="569" t="str">
        <f>'statement of marks'!G44</f>
        <v/>
      </c>
      <c r="E44" s="59" t="str">
        <f>'statement of marks'!H44</f>
        <v>A 038</v>
      </c>
      <c r="F44" s="59" t="str">
        <f>'statement of marks'!I44</f>
        <v>B 038</v>
      </c>
      <c r="G44" s="59" t="str">
        <f>'statement of marks'!J44</f>
        <v>C 038</v>
      </c>
      <c r="H44" s="62" t="str">
        <f>IF('statement of marks'!B44="","",'statement of marks'!B44)</f>
        <v/>
      </c>
      <c r="I44" s="172" t="str">
        <f>IF('statement of marks'!C44="","",'statement of marks'!C44)</f>
        <v/>
      </c>
      <c r="J44" s="62" t="str">
        <f>IF('statement of marks'!GJ44="","",'statement of marks'!GJ44)</f>
        <v/>
      </c>
      <c r="K44" s="78">
        <f>IF('statement of marks'!GC44="","",'statement of marks'!GC44)</f>
        <v>0</v>
      </c>
      <c r="L44" s="87">
        <f>IF('statement of marks'!GD44="","",'statement of marks'!GD44)</f>
        <v>0</v>
      </c>
      <c r="M44" s="62" t="str">
        <f>IF('statement of marks'!GG44="","",'statement of marks'!GG44)</f>
        <v/>
      </c>
      <c r="N44" s="78" t="str">
        <f>'statement of marks'!GH44</f>
        <v xml:space="preserve">      </v>
      </c>
      <c r="O44" s="172" t="str">
        <f>IF('statement of marks'!GI44="","",'statement of marks'!GI44)</f>
        <v/>
      </c>
      <c r="P44" s="450" t="str">
        <f>IF('statement of marks'!GJ44="","",'statement of marks'!GJ44)</f>
        <v/>
      </c>
      <c r="Q44" s="78" t="str">
        <f>IF('statement of marks'!GK44="","",'statement of marks'!GK44)</f>
        <v/>
      </c>
      <c r="R44" s="172" t="str">
        <f>IF('statement of marks'!GL44="","",'statement of marks'!GL44)</f>
        <v/>
      </c>
      <c r="S44" s="88" t="str">
        <f>'statement of marks'!GS44</f>
        <v/>
      </c>
      <c r="T44" s="89" t="str">
        <f>'statement of marks'!GT44</f>
        <v/>
      </c>
      <c r="U44" s="76"/>
      <c r="V44" s="76"/>
      <c r="W44" s="84" t="str">
        <f>'statement of marks'!H44</f>
        <v>A 038</v>
      </c>
      <c r="X44" s="39" t="str">
        <f t="shared" si="0"/>
        <v/>
      </c>
      <c r="Y44" s="39" t="str">
        <f t="shared" si="1"/>
        <v/>
      </c>
      <c r="Z44" s="39" t="str">
        <f t="shared" si="2"/>
        <v/>
      </c>
      <c r="AA44" s="39" t="str">
        <f t="shared" si="3"/>
        <v/>
      </c>
      <c r="AB44" s="39" t="str">
        <f t="shared" si="4"/>
        <v/>
      </c>
      <c r="AC44" s="39" t="str">
        <f t="shared" si="5"/>
        <v/>
      </c>
      <c r="AD44" s="39" t="str">
        <f t="shared" si="6"/>
        <v/>
      </c>
      <c r="AE44" s="39" t="str">
        <f t="shared" si="7"/>
        <v/>
      </c>
      <c r="AF44" s="39" t="str">
        <f t="shared" si="8"/>
        <v/>
      </c>
      <c r="AG44" s="39" t="str">
        <f t="shared" si="9"/>
        <v/>
      </c>
      <c r="AH44" s="39" t="str">
        <f t="shared" si="10"/>
        <v/>
      </c>
      <c r="AI44" s="39" t="str">
        <f t="shared" si="11"/>
        <v/>
      </c>
      <c r="AJ44" s="90"/>
    </row>
    <row r="45" spans="1:36" ht="15" customHeight="1">
      <c r="A45" s="85">
        <f>'statement of marks'!A45</f>
        <v>39</v>
      </c>
      <c r="B45" s="86">
        <f>'statement of marks'!D45</f>
        <v>1039</v>
      </c>
      <c r="C45" s="62" t="str">
        <f>'statement of marks'!F45</f>
        <v/>
      </c>
      <c r="D45" s="569" t="str">
        <f>'statement of marks'!G45</f>
        <v/>
      </c>
      <c r="E45" s="59" t="str">
        <f>'statement of marks'!H45</f>
        <v>A 039</v>
      </c>
      <c r="F45" s="59" t="str">
        <f>'statement of marks'!I45</f>
        <v>B 039</v>
      </c>
      <c r="G45" s="59" t="str">
        <f>'statement of marks'!J45</f>
        <v>C 039</v>
      </c>
      <c r="H45" s="62" t="str">
        <f>IF('statement of marks'!B45="","",'statement of marks'!B45)</f>
        <v/>
      </c>
      <c r="I45" s="172" t="str">
        <f>IF('statement of marks'!C45="","",'statement of marks'!C45)</f>
        <v/>
      </c>
      <c r="J45" s="62" t="str">
        <f>IF('statement of marks'!GJ45="","",'statement of marks'!GJ45)</f>
        <v/>
      </c>
      <c r="K45" s="78">
        <f>IF('statement of marks'!GC45="","",'statement of marks'!GC45)</f>
        <v>0</v>
      </c>
      <c r="L45" s="87">
        <f>IF('statement of marks'!GD45="","",'statement of marks'!GD45)</f>
        <v>0</v>
      </c>
      <c r="M45" s="62" t="str">
        <f>IF('statement of marks'!GG45="","",'statement of marks'!GG45)</f>
        <v/>
      </c>
      <c r="N45" s="78" t="str">
        <f>'statement of marks'!GH45</f>
        <v xml:space="preserve">      </v>
      </c>
      <c r="O45" s="172" t="str">
        <f>IF('statement of marks'!GI45="","",'statement of marks'!GI45)</f>
        <v/>
      </c>
      <c r="P45" s="450" t="str">
        <f>IF('statement of marks'!GJ45="","",'statement of marks'!GJ45)</f>
        <v/>
      </c>
      <c r="Q45" s="78" t="str">
        <f>IF('statement of marks'!GK45="","",'statement of marks'!GK45)</f>
        <v/>
      </c>
      <c r="R45" s="172" t="str">
        <f>IF('statement of marks'!GL45="","",'statement of marks'!GL45)</f>
        <v/>
      </c>
      <c r="S45" s="88" t="str">
        <f>'statement of marks'!GS45</f>
        <v/>
      </c>
      <c r="T45" s="89" t="str">
        <f>'statement of marks'!GT45</f>
        <v/>
      </c>
      <c r="U45" s="76"/>
      <c r="V45" s="76"/>
      <c r="W45" s="84" t="str">
        <f>'statement of marks'!H45</f>
        <v>A 039</v>
      </c>
      <c r="X45" s="39" t="str">
        <f t="shared" si="0"/>
        <v/>
      </c>
      <c r="Y45" s="39" t="str">
        <f t="shared" si="1"/>
        <v/>
      </c>
      <c r="Z45" s="39" t="str">
        <f t="shared" si="2"/>
        <v/>
      </c>
      <c r="AA45" s="39" t="str">
        <f t="shared" si="3"/>
        <v/>
      </c>
      <c r="AB45" s="39" t="str">
        <f t="shared" si="4"/>
        <v/>
      </c>
      <c r="AC45" s="39" t="str">
        <f t="shared" si="5"/>
        <v/>
      </c>
      <c r="AD45" s="39" t="str">
        <f t="shared" si="6"/>
        <v/>
      </c>
      <c r="AE45" s="39" t="str">
        <f t="shared" si="7"/>
        <v/>
      </c>
      <c r="AF45" s="39" t="str">
        <f t="shared" si="8"/>
        <v/>
      </c>
      <c r="AG45" s="39" t="str">
        <f t="shared" si="9"/>
        <v/>
      </c>
      <c r="AH45" s="39" t="str">
        <f t="shared" si="10"/>
        <v/>
      </c>
      <c r="AI45" s="39" t="str">
        <f t="shared" si="11"/>
        <v/>
      </c>
      <c r="AJ45" s="90"/>
    </row>
    <row r="46" spans="1:36" ht="15" customHeight="1">
      <c r="A46" s="85">
        <f>'statement of marks'!A46</f>
        <v>40</v>
      </c>
      <c r="B46" s="86">
        <f>'statement of marks'!D46</f>
        <v>1040</v>
      </c>
      <c r="C46" s="62" t="str">
        <f>'statement of marks'!F46</f>
        <v/>
      </c>
      <c r="D46" s="569" t="str">
        <f>'statement of marks'!G46</f>
        <v/>
      </c>
      <c r="E46" s="59" t="str">
        <f>'statement of marks'!H46</f>
        <v>A 040</v>
      </c>
      <c r="F46" s="59" t="str">
        <f>'statement of marks'!I46</f>
        <v>B 040</v>
      </c>
      <c r="G46" s="59" t="str">
        <f>'statement of marks'!J46</f>
        <v>C 040</v>
      </c>
      <c r="H46" s="62" t="str">
        <f>IF('statement of marks'!B46="","",'statement of marks'!B46)</f>
        <v/>
      </c>
      <c r="I46" s="172" t="str">
        <f>IF('statement of marks'!C46="","",'statement of marks'!C46)</f>
        <v/>
      </c>
      <c r="J46" s="62" t="str">
        <f>IF('statement of marks'!GJ46="","",'statement of marks'!GJ46)</f>
        <v/>
      </c>
      <c r="K46" s="78">
        <f>IF('statement of marks'!GC46="","",'statement of marks'!GC46)</f>
        <v>0</v>
      </c>
      <c r="L46" s="87">
        <f>IF('statement of marks'!GD46="","",'statement of marks'!GD46)</f>
        <v>0</v>
      </c>
      <c r="M46" s="62" t="str">
        <f>IF('statement of marks'!GG46="","",'statement of marks'!GG46)</f>
        <v/>
      </c>
      <c r="N46" s="78" t="str">
        <f>'statement of marks'!GH46</f>
        <v xml:space="preserve">      </v>
      </c>
      <c r="O46" s="172" t="str">
        <f>IF('statement of marks'!GI46="","",'statement of marks'!GI46)</f>
        <v/>
      </c>
      <c r="P46" s="450" t="str">
        <f>IF('statement of marks'!GJ46="","",'statement of marks'!GJ46)</f>
        <v/>
      </c>
      <c r="Q46" s="78" t="str">
        <f>IF('statement of marks'!GK46="","",'statement of marks'!GK46)</f>
        <v/>
      </c>
      <c r="R46" s="172" t="str">
        <f>IF('statement of marks'!GL46="","",'statement of marks'!GL46)</f>
        <v/>
      </c>
      <c r="S46" s="88" t="str">
        <f>'statement of marks'!GS46</f>
        <v/>
      </c>
      <c r="T46" s="89" t="str">
        <f>'statement of marks'!GT46</f>
        <v/>
      </c>
      <c r="U46" s="76"/>
      <c r="V46" s="76"/>
      <c r="W46" s="84" t="str">
        <f>'statement of marks'!H46</f>
        <v>A 040</v>
      </c>
      <c r="X46" s="39" t="str">
        <f t="shared" si="0"/>
        <v/>
      </c>
      <c r="Y46" s="39" t="str">
        <f t="shared" si="1"/>
        <v/>
      </c>
      <c r="Z46" s="39" t="str">
        <f t="shared" si="2"/>
        <v/>
      </c>
      <c r="AA46" s="39" t="str">
        <f t="shared" si="3"/>
        <v/>
      </c>
      <c r="AB46" s="39" t="str">
        <f t="shared" si="4"/>
        <v/>
      </c>
      <c r="AC46" s="39" t="str">
        <f t="shared" si="5"/>
        <v/>
      </c>
      <c r="AD46" s="39" t="str">
        <f t="shared" si="6"/>
        <v/>
      </c>
      <c r="AE46" s="39" t="str">
        <f t="shared" si="7"/>
        <v/>
      </c>
      <c r="AF46" s="39" t="str">
        <f t="shared" si="8"/>
        <v/>
      </c>
      <c r="AG46" s="39" t="str">
        <f t="shared" si="9"/>
        <v/>
      </c>
      <c r="AH46" s="39" t="str">
        <f t="shared" si="10"/>
        <v/>
      </c>
      <c r="AI46" s="39" t="str">
        <f t="shared" si="11"/>
        <v/>
      </c>
      <c r="AJ46" s="90"/>
    </row>
    <row r="47" spans="1:36" ht="15" customHeight="1">
      <c r="A47" s="85">
        <f>'statement of marks'!A47</f>
        <v>41</v>
      </c>
      <c r="B47" s="86">
        <f>'statement of marks'!D47</f>
        <v>1041</v>
      </c>
      <c r="C47" s="62" t="str">
        <f>'statement of marks'!F47</f>
        <v/>
      </c>
      <c r="D47" s="569" t="str">
        <f>'statement of marks'!G47</f>
        <v/>
      </c>
      <c r="E47" s="59" t="str">
        <f>'statement of marks'!H47</f>
        <v>A 041</v>
      </c>
      <c r="F47" s="59" t="str">
        <f>'statement of marks'!I47</f>
        <v>B 041</v>
      </c>
      <c r="G47" s="59" t="str">
        <f>'statement of marks'!J47</f>
        <v>C 041</v>
      </c>
      <c r="H47" s="62" t="str">
        <f>IF('statement of marks'!B47="","",'statement of marks'!B47)</f>
        <v/>
      </c>
      <c r="I47" s="172" t="str">
        <f>IF('statement of marks'!C47="","",'statement of marks'!C47)</f>
        <v/>
      </c>
      <c r="J47" s="62" t="str">
        <f>IF('statement of marks'!GJ47="","",'statement of marks'!GJ47)</f>
        <v/>
      </c>
      <c r="K47" s="78">
        <f>IF('statement of marks'!GC47="","",'statement of marks'!GC47)</f>
        <v>0</v>
      </c>
      <c r="L47" s="87">
        <f>IF('statement of marks'!GD47="","",'statement of marks'!GD47)</f>
        <v>0</v>
      </c>
      <c r="M47" s="62" t="str">
        <f>IF('statement of marks'!GG47="","",'statement of marks'!GG47)</f>
        <v/>
      </c>
      <c r="N47" s="78" t="str">
        <f>'statement of marks'!GH47</f>
        <v xml:space="preserve">      </v>
      </c>
      <c r="O47" s="172" t="str">
        <f>IF('statement of marks'!GI47="","",'statement of marks'!GI47)</f>
        <v/>
      </c>
      <c r="P47" s="450" t="str">
        <f>IF('statement of marks'!GJ47="","",'statement of marks'!GJ47)</f>
        <v/>
      </c>
      <c r="Q47" s="78" t="str">
        <f>IF('statement of marks'!GK47="","",'statement of marks'!GK47)</f>
        <v/>
      </c>
      <c r="R47" s="172" t="str">
        <f>IF('statement of marks'!GL47="","",'statement of marks'!GL47)</f>
        <v/>
      </c>
      <c r="S47" s="88" t="str">
        <f>'statement of marks'!GS47</f>
        <v/>
      </c>
      <c r="T47" s="89" t="str">
        <f>'statement of marks'!GT47</f>
        <v/>
      </c>
      <c r="U47" s="76"/>
      <c r="V47" s="76"/>
      <c r="W47" s="84" t="str">
        <f>'statement of marks'!H47</f>
        <v>A 041</v>
      </c>
      <c r="X47" s="39" t="str">
        <f t="shared" si="0"/>
        <v/>
      </c>
      <c r="Y47" s="39" t="str">
        <f t="shared" si="1"/>
        <v/>
      </c>
      <c r="Z47" s="39" t="str">
        <f t="shared" si="2"/>
        <v/>
      </c>
      <c r="AA47" s="39" t="str">
        <f t="shared" si="3"/>
        <v/>
      </c>
      <c r="AB47" s="39" t="str">
        <f t="shared" si="4"/>
        <v/>
      </c>
      <c r="AC47" s="39" t="str">
        <f t="shared" si="5"/>
        <v/>
      </c>
      <c r="AD47" s="39" t="str">
        <f t="shared" si="6"/>
        <v/>
      </c>
      <c r="AE47" s="39" t="str">
        <f t="shared" si="7"/>
        <v/>
      </c>
      <c r="AF47" s="39" t="str">
        <f t="shared" si="8"/>
        <v/>
      </c>
      <c r="AG47" s="39" t="str">
        <f t="shared" si="9"/>
        <v/>
      </c>
      <c r="AH47" s="39" t="str">
        <f t="shared" si="10"/>
        <v/>
      </c>
      <c r="AI47" s="39" t="str">
        <f t="shared" si="11"/>
        <v/>
      </c>
      <c r="AJ47" s="90"/>
    </row>
    <row r="48" spans="1:36" ht="15" customHeight="1">
      <c r="A48" s="85">
        <f>'statement of marks'!A48</f>
        <v>42</v>
      </c>
      <c r="B48" s="86">
        <f>'statement of marks'!D48</f>
        <v>1042</v>
      </c>
      <c r="C48" s="62" t="str">
        <f>'statement of marks'!F48</f>
        <v/>
      </c>
      <c r="D48" s="569" t="str">
        <f>'statement of marks'!G48</f>
        <v/>
      </c>
      <c r="E48" s="59" t="str">
        <f>'statement of marks'!H48</f>
        <v>A 042</v>
      </c>
      <c r="F48" s="59" t="str">
        <f>'statement of marks'!I48</f>
        <v>B 042</v>
      </c>
      <c r="G48" s="59" t="str">
        <f>'statement of marks'!J48</f>
        <v>C 042</v>
      </c>
      <c r="H48" s="62" t="str">
        <f>IF('statement of marks'!B48="","",'statement of marks'!B48)</f>
        <v/>
      </c>
      <c r="I48" s="172" t="str">
        <f>IF('statement of marks'!C48="","",'statement of marks'!C48)</f>
        <v/>
      </c>
      <c r="J48" s="62" t="str">
        <f>IF('statement of marks'!GJ48="","",'statement of marks'!GJ48)</f>
        <v/>
      </c>
      <c r="K48" s="78">
        <f>IF('statement of marks'!GC48="","",'statement of marks'!GC48)</f>
        <v>0</v>
      </c>
      <c r="L48" s="87">
        <f>IF('statement of marks'!GD48="","",'statement of marks'!GD48)</f>
        <v>0</v>
      </c>
      <c r="M48" s="62" t="str">
        <f>IF('statement of marks'!GG48="","",'statement of marks'!GG48)</f>
        <v/>
      </c>
      <c r="N48" s="78" t="str">
        <f>'statement of marks'!GH48</f>
        <v xml:space="preserve">      </v>
      </c>
      <c r="O48" s="172" t="str">
        <f>IF('statement of marks'!GI48="","",'statement of marks'!GI48)</f>
        <v/>
      </c>
      <c r="P48" s="450" t="str">
        <f>IF('statement of marks'!GJ48="","",'statement of marks'!GJ48)</f>
        <v/>
      </c>
      <c r="Q48" s="78" t="str">
        <f>IF('statement of marks'!GK48="","",'statement of marks'!GK48)</f>
        <v/>
      </c>
      <c r="R48" s="172" t="str">
        <f>IF('statement of marks'!GL48="","",'statement of marks'!GL48)</f>
        <v/>
      </c>
      <c r="S48" s="88" t="str">
        <f>'statement of marks'!GS48</f>
        <v/>
      </c>
      <c r="T48" s="89" t="str">
        <f>'statement of marks'!GT48</f>
        <v/>
      </c>
      <c r="U48" s="76"/>
      <c r="V48" s="76"/>
      <c r="W48" s="84" t="str">
        <f>'statement of marks'!H48</f>
        <v>A 042</v>
      </c>
      <c r="X48" s="39" t="str">
        <f t="shared" si="0"/>
        <v/>
      </c>
      <c r="Y48" s="39" t="str">
        <f t="shared" si="1"/>
        <v/>
      </c>
      <c r="Z48" s="39" t="str">
        <f t="shared" si="2"/>
        <v/>
      </c>
      <c r="AA48" s="39" t="str">
        <f t="shared" si="3"/>
        <v/>
      </c>
      <c r="AB48" s="39" t="str">
        <f t="shared" si="4"/>
        <v/>
      </c>
      <c r="AC48" s="39" t="str">
        <f t="shared" si="5"/>
        <v/>
      </c>
      <c r="AD48" s="39" t="str">
        <f t="shared" si="6"/>
        <v/>
      </c>
      <c r="AE48" s="39" t="str">
        <f t="shared" si="7"/>
        <v/>
      </c>
      <c r="AF48" s="39" t="str">
        <f t="shared" si="8"/>
        <v/>
      </c>
      <c r="AG48" s="39" t="str">
        <f t="shared" si="9"/>
        <v/>
      </c>
      <c r="AH48" s="39" t="str">
        <f t="shared" si="10"/>
        <v/>
      </c>
      <c r="AI48" s="39" t="str">
        <f t="shared" si="11"/>
        <v/>
      </c>
      <c r="AJ48" s="90"/>
    </row>
    <row r="49" spans="1:36" ht="15" customHeight="1">
      <c r="A49" s="85">
        <f>'statement of marks'!A49</f>
        <v>43</v>
      </c>
      <c r="B49" s="86">
        <f>'statement of marks'!D49</f>
        <v>1043</v>
      </c>
      <c r="C49" s="62" t="str">
        <f>'statement of marks'!F49</f>
        <v/>
      </c>
      <c r="D49" s="569" t="str">
        <f>'statement of marks'!G49</f>
        <v/>
      </c>
      <c r="E49" s="59" t="str">
        <f>'statement of marks'!H49</f>
        <v>A 043</v>
      </c>
      <c r="F49" s="59" t="str">
        <f>'statement of marks'!I49</f>
        <v>B 043</v>
      </c>
      <c r="G49" s="59" t="str">
        <f>'statement of marks'!J49</f>
        <v>C 043</v>
      </c>
      <c r="H49" s="62" t="str">
        <f>IF('statement of marks'!B49="","",'statement of marks'!B49)</f>
        <v/>
      </c>
      <c r="I49" s="172" t="str">
        <f>IF('statement of marks'!C49="","",'statement of marks'!C49)</f>
        <v/>
      </c>
      <c r="J49" s="62" t="str">
        <f>IF('statement of marks'!GJ49="","",'statement of marks'!GJ49)</f>
        <v/>
      </c>
      <c r="K49" s="78">
        <f>IF('statement of marks'!GC49="","",'statement of marks'!GC49)</f>
        <v>0</v>
      </c>
      <c r="L49" s="87">
        <f>IF('statement of marks'!GD49="","",'statement of marks'!GD49)</f>
        <v>0</v>
      </c>
      <c r="M49" s="62" t="str">
        <f>IF('statement of marks'!GG49="","",'statement of marks'!GG49)</f>
        <v/>
      </c>
      <c r="N49" s="78" t="str">
        <f>'statement of marks'!GH49</f>
        <v xml:space="preserve">      </v>
      </c>
      <c r="O49" s="172" t="str">
        <f>IF('statement of marks'!GI49="","",'statement of marks'!GI49)</f>
        <v/>
      </c>
      <c r="P49" s="450" t="str">
        <f>IF('statement of marks'!GJ49="","",'statement of marks'!GJ49)</f>
        <v/>
      </c>
      <c r="Q49" s="78" t="str">
        <f>IF('statement of marks'!GK49="","",'statement of marks'!GK49)</f>
        <v/>
      </c>
      <c r="R49" s="172" t="str">
        <f>IF('statement of marks'!GL49="","",'statement of marks'!GL49)</f>
        <v/>
      </c>
      <c r="S49" s="88" t="str">
        <f>'statement of marks'!GS49</f>
        <v/>
      </c>
      <c r="T49" s="89" t="str">
        <f>'statement of marks'!GT49</f>
        <v/>
      </c>
      <c r="U49" s="76"/>
      <c r="V49" s="76"/>
      <c r="W49" s="84" t="str">
        <f>'statement of marks'!H49</f>
        <v>A 043</v>
      </c>
      <c r="X49" s="39" t="str">
        <f t="shared" si="0"/>
        <v/>
      </c>
      <c r="Y49" s="39" t="str">
        <f t="shared" si="1"/>
        <v/>
      </c>
      <c r="Z49" s="39" t="str">
        <f t="shared" si="2"/>
        <v/>
      </c>
      <c r="AA49" s="39" t="str">
        <f t="shared" si="3"/>
        <v/>
      </c>
      <c r="AB49" s="39" t="str">
        <f t="shared" si="4"/>
        <v/>
      </c>
      <c r="AC49" s="39" t="str">
        <f t="shared" si="5"/>
        <v/>
      </c>
      <c r="AD49" s="39" t="str">
        <f t="shared" si="6"/>
        <v/>
      </c>
      <c r="AE49" s="39" t="str">
        <f t="shared" si="7"/>
        <v/>
      </c>
      <c r="AF49" s="39" t="str">
        <f t="shared" si="8"/>
        <v/>
      </c>
      <c r="AG49" s="39" t="str">
        <f t="shared" si="9"/>
        <v/>
      </c>
      <c r="AH49" s="39" t="str">
        <f t="shared" si="10"/>
        <v/>
      </c>
      <c r="AI49" s="39" t="str">
        <f t="shared" si="11"/>
        <v/>
      </c>
      <c r="AJ49" s="90"/>
    </row>
    <row r="50" spans="1:36" ht="15" customHeight="1">
      <c r="A50" s="85">
        <f>'statement of marks'!A50</f>
        <v>44</v>
      </c>
      <c r="B50" s="86">
        <f>'statement of marks'!D50</f>
        <v>1044</v>
      </c>
      <c r="C50" s="62" t="str">
        <f>'statement of marks'!F50</f>
        <v/>
      </c>
      <c r="D50" s="569" t="str">
        <f>'statement of marks'!G50</f>
        <v/>
      </c>
      <c r="E50" s="59" t="str">
        <f>'statement of marks'!H50</f>
        <v>A 044</v>
      </c>
      <c r="F50" s="59" t="str">
        <f>'statement of marks'!I50</f>
        <v>B 044</v>
      </c>
      <c r="G50" s="59" t="str">
        <f>'statement of marks'!J50</f>
        <v>C 044</v>
      </c>
      <c r="H50" s="62" t="str">
        <f>IF('statement of marks'!B50="","",'statement of marks'!B50)</f>
        <v/>
      </c>
      <c r="I50" s="172" t="str">
        <f>IF('statement of marks'!C50="","",'statement of marks'!C50)</f>
        <v/>
      </c>
      <c r="J50" s="62" t="str">
        <f>IF('statement of marks'!GJ50="","",'statement of marks'!GJ50)</f>
        <v/>
      </c>
      <c r="K50" s="78">
        <f>IF('statement of marks'!GC50="","",'statement of marks'!GC50)</f>
        <v>0</v>
      </c>
      <c r="L50" s="87">
        <f>IF('statement of marks'!GD50="","",'statement of marks'!GD50)</f>
        <v>0</v>
      </c>
      <c r="M50" s="62" t="str">
        <f>IF('statement of marks'!GG50="","",'statement of marks'!GG50)</f>
        <v/>
      </c>
      <c r="N50" s="78" t="str">
        <f>'statement of marks'!GH50</f>
        <v xml:space="preserve">      </v>
      </c>
      <c r="O50" s="172" t="str">
        <f>IF('statement of marks'!GI50="","",'statement of marks'!GI50)</f>
        <v/>
      </c>
      <c r="P50" s="450" t="str">
        <f>IF('statement of marks'!GJ50="","",'statement of marks'!GJ50)</f>
        <v/>
      </c>
      <c r="Q50" s="78" t="str">
        <f>IF('statement of marks'!GK50="","",'statement of marks'!GK50)</f>
        <v/>
      </c>
      <c r="R50" s="172" t="str">
        <f>IF('statement of marks'!GL50="","",'statement of marks'!GL50)</f>
        <v/>
      </c>
      <c r="S50" s="88" t="str">
        <f>'statement of marks'!GS50</f>
        <v/>
      </c>
      <c r="T50" s="89" t="str">
        <f>'statement of marks'!GT50</f>
        <v/>
      </c>
      <c r="U50" s="76"/>
      <c r="V50" s="76"/>
      <c r="W50" s="84" t="str">
        <f>'statement of marks'!H50</f>
        <v>A 044</v>
      </c>
      <c r="X50" s="39" t="str">
        <f t="shared" si="0"/>
        <v/>
      </c>
      <c r="Y50" s="39" t="str">
        <f t="shared" si="1"/>
        <v/>
      </c>
      <c r="Z50" s="39" t="str">
        <f t="shared" si="2"/>
        <v/>
      </c>
      <c r="AA50" s="39" t="str">
        <f t="shared" si="3"/>
        <v/>
      </c>
      <c r="AB50" s="39" t="str">
        <f t="shared" si="4"/>
        <v/>
      </c>
      <c r="AC50" s="39" t="str">
        <f t="shared" si="5"/>
        <v/>
      </c>
      <c r="AD50" s="39" t="str">
        <f t="shared" si="6"/>
        <v/>
      </c>
      <c r="AE50" s="39" t="str">
        <f t="shared" si="7"/>
        <v/>
      </c>
      <c r="AF50" s="39" t="str">
        <f t="shared" si="8"/>
        <v/>
      </c>
      <c r="AG50" s="39" t="str">
        <f t="shared" si="9"/>
        <v/>
      </c>
      <c r="AH50" s="39" t="str">
        <f t="shared" si="10"/>
        <v/>
      </c>
      <c r="AI50" s="39" t="str">
        <f t="shared" si="11"/>
        <v/>
      </c>
      <c r="AJ50" s="90"/>
    </row>
    <row r="51" spans="1:36" ht="15" customHeight="1">
      <c r="A51" s="85">
        <f>'statement of marks'!A51</f>
        <v>45</v>
      </c>
      <c r="B51" s="86">
        <f>'statement of marks'!D51</f>
        <v>1045</v>
      </c>
      <c r="C51" s="62" t="str">
        <f>'statement of marks'!F51</f>
        <v/>
      </c>
      <c r="D51" s="569" t="str">
        <f>'statement of marks'!G51</f>
        <v/>
      </c>
      <c r="E51" s="59" t="str">
        <f>'statement of marks'!H51</f>
        <v>A 045</v>
      </c>
      <c r="F51" s="59" t="str">
        <f>'statement of marks'!I51</f>
        <v>B 045</v>
      </c>
      <c r="G51" s="59" t="str">
        <f>'statement of marks'!J51</f>
        <v>C 045</v>
      </c>
      <c r="H51" s="62" t="str">
        <f>IF('statement of marks'!B51="","",'statement of marks'!B51)</f>
        <v/>
      </c>
      <c r="I51" s="172" t="str">
        <f>IF('statement of marks'!C51="","",'statement of marks'!C51)</f>
        <v/>
      </c>
      <c r="J51" s="62" t="str">
        <f>IF('statement of marks'!GJ51="","",'statement of marks'!GJ51)</f>
        <v/>
      </c>
      <c r="K51" s="78">
        <f>IF('statement of marks'!GC51="","",'statement of marks'!GC51)</f>
        <v>0</v>
      </c>
      <c r="L51" s="87">
        <f>IF('statement of marks'!GD51="","",'statement of marks'!GD51)</f>
        <v>0</v>
      </c>
      <c r="M51" s="62" t="str">
        <f>IF('statement of marks'!GG51="","",'statement of marks'!GG51)</f>
        <v/>
      </c>
      <c r="N51" s="78" t="str">
        <f>'statement of marks'!GH51</f>
        <v xml:space="preserve">      </v>
      </c>
      <c r="O51" s="172" t="str">
        <f>IF('statement of marks'!GI51="","",'statement of marks'!GI51)</f>
        <v/>
      </c>
      <c r="P51" s="450" t="str">
        <f>IF('statement of marks'!GJ51="","",'statement of marks'!GJ51)</f>
        <v/>
      </c>
      <c r="Q51" s="78" t="str">
        <f>IF('statement of marks'!GK51="","",'statement of marks'!GK51)</f>
        <v/>
      </c>
      <c r="R51" s="172" t="str">
        <f>IF('statement of marks'!GL51="","",'statement of marks'!GL51)</f>
        <v/>
      </c>
      <c r="S51" s="88" t="str">
        <f>'statement of marks'!GS51</f>
        <v/>
      </c>
      <c r="T51" s="89" t="str">
        <f>'statement of marks'!GT51</f>
        <v/>
      </c>
      <c r="U51" s="76"/>
      <c r="V51" s="76"/>
      <c r="W51" s="84" t="str">
        <f>'statement of marks'!H51</f>
        <v>A 045</v>
      </c>
      <c r="X51" s="39" t="str">
        <f t="shared" si="0"/>
        <v/>
      </c>
      <c r="Y51" s="39" t="str">
        <f t="shared" si="1"/>
        <v/>
      </c>
      <c r="Z51" s="39" t="str">
        <f t="shared" si="2"/>
        <v/>
      </c>
      <c r="AA51" s="39" t="str">
        <f t="shared" si="3"/>
        <v/>
      </c>
      <c r="AB51" s="39" t="str">
        <f t="shared" si="4"/>
        <v/>
      </c>
      <c r="AC51" s="39" t="str">
        <f t="shared" si="5"/>
        <v/>
      </c>
      <c r="AD51" s="39" t="str">
        <f t="shared" si="6"/>
        <v/>
      </c>
      <c r="AE51" s="39" t="str">
        <f t="shared" si="7"/>
        <v/>
      </c>
      <c r="AF51" s="39" t="str">
        <f t="shared" si="8"/>
        <v/>
      </c>
      <c r="AG51" s="39" t="str">
        <f t="shared" si="9"/>
        <v/>
      </c>
      <c r="AH51" s="39" t="str">
        <f t="shared" si="10"/>
        <v/>
      </c>
      <c r="AI51" s="39" t="str">
        <f t="shared" si="11"/>
        <v/>
      </c>
      <c r="AJ51" s="90"/>
    </row>
    <row r="52" spans="1:36" ht="15" customHeight="1">
      <c r="A52" s="85">
        <f>'statement of marks'!A52</f>
        <v>46</v>
      </c>
      <c r="B52" s="86">
        <f>'statement of marks'!D52</f>
        <v>1046</v>
      </c>
      <c r="C52" s="62" t="str">
        <f>'statement of marks'!F52</f>
        <v/>
      </c>
      <c r="D52" s="569" t="str">
        <f>'statement of marks'!G52</f>
        <v/>
      </c>
      <c r="E52" s="59" t="str">
        <f>'statement of marks'!H52</f>
        <v>A 046</v>
      </c>
      <c r="F52" s="59" t="str">
        <f>'statement of marks'!I52</f>
        <v>B 046</v>
      </c>
      <c r="G52" s="59" t="str">
        <f>'statement of marks'!J52</f>
        <v>C 046</v>
      </c>
      <c r="H52" s="62" t="str">
        <f>IF('statement of marks'!B52="","",'statement of marks'!B52)</f>
        <v/>
      </c>
      <c r="I52" s="172" t="str">
        <f>IF('statement of marks'!C52="","",'statement of marks'!C52)</f>
        <v/>
      </c>
      <c r="J52" s="62" t="str">
        <f>IF('statement of marks'!GJ52="","",'statement of marks'!GJ52)</f>
        <v/>
      </c>
      <c r="K52" s="78">
        <f>IF('statement of marks'!GC52="","",'statement of marks'!GC52)</f>
        <v>0</v>
      </c>
      <c r="L52" s="87">
        <f>IF('statement of marks'!GD52="","",'statement of marks'!GD52)</f>
        <v>0</v>
      </c>
      <c r="M52" s="62" t="str">
        <f>IF('statement of marks'!GG52="","",'statement of marks'!GG52)</f>
        <v/>
      </c>
      <c r="N52" s="78" t="str">
        <f>'statement of marks'!GH52</f>
        <v xml:space="preserve">      </v>
      </c>
      <c r="O52" s="172" t="str">
        <f>IF('statement of marks'!GI52="","",'statement of marks'!GI52)</f>
        <v/>
      </c>
      <c r="P52" s="450" t="str">
        <f>IF('statement of marks'!GJ52="","",'statement of marks'!GJ52)</f>
        <v/>
      </c>
      <c r="Q52" s="78" t="str">
        <f>IF('statement of marks'!GK52="","",'statement of marks'!GK52)</f>
        <v/>
      </c>
      <c r="R52" s="172" t="str">
        <f>IF('statement of marks'!GL52="","",'statement of marks'!GL52)</f>
        <v/>
      </c>
      <c r="S52" s="88" t="str">
        <f>'statement of marks'!GS52</f>
        <v/>
      </c>
      <c r="T52" s="89" t="str">
        <f>'statement of marks'!GT52</f>
        <v/>
      </c>
      <c r="U52" s="76"/>
      <c r="V52" s="76"/>
      <c r="W52" s="84" t="str">
        <f>'statement of marks'!H52</f>
        <v>A 046</v>
      </c>
      <c r="X52" s="39" t="str">
        <f t="shared" si="0"/>
        <v/>
      </c>
      <c r="Y52" s="39" t="str">
        <f t="shared" si="1"/>
        <v/>
      </c>
      <c r="Z52" s="39" t="str">
        <f t="shared" si="2"/>
        <v/>
      </c>
      <c r="AA52" s="39" t="str">
        <f t="shared" si="3"/>
        <v/>
      </c>
      <c r="AB52" s="39" t="str">
        <f t="shared" si="4"/>
        <v/>
      </c>
      <c r="AC52" s="39" t="str">
        <f t="shared" si="5"/>
        <v/>
      </c>
      <c r="AD52" s="39" t="str">
        <f t="shared" si="6"/>
        <v/>
      </c>
      <c r="AE52" s="39" t="str">
        <f t="shared" si="7"/>
        <v/>
      </c>
      <c r="AF52" s="39" t="str">
        <f t="shared" si="8"/>
        <v/>
      </c>
      <c r="AG52" s="39" t="str">
        <f t="shared" si="9"/>
        <v/>
      </c>
      <c r="AH52" s="39" t="str">
        <f t="shared" si="10"/>
        <v/>
      </c>
      <c r="AI52" s="39" t="str">
        <f t="shared" si="11"/>
        <v/>
      </c>
      <c r="AJ52" s="90"/>
    </row>
    <row r="53" spans="1:36" ht="15" customHeight="1">
      <c r="A53" s="85">
        <f>'statement of marks'!A53</f>
        <v>47</v>
      </c>
      <c r="B53" s="86">
        <f>'statement of marks'!D53</f>
        <v>1047</v>
      </c>
      <c r="C53" s="62" t="str">
        <f>'statement of marks'!F53</f>
        <v/>
      </c>
      <c r="D53" s="569" t="str">
        <f>'statement of marks'!G53</f>
        <v/>
      </c>
      <c r="E53" s="59" t="str">
        <f>'statement of marks'!H53</f>
        <v>A 047</v>
      </c>
      <c r="F53" s="59" t="str">
        <f>'statement of marks'!I53</f>
        <v>B 047</v>
      </c>
      <c r="G53" s="59" t="str">
        <f>'statement of marks'!J53</f>
        <v>C 047</v>
      </c>
      <c r="H53" s="62" t="str">
        <f>IF('statement of marks'!B53="","",'statement of marks'!B53)</f>
        <v/>
      </c>
      <c r="I53" s="172" t="str">
        <f>IF('statement of marks'!C53="","",'statement of marks'!C53)</f>
        <v/>
      </c>
      <c r="J53" s="62" t="str">
        <f>IF('statement of marks'!GJ53="","",'statement of marks'!GJ53)</f>
        <v/>
      </c>
      <c r="K53" s="78">
        <f>IF('statement of marks'!GC53="","",'statement of marks'!GC53)</f>
        <v>0</v>
      </c>
      <c r="L53" s="87">
        <f>IF('statement of marks'!GD53="","",'statement of marks'!GD53)</f>
        <v>0</v>
      </c>
      <c r="M53" s="62" t="str">
        <f>IF('statement of marks'!GG53="","",'statement of marks'!GG53)</f>
        <v/>
      </c>
      <c r="N53" s="78" t="str">
        <f>'statement of marks'!GH53</f>
        <v xml:space="preserve">      </v>
      </c>
      <c r="O53" s="172" t="str">
        <f>IF('statement of marks'!GI53="","",'statement of marks'!GI53)</f>
        <v/>
      </c>
      <c r="P53" s="450" t="str">
        <f>IF('statement of marks'!GJ53="","",'statement of marks'!GJ53)</f>
        <v/>
      </c>
      <c r="Q53" s="78" t="str">
        <f>IF('statement of marks'!GK53="","",'statement of marks'!GK53)</f>
        <v/>
      </c>
      <c r="R53" s="172" t="str">
        <f>IF('statement of marks'!GL53="","",'statement of marks'!GL53)</f>
        <v/>
      </c>
      <c r="S53" s="88" t="str">
        <f>'statement of marks'!GS53</f>
        <v/>
      </c>
      <c r="T53" s="89" t="str">
        <f>'statement of marks'!GT53</f>
        <v/>
      </c>
      <c r="U53" s="76"/>
      <c r="V53" s="76"/>
      <c r="W53" s="84" t="str">
        <f>'statement of marks'!H53</f>
        <v>A 047</v>
      </c>
      <c r="X53" s="39" t="str">
        <f t="shared" si="0"/>
        <v/>
      </c>
      <c r="Y53" s="39" t="str">
        <f t="shared" si="1"/>
        <v/>
      </c>
      <c r="Z53" s="39" t="str">
        <f t="shared" si="2"/>
        <v/>
      </c>
      <c r="AA53" s="39" t="str">
        <f t="shared" si="3"/>
        <v/>
      </c>
      <c r="AB53" s="39" t="str">
        <f t="shared" si="4"/>
        <v/>
      </c>
      <c r="AC53" s="39" t="str">
        <f t="shared" si="5"/>
        <v/>
      </c>
      <c r="AD53" s="39" t="str">
        <f t="shared" si="6"/>
        <v/>
      </c>
      <c r="AE53" s="39" t="str">
        <f t="shared" si="7"/>
        <v/>
      </c>
      <c r="AF53" s="39" t="str">
        <f t="shared" si="8"/>
        <v/>
      </c>
      <c r="AG53" s="39" t="str">
        <f t="shared" si="9"/>
        <v/>
      </c>
      <c r="AH53" s="39" t="str">
        <f t="shared" si="10"/>
        <v/>
      </c>
      <c r="AI53" s="39" t="str">
        <f t="shared" si="11"/>
        <v/>
      </c>
      <c r="AJ53" s="90"/>
    </row>
    <row r="54" spans="1:36" ht="15" customHeight="1">
      <c r="A54" s="85">
        <f>'statement of marks'!A54</f>
        <v>48</v>
      </c>
      <c r="B54" s="86">
        <f>'statement of marks'!D54</f>
        <v>1048</v>
      </c>
      <c r="C54" s="62" t="str">
        <f>'statement of marks'!F54</f>
        <v/>
      </c>
      <c r="D54" s="569" t="str">
        <f>'statement of marks'!G54</f>
        <v/>
      </c>
      <c r="E54" s="59" t="str">
        <f>'statement of marks'!H54</f>
        <v>A 048</v>
      </c>
      <c r="F54" s="59" t="str">
        <f>'statement of marks'!I54</f>
        <v>B 048</v>
      </c>
      <c r="G54" s="59" t="str">
        <f>'statement of marks'!J54</f>
        <v>C 048</v>
      </c>
      <c r="H54" s="62" t="str">
        <f>IF('statement of marks'!B54="","",'statement of marks'!B54)</f>
        <v/>
      </c>
      <c r="I54" s="172" t="str">
        <f>IF('statement of marks'!C54="","",'statement of marks'!C54)</f>
        <v/>
      </c>
      <c r="J54" s="62" t="str">
        <f>IF('statement of marks'!GJ54="","",'statement of marks'!GJ54)</f>
        <v/>
      </c>
      <c r="K54" s="78">
        <f>IF('statement of marks'!GC54="","",'statement of marks'!GC54)</f>
        <v>0</v>
      </c>
      <c r="L54" s="87">
        <f>IF('statement of marks'!GD54="","",'statement of marks'!GD54)</f>
        <v>0</v>
      </c>
      <c r="M54" s="62" t="str">
        <f>IF('statement of marks'!GG54="","",'statement of marks'!GG54)</f>
        <v/>
      </c>
      <c r="N54" s="78" t="str">
        <f>'statement of marks'!GH54</f>
        <v xml:space="preserve">      </v>
      </c>
      <c r="O54" s="172" t="str">
        <f>IF('statement of marks'!GI54="","",'statement of marks'!GI54)</f>
        <v/>
      </c>
      <c r="P54" s="450" t="str">
        <f>IF('statement of marks'!GJ54="","",'statement of marks'!GJ54)</f>
        <v/>
      </c>
      <c r="Q54" s="78" t="str">
        <f>IF('statement of marks'!GK54="","",'statement of marks'!GK54)</f>
        <v/>
      </c>
      <c r="R54" s="172" t="str">
        <f>IF('statement of marks'!GL54="","",'statement of marks'!GL54)</f>
        <v/>
      </c>
      <c r="S54" s="88" t="str">
        <f>'statement of marks'!GS54</f>
        <v/>
      </c>
      <c r="T54" s="89" t="str">
        <f>'statement of marks'!GT54</f>
        <v/>
      </c>
      <c r="U54" s="76"/>
      <c r="V54" s="76"/>
      <c r="W54" s="84" t="str">
        <f>'statement of marks'!H54</f>
        <v>A 048</v>
      </c>
      <c r="X54" s="39" t="str">
        <f t="shared" si="0"/>
        <v/>
      </c>
      <c r="Y54" s="39" t="str">
        <f t="shared" si="1"/>
        <v/>
      </c>
      <c r="Z54" s="39" t="str">
        <f t="shared" si="2"/>
        <v/>
      </c>
      <c r="AA54" s="39" t="str">
        <f t="shared" si="3"/>
        <v/>
      </c>
      <c r="AB54" s="39" t="str">
        <f t="shared" si="4"/>
        <v/>
      </c>
      <c r="AC54" s="39" t="str">
        <f t="shared" si="5"/>
        <v/>
      </c>
      <c r="AD54" s="39" t="str">
        <f t="shared" si="6"/>
        <v/>
      </c>
      <c r="AE54" s="39" t="str">
        <f t="shared" si="7"/>
        <v/>
      </c>
      <c r="AF54" s="39" t="str">
        <f t="shared" si="8"/>
        <v/>
      </c>
      <c r="AG54" s="39" t="str">
        <f t="shared" si="9"/>
        <v/>
      </c>
      <c r="AH54" s="39" t="str">
        <f t="shared" si="10"/>
        <v/>
      </c>
      <c r="AI54" s="39" t="str">
        <f t="shared" si="11"/>
        <v/>
      </c>
      <c r="AJ54" s="90"/>
    </row>
    <row r="55" spans="1:36" ht="15" customHeight="1">
      <c r="A55" s="85">
        <f>'statement of marks'!A55</f>
        <v>49</v>
      </c>
      <c r="B55" s="86">
        <f>'statement of marks'!D55</f>
        <v>1049</v>
      </c>
      <c r="C55" s="62" t="str">
        <f>'statement of marks'!F55</f>
        <v/>
      </c>
      <c r="D55" s="569" t="str">
        <f>'statement of marks'!G55</f>
        <v/>
      </c>
      <c r="E55" s="59" t="str">
        <f>'statement of marks'!H55</f>
        <v>A 049</v>
      </c>
      <c r="F55" s="59" t="str">
        <f>'statement of marks'!I55</f>
        <v>B 049</v>
      </c>
      <c r="G55" s="59" t="str">
        <f>'statement of marks'!J55</f>
        <v>C 049</v>
      </c>
      <c r="H55" s="62" t="str">
        <f>IF('statement of marks'!B55="","",'statement of marks'!B55)</f>
        <v/>
      </c>
      <c r="I55" s="172" t="str">
        <f>IF('statement of marks'!C55="","",'statement of marks'!C55)</f>
        <v/>
      </c>
      <c r="J55" s="62" t="str">
        <f>IF('statement of marks'!GJ55="","",'statement of marks'!GJ55)</f>
        <v/>
      </c>
      <c r="K55" s="78">
        <f>IF('statement of marks'!GC55="","",'statement of marks'!GC55)</f>
        <v>0</v>
      </c>
      <c r="L55" s="87">
        <f>IF('statement of marks'!GD55="","",'statement of marks'!GD55)</f>
        <v>0</v>
      </c>
      <c r="M55" s="62" t="str">
        <f>IF('statement of marks'!GG55="","",'statement of marks'!GG55)</f>
        <v/>
      </c>
      <c r="N55" s="78" t="str">
        <f>'statement of marks'!GH55</f>
        <v xml:space="preserve">      </v>
      </c>
      <c r="O55" s="172" t="str">
        <f>IF('statement of marks'!GI55="","",'statement of marks'!GI55)</f>
        <v/>
      </c>
      <c r="P55" s="450" t="str">
        <f>IF('statement of marks'!GJ55="","",'statement of marks'!GJ55)</f>
        <v/>
      </c>
      <c r="Q55" s="78" t="str">
        <f>IF('statement of marks'!GK55="","",'statement of marks'!GK55)</f>
        <v/>
      </c>
      <c r="R55" s="172" t="str">
        <f>IF('statement of marks'!GL55="","",'statement of marks'!GL55)</f>
        <v/>
      </c>
      <c r="S55" s="88" t="str">
        <f>'statement of marks'!GS55</f>
        <v/>
      </c>
      <c r="T55" s="89" t="str">
        <f>'statement of marks'!GT55</f>
        <v/>
      </c>
      <c r="U55" s="76"/>
      <c r="V55" s="76"/>
      <c r="W55" s="84" t="str">
        <f>'statement of marks'!H55</f>
        <v>A 049</v>
      </c>
      <c r="X55" s="39" t="str">
        <f t="shared" si="0"/>
        <v/>
      </c>
      <c r="Y55" s="39" t="str">
        <f t="shared" si="1"/>
        <v/>
      </c>
      <c r="Z55" s="39" t="str">
        <f t="shared" si="2"/>
        <v/>
      </c>
      <c r="AA55" s="39" t="str">
        <f t="shared" si="3"/>
        <v/>
      </c>
      <c r="AB55" s="39" t="str">
        <f t="shared" si="4"/>
        <v/>
      </c>
      <c r="AC55" s="39" t="str">
        <f t="shared" si="5"/>
        <v/>
      </c>
      <c r="AD55" s="39" t="str">
        <f t="shared" si="6"/>
        <v/>
      </c>
      <c r="AE55" s="39" t="str">
        <f t="shared" si="7"/>
        <v/>
      </c>
      <c r="AF55" s="39" t="str">
        <f t="shared" si="8"/>
        <v/>
      </c>
      <c r="AG55" s="39" t="str">
        <f t="shared" si="9"/>
        <v/>
      </c>
      <c r="AH55" s="39" t="str">
        <f t="shared" si="10"/>
        <v/>
      </c>
      <c r="AI55" s="39" t="str">
        <f t="shared" si="11"/>
        <v/>
      </c>
      <c r="AJ55" s="90"/>
    </row>
    <row r="56" spans="1:36" ht="15" customHeight="1">
      <c r="A56" s="85">
        <f>'statement of marks'!A56</f>
        <v>50</v>
      </c>
      <c r="B56" s="86">
        <f>'statement of marks'!D56</f>
        <v>1050</v>
      </c>
      <c r="C56" s="62" t="str">
        <f>'statement of marks'!F56</f>
        <v/>
      </c>
      <c r="D56" s="569" t="str">
        <f>'statement of marks'!G56</f>
        <v/>
      </c>
      <c r="E56" s="59" t="str">
        <f>'statement of marks'!H56</f>
        <v>A 050</v>
      </c>
      <c r="F56" s="59" t="str">
        <f>'statement of marks'!I56</f>
        <v>B 050</v>
      </c>
      <c r="G56" s="59" t="str">
        <f>'statement of marks'!J56</f>
        <v>C 050</v>
      </c>
      <c r="H56" s="62" t="str">
        <f>IF('statement of marks'!B56="","",'statement of marks'!B56)</f>
        <v/>
      </c>
      <c r="I56" s="172" t="str">
        <f>IF('statement of marks'!C56="","",'statement of marks'!C56)</f>
        <v/>
      </c>
      <c r="J56" s="62" t="str">
        <f>IF('statement of marks'!GJ56="","",'statement of marks'!GJ56)</f>
        <v/>
      </c>
      <c r="K56" s="78">
        <f>IF('statement of marks'!GC56="","",'statement of marks'!GC56)</f>
        <v>0</v>
      </c>
      <c r="L56" s="87">
        <f>IF('statement of marks'!GD56="","",'statement of marks'!GD56)</f>
        <v>0</v>
      </c>
      <c r="M56" s="62" t="str">
        <f>IF('statement of marks'!GG56="","",'statement of marks'!GG56)</f>
        <v/>
      </c>
      <c r="N56" s="78" t="str">
        <f>'statement of marks'!GH56</f>
        <v xml:space="preserve">      </v>
      </c>
      <c r="O56" s="172" t="str">
        <f>IF('statement of marks'!GI56="","",'statement of marks'!GI56)</f>
        <v/>
      </c>
      <c r="P56" s="450" t="str">
        <f>IF('statement of marks'!GJ56="","",'statement of marks'!GJ56)</f>
        <v/>
      </c>
      <c r="Q56" s="78" t="str">
        <f>IF('statement of marks'!GK56="","",'statement of marks'!GK56)</f>
        <v/>
      </c>
      <c r="R56" s="172" t="str">
        <f>IF('statement of marks'!GL56="","",'statement of marks'!GL56)</f>
        <v/>
      </c>
      <c r="S56" s="88" t="str">
        <f>'statement of marks'!GS56</f>
        <v/>
      </c>
      <c r="T56" s="89" t="str">
        <f>'statement of marks'!GT56</f>
        <v/>
      </c>
      <c r="U56" s="76"/>
      <c r="V56" s="76"/>
      <c r="W56" s="84" t="str">
        <f>'statement of marks'!H56</f>
        <v>A 050</v>
      </c>
      <c r="X56" s="39" t="str">
        <f t="shared" si="0"/>
        <v/>
      </c>
      <c r="Y56" s="39" t="str">
        <f t="shared" si="1"/>
        <v/>
      </c>
      <c r="Z56" s="39" t="str">
        <f t="shared" si="2"/>
        <v/>
      </c>
      <c r="AA56" s="39" t="str">
        <f t="shared" si="3"/>
        <v/>
      </c>
      <c r="AB56" s="39" t="str">
        <f t="shared" si="4"/>
        <v/>
      </c>
      <c r="AC56" s="39" t="str">
        <f t="shared" si="5"/>
        <v/>
      </c>
      <c r="AD56" s="39" t="str">
        <f t="shared" si="6"/>
        <v/>
      </c>
      <c r="AE56" s="39" t="str">
        <f t="shared" si="7"/>
        <v/>
      </c>
      <c r="AF56" s="39" t="str">
        <f t="shared" si="8"/>
        <v/>
      </c>
      <c r="AG56" s="39" t="str">
        <f t="shared" si="9"/>
        <v/>
      </c>
      <c r="AH56" s="39" t="str">
        <f t="shared" si="10"/>
        <v/>
      </c>
      <c r="AI56" s="39" t="str">
        <f t="shared" si="11"/>
        <v/>
      </c>
      <c r="AJ56" s="90"/>
    </row>
    <row r="57" spans="1:36" ht="15" customHeight="1">
      <c r="A57" s="85">
        <f>'statement of marks'!A57</f>
        <v>51</v>
      </c>
      <c r="B57" s="86">
        <f>'statement of marks'!D57</f>
        <v>1051</v>
      </c>
      <c r="C57" s="62" t="str">
        <f>'statement of marks'!F57</f>
        <v/>
      </c>
      <c r="D57" s="569" t="str">
        <f>'statement of marks'!G57</f>
        <v/>
      </c>
      <c r="E57" s="59" t="str">
        <f>'statement of marks'!H57</f>
        <v>A 051</v>
      </c>
      <c r="F57" s="59" t="str">
        <f>'statement of marks'!I57</f>
        <v>B 051</v>
      </c>
      <c r="G57" s="59" t="str">
        <f>'statement of marks'!J57</f>
        <v>C 051</v>
      </c>
      <c r="H57" s="62" t="str">
        <f>IF('statement of marks'!B57="","",'statement of marks'!B57)</f>
        <v/>
      </c>
      <c r="I57" s="172" t="str">
        <f>IF('statement of marks'!C57="","",'statement of marks'!C57)</f>
        <v/>
      </c>
      <c r="J57" s="62" t="str">
        <f>IF('statement of marks'!GJ57="","",'statement of marks'!GJ57)</f>
        <v/>
      </c>
      <c r="K57" s="78">
        <f>IF('statement of marks'!GC57="","",'statement of marks'!GC57)</f>
        <v>0</v>
      </c>
      <c r="L57" s="87">
        <f>IF('statement of marks'!GD57="","",'statement of marks'!GD57)</f>
        <v>0</v>
      </c>
      <c r="M57" s="62" t="str">
        <f>IF('statement of marks'!GG57="","",'statement of marks'!GG57)</f>
        <v/>
      </c>
      <c r="N57" s="78" t="str">
        <f>'statement of marks'!GH57</f>
        <v xml:space="preserve">      </v>
      </c>
      <c r="O57" s="172" t="str">
        <f>IF('statement of marks'!GI57="","",'statement of marks'!GI57)</f>
        <v/>
      </c>
      <c r="P57" s="450" t="str">
        <f>IF('statement of marks'!GJ57="","",'statement of marks'!GJ57)</f>
        <v/>
      </c>
      <c r="Q57" s="78" t="str">
        <f>IF('statement of marks'!GK57="","",'statement of marks'!GK57)</f>
        <v/>
      </c>
      <c r="R57" s="172" t="str">
        <f>IF('statement of marks'!GL57="","",'statement of marks'!GL57)</f>
        <v/>
      </c>
      <c r="S57" s="88" t="str">
        <f>'statement of marks'!GS57</f>
        <v/>
      </c>
      <c r="T57" s="89" t="str">
        <f>'statement of marks'!GT57</f>
        <v/>
      </c>
      <c r="U57" s="76"/>
      <c r="V57" s="76"/>
      <c r="W57" s="84" t="str">
        <f>'statement of marks'!H57</f>
        <v>A 051</v>
      </c>
      <c r="X57" s="39" t="str">
        <f t="shared" si="0"/>
        <v/>
      </c>
      <c r="Y57" s="39" t="str">
        <f t="shared" si="1"/>
        <v/>
      </c>
      <c r="Z57" s="39" t="str">
        <f t="shared" si="2"/>
        <v/>
      </c>
      <c r="AA57" s="39" t="str">
        <f t="shared" si="3"/>
        <v/>
      </c>
      <c r="AB57" s="39" t="str">
        <f t="shared" si="4"/>
        <v/>
      </c>
      <c r="AC57" s="39" t="str">
        <f t="shared" si="5"/>
        <v/>
      </c>
      <c r="AD57" s="39" t="str">
        <f t="shared" si="6"/>
        <v/>
      </c>
      <c r="AE57" s="39" t="str">
        <f t="shared" si="7"/>
        <v/>
      </c>
      <c r="AF57" s="39" t="str">
        <f t="shared" si="8"/>
        <v/>
      </c>
      <c r="AG57" s="39" t="str">
        <f t="shared" si="9"/>
        <v/>
      </c>
      <c r="AH57" s="39" t="str">
        <f t="shared" si="10"/>
        <v/>
      </c>
      <c r="AI57" s="39" t="str">
        <f t="shared" si="11"/>
        <v/>
      </c>
      <c r="AJ57" s="90"/>
    </row>
    <row r="58" spans="1:36" ht="15" customHeight="1">
      <c r="A58" s="85">
        <f>'statement of marks'!A58</f>
        <v>52</v>
      </c>
      <c r="B58" s="86">
        <f>'statement of marks'!D58</f>
        <v>1052</v>
      </c>
      <c r="C58" s="62" t="str">
        <f>'statement of marks'!F58</f>
        <v/>
      </c>
      <c r="D58" s="569" t="str">
        <f>'statement of marks'!G58</f>
        <v/>
      </c>
      <c r="E58" s="59" t="str">
        <f>'statement of marks'!H58</f>
        <v>A 052</v>
      </c>
      <c r="F58" s="59" t="str">
        <f>'statement of marks'!I58</f>
        <v>B 052</v>
      </c>
      <c r="G58" s="59" t="str">
        <f>'statement of marks'!J58</f>
        <v>C 052</v>
      </c>
      <c r="H58" s="62" t="str">
        <f>IF('statement of marks'!B58="","",'statement of marks'!B58)</f>
        <v/>
      </c>
      <c r="I58" s="172" t="str">
        <f>IF('statement of marks'!C58="","",'statement of marks'!C58)</f>
        <v/>
      </c>
      <c r="J58" s="62" t="str">
        <f>IF('statement of marks'!GJ58="","",'statement of marks'!GJ58)</f>
        <v/>
      </c>
      <c r="K58" s="78">
        <f>IF('statement of marks'!GC58="","",'statement of marks'!GC58)</f>
        <v>0</v>
      </c>
      <c r="L58" s="87">
        <f>IF('statement of marks'!GD58="","",'statement of marks'!GD58)</f>
        <v>0</v>
      </c>
      <c r="M58" s="62" t="str">
        <f>IF('statement of marks'!GG58="","",'statement of marks'!GG58)</f>
        <v/>
      </c>
      <c r="N58" s="78" t="str">
        <f>'statement of marks'!GH58</f>
        <v xml:space="preserve">      </v>
      </c>
      <c r="O58" s="172" t="str">
        <f>IF('statement of marks'!GI58="","",'statement of marks'!GI58)</f>
        <v/>
      </c>
      <c r="P58" s="450" t="str">
        <f>IF('statement of marks'!GJ58="","",'statement of marks'!GJ58)</f>
        <v/>
      </c>
      <c r="Q58" s="78" t="str">
        <f>IF('statement of marks'!GK58="","",'statement of marks'!GK58)</f>
        <v/>
      </c>
      <c r="R58" s="172" t="str">
        <f>IF('statement of marks'!GL58="","",'statement of marks'!GL58)</f>
        <v/>
      </c>
      <c r="S58" s="88" t="str">
        <f>'statement of marks'!GS58</f>
        <v/>
      </c>
      <c r="T58" s="89" t="str">
        <f>'statement of marks'!GT58</f>
        <v/>
      </c>
      <c r="U58" s="76"/>
      <c r="V58" s="76"/>
      <c r="W58" s="84" t="str">
        <f>'statement of marks'!H58</f>
        <v>A 052</v>
      </c>
      <c r="X58" s="39" t="str">
        <f t="shared" si="0"/>
        <v/>
      </c>
      <c r="Y58" s="39" t="str">
        <f t="shared" si="1"/>
        <v/>
      </c>
      <c r="Z58" s="39" t="str">
        <f t="shared" si="2"/>
        <v/>
      </c>
      <c r="AA58" s="39" t="str">
        <f t="shared" si="3"/>
        <v/>
      </c>
      <c r="AB58" s="39" t="str">
        <f t="shared" si="4"/>
        <v/>
      </c>
      <c r="AC58" s="39" t="str">
        <f t="shared" si="5"/>
        <v/>
      </c>
      <c r="AD58" s="39" t="str">
        <f t="shared" si="6"/>
        <v/>
      </c>
      <c r="AE58" s="39" t="str">
        <f t="shared" si="7"/>
        <v/>
      </c>
      <c r="AF58" s="39" t="str">
        <f t="shared" si="8"/>
        <v/>
      </c>
      <c r="AG58" s="39" t="str">
        <f t="shared" si="9"/>
        <v/>
      </c>
      <c r="AH58" s="39" t="str">
        <f t="shared" si="10"/>
        <v/>
      </c>
      <c r="AI58" s="39" t="str">
        <f t="shared" si="11"/>
        <v/>
      </c>
      <c r="AJ58" s="90"/>
    </row>
    <row r="59" spans="1:36" ht="15" customHeight="1">
      <c r="A59" s="85">
        <f>'statement of marks'!A59</f>
        <v>53</v>
      </c>
      <c r="B59" s="86">
        <f>'statement of marks'!D59</f>
        <v>1053</v>
      </c>
      <c r="C59" s="62" t="str">
        <f>'statement of marks'!F59</f>
        <v/>
      </c>
      <c r="D59" s="569" t="str">
        <f>'statement of marks'!G59</f>
        <v/>
      </c>
      <c r="E59" s="59" t="str">
        <f>'statement of marks'!H59</f>
        <v>A 053</v>
      </c>
      <c r="F59" s="59" t="str">
        <f>'statement of marks'!I59</f>
        <v>B 053</v>
      </c>
      <c r="G59" s="59" t="str">
        <f>'statement of marks'!J59</f>
        <v>C 053</v>
      </c>
      <c r="H59" s="62" t="str">
        <f>IF('statement of marks'!B59="","",'statement of marks'!B59)</f>
        <v/>
      </c>
      <c r="I59" s="172" t="str">
        <f>IF('statement of marks'!C59="","",'statement of marks'!C59)</f>
        <v/>
      </c>
      <c r="J59" s="62" t="str">
        <f>IF('statement of marks'!GJ59="","",'statement of marks'!GJ59)</f>
        <v/>
      </c>
      <c r="K59" s="78">
        <f>IF('statement of marks'!GC59="","",'statement of marks'!GC59)</f>
        <v>0</v>
      </c>
      <c r="L59" s="87">
        <f>IF('statement of marks'!GD59="","",'statement of marks'!GD59)</f>
        <v>0</v>
      </c>
      <c r="M59" s="62" t="str">
        <f>IF('statement of marks'!GG59="","",'statement of marks'!GG59)</f>
        <v/>
      </c>
      <c r="N59" s="78" t="str">
        <f>'statement of marks'!GH59</f>
        <v xml:space="preserve">      </v>
      </c>
      <c r="O59" s="172" t="str">
        <f>IF('statement of marks'!GI59="","",'statement of marks'!GI59)</f>
        <v/>
      </c>
      <c r="P59" s="450" t="str">
        <f>IF('statement of marks'!GJ59="","",'statement of marks'!GJ59)</f>
        <v/>
      </c>
      <c r="Q59" s="78" t="str">
        <f>IF('statement of marks'!GK59="","",'statement of marks'!GK59)</f>
        <v/>
      </c>
      <c r="R59" s="172" t="str">
        <f>IF('statement of marks'!GL59="","",'statement of marks'!GL59)</f>
        <v/>
      </c>
      <c r="S59" s="88" t="str">
        <f>'statement of marks'!GS59</f>
        <v/>
      </c>
      <c r="T59" s="89" t="str">
        <f>'statement of marks'!GT59</f>
        <v/>
      </c>
      <c r="U59" s="76"/>
      <c r="V59" s="76"/>
      <c r="W59" s="84" t="str">
        <f>'statement of marks'!H59</f>
        <v>A 053</v>
      </c>
      <c r="X59" s="39" t="str">
        <f t="shared" si="0"/>
        <v/>
      </c>
      <c r="Y59" s="39" t="str">
        <f t="shared" si="1"/>
        <v/>
      </c>
      <c r="Z59" s="39" t="str">
        <f t="shared" si="2"/>
        <v/>
      </c>
      <c r="AA59" s="39" t="str">
        <f t="shared" si="3"/>
        <v/>
      </c>
      <c r="AB59" s="39" t="str">
        <f t="shared" si="4"/>
        <v/>
      </c>
      <c r="AC59" s="39" t="str">
        <f t="shared" si="5"/>
        <v/>
      </c>
      <c r="AD59" s="39" t="str">
        <f t="shared" si="6"/>
        <v/>
      </c>
      <c r="AE59" s="39" t="str">
        <f t="shared" si="7"/>
        <v/>
      </c>
      <c r="AF59" s="39" t="str">
        <f t="shared" si="8"/>
        <v/>
      </c>
      <c r="AG59" s="39" t="str">
        <f t="shared" si="9"/>
        <v/>
      </c>
      <c r="AH59" s="39" t="str">
        <f t="shared" si="10"/>
        <v/>
      </c>
      <c r="AI59" s="39" t="str">
        <f t="shared" si="11"/>
        <v/>
      </c>
      <c r="AJ59" s="90"/>
    </row>
    <row r="60" spans="1:36" ht="15" customHeight="1">
      <c r="A60" s="85">
        <f>'statement of marks'!A60</f>
        <v>54</v>
      </c>
      <c r="B60" s="86">
        <f>'statement of marks'!D60</f>
        <v>1054</v>
      </c>
      <c r="C60" s="62" t="str">
        <f>'statement of marks'!F60</f>
        <v/>
      </c>
      <c r="D60" s="569" t="str">
        <f>'statement of marks'!G60</f>
        <v/>
      </c>
      <c r="E60" s="59" t="str">
        <f>'statement of marks'!H60</f>
        <v>A 054</v>
      </c>
      <c r="F60" s="59" t="str">
        <f>'statement of marks'!I60</f>
        <v>B 054</v>
      </c>
      <c r="G60" s="59" t="str">
        <f>'statement of marks'!J60</f>
        <v>C 054</v>
      </c>
      <c r="H60" s="62" t="str">
        <f>IF('statement of marks'!B60="","",'statement of marks'!B60)</f>
        <v/>
      </c>
      <c r="I60" s="172" t="str">
        <f>IF('statement of marks'!C60="","",'statement of marks'!C60)</f>
        <v/>
      </c>
      <c r="J60" s="62" t="str">
        <f>IF('statement of marks'!GJ60="","",'statement of marks'!GJ60)</f>
        <v/>
      </c>
      <c r="K60" s="78">
        <f>IF('statement of marks'!GC60="","",'statement of marks'!GC60)</f>
        <v>0</v>
      </c>
      <c r="L60" s="87">
        <f>IF('statement of marks'!GD60="","",'statement of marks'!GD60)</f>
        <v>0</v>
      </c>
      <c r="M60" s="62" t="str">
        <f>IF('statement of marks'!GG60="","",'statement of marks'!GG60)</f>
        <v/>
      </c>
      <c r="N60" s="78" t="str">
        <f>'statement of marks'!GH60</f>
        <v xml:space="preserve">      </v>
      </c>
      <c r="O60" s="172" t="str">
        <f>IF('statement of marks'!GI60="","",'statement of marks'!GI60)</f>
        <v/>
      </c>
      <c r="P60" s="450" t="str">
        <f>IF('statement of marks'!GJ60="","",'statement of marks'!GJ60)</f>
        <v/>
      </c>
      <c r="Q60" s="78" t="str">
        <f>IF('statement of marks'!GK60="","",'statement of marks'!GK60)</f>
        <v/>
      </c>
      <c r="R60" s="172" t="str">
        <f>IF('statement of marks'!GL60="","",'statement of marks'!GL60)</f>
        <v/>
      </c>
      <c r="S60" s="88" t="str">
        <f>'statement of marks'!GS60</f>
        <v/>
      </c>
      <c r="T60" s="89" t="str">
        <f>'statement of marks'!GT60</f>
        <v/>
      </c>
      <c r="U60" s="76"/>
      <c r="V60" s="76"/>
      <c r="W60" s="84" t="str">
        <f>'statement of marks'!H60</f>
        <v>A 054</v>
      </c>
      <c r="X60" s="39" t="str">
        <f t="shared" si="0"/>
        <v/>
      </c>
      <c r="Y60" s="39" t="str">
        <f t="shared" si="1"/>
        <v/>
      </c>
      <c r="Z60" s="39" t="str">
        <f t="shared" si="2"/>
        <v/>
      </c>
      <c r="AA60" s="39" t="str">
        <f t="shared" si="3"/>
        <v/>
      </c>
      <c r="AB60" s="39" t="str">
        <f t="shared" si="4"/>
        <v/>
      </c>
      <c r="AC60" s="39" t="str">
        <f t="shared" si="5"/>
        <v/>
      </c>
      <c r="AD60" s="39" t="str">
        <f t="shared" si="6"/>
        <v/>
      </c>
      <c r="AE60" s="39" t="str">
        <f t="shared" si="7"/>
        <v/>
      </c>
      <c r="AF60" s="39" t="str">
        <f t="shared" si="8"/>
        <v/>
      </c>
      <c r="AG60" s="39" t="str">
        <f t="shared" si="9"/>
        <v/>
      </c>
      <c r="AH60" s="39" t="str">
        <f t="shared" si="10"/>
        <v/>
      </c>
      <c r="AI60" s="39" t="str">
        <f t="shared" si="11"/>
        <v/>
      </c>
      <c r="AJ60" s="90"/>
    </row>
    <row r="61" spans="1:36" ht="15" customHeight="1">
      <c r="A61" s="85">
        <f>'statement of marks'!A61</f>
        <v>55</v>
      </c>
      <c r="B61" s="86">
        <f>'statement of marks'!D61</f>
        <v>1055</v>
      </c>
      <c r="C61" s="62" t="str">
        <f>'statement of marks'!F61</f>
        <v/>
      </c>
      <c r="D61" s="569" t="str">
        <f>'statement of marks'!G61</f>
        <v/>
      </c>
      <c r="E61" s="59" t="str">
        <f>'statement of marks'!H61</f>
        <v>A 055</v>
      </c>
      <c r="F61" s="59" t="str">
        <f>'statement of marks'!I61</f>
        <v>B 055</v>
      </c>
      <c r="G61" s="59" t="str">
        <f>'statement of marks'!J61</f>
        <v>C 055</v>
      </c>
      <c r="H61" s="62" t="str">
        <f>IF('statement of marks'!B61="","",'statement of marks'!B61)</f>
        <v/>
      </c>
      <c r="I61" s="172" t="str">
        <f>IF('statement of marks'!C61="","",'statement of marks'!C61)</f>
        <v/>
      </c>
      <c r="J61" s="62" t="str">
        <f>IF('statement of marks'!GJ61="","",'statement of marks'!GJ61)</f>
        <v/>
      </c>
      <c r="K61" s="78">
        <f>IF('statement of marks'!GC61="","",'statement of marks'!GC61)</f>
        <v>0</v>
      </c>
      <c r="L61" s="87">
        <f>IF('statement of marks'!GD61="","",'statement of marks'!GD61)</f>
        <v>0</v>
      </c>
      <c r="M61" s="62" t="str">
        <f>IF('statement of marks'!GG61="","",'statement of marks'!GG61)</f>
        <v/>
      </c>
      <c r="N61" s="78" t="str">
        <f>'statement of marks'!GH61</f>
        <v xml:space="preserve">      </v>
      </c>
      <c r="O61" s="172" t="str">
        <f>IF('statement of marks'!GI61="","",'statement of marks'!GI61)</f>
        <v/>
      </c>
      <c r="P61" s="450" t="str">
        <f>IF('statement of marks'!GJ61="","",'statement of marks'!GJ61)</f>
        <v/>
      </c>
      <c r="Q61" s="78" t="str">
        <f>IF('statement of marks'!GK61="","",'statement of marks'!GK61)</f>
        <v/>
      </c>
      <c r="R61" s="172" t="str">
        <f>IF('statement of marks'!GL61="","",'statement of marks'!GL61)</f>
        <v/>
      </c>
      <c r="S61" s="88" t="str">
        <f>'statement of marks'!GS61</f>
        <v/>
      </c>
      <c r="T61" s="89" t="str">
        <f>'statement of marks'!GT61</f>
        <v/>
      </c>
      <c r="U61" s="76"/>
      <c r="V61" s="76"/>
      <c r="W61" s="84" t="str">
        <f>'statement of marks'!H61</f>
        <v>A 055</v>
      </c>
      <c r="X61" s="39" t="str">
        <f t="shared" si="0"/>
        <v/>
      </c>
      <c r="Y61" s="39" t="str">
        <f t="shared" si="1"/>
        <v/>
      </c>
      <c r="Z61" s="39" t="str">
        <f t="shared" si="2"/>
        <v/>
      </c>
      <c r="AA61" s="39" t="str">
        <f t="shared" si="3"/>
        <v/>
      </c>
      <c r="AB61" s="39" t="str">
        <f t="shared" si="4"/>
        <v/>
      </c>
      <c r="AC61" s="39" t="str">
        <f t="shared" si="5"/>
        <v/>
      </c>
      <c r="AD61" s="39" t="str">
        <f t="shared" si="6"/>
        <v/>
      </c>
      <c r="AE61" s="39" t="str">
        <f t="shared" si="7"/>
        <v/>
      </c>
      <c r="AF61" s="39" t="str">
        <f t="shared" si="8"/>
        <v/>
      </c>
      <c r="AG61" s="39" t="str">
        <f t="shared" si="9"/>
        <v/>
      </c>
      <c r="AH61" s="39" t="str">
        <f t="shared" si="10"/>
        <v/>
      </c>
      <c r="AI61" s="39" t="str">
        <f t="shared" si="11"/>
        <v/>
      </c>
      <c r="AJ61" s="90"/>
    </row>
    <row r="62" spans="1:36" ht="15" customHeight="1">
      <c r="A62" s="85">
        <f>'statement of marks'!A62</f>
        <v>56</v>
      </c>
      <c r="B62" s="86">
        <f>'statement of marks'!D62</f>
        <v>1056</v>
      </c>
      <c r="C62" s="62" t="str">
        <f>'statement of marks'!F62</f>
        <v/>
      </c>
      <c r="D62" s="569" t="str">
        <f>'statement of marks'!G62</f>
        <v/>
      </c>
      <c r="E62" s="59" t="str">
        <f>'statement of marks'!H62</f>
        <v>A 056</v>
      </c>
      <c r="F62" s="59" t="str">
        <f>'statement of marks'!I62</f>
        <v>B 056</v>
      </c>
      <c r="G62" s="59" t="str">
        <f>'statement of marks'!J62</f>
        <v>C 056</v>
      </c>
      <c r="H62" s="62" t="str">
        <f>IF('statement of marks'!B62="","",'statement of marks'!B62)</f>
        <v/>
      </c>
      <c r="I62" s="172" t="str">
        <f>IF('statement of marks'!C62="","",'statement of marks'!C62)</f>
        <v/>
      </c>
      <c r="J62" s="62" t="str">
        <f>IF('statement of marks'!GJ62="","",'statement of marks'!GJ62)</f>
        <v/>
      </c>
      <c r="K62" s="78">
        <f>IF('statement of marks'!GC62="","",'statement of marks'!GC62)</f>
        <v>0</v>
      </c>
      <c r="L62" s="87">
        <f>IF('statement of marks'!GD62="","",'statement of marks'!GD62)</f>
        <v>0</v>
      </c>
      <c r="M62" s="62" t="str">
        <f>IF('statement of marks'!GG62="","",'statement of marks'!GG62)</f>
        <v/>
      </c>
      <c r="N62" s="78" t="str">
        <f>'statement of marks'!GH62</f>
        <v xml:space="preserve">      </v>
      </c>
      <c r="O62" s="172" t="str">
        <f>IF('statement of marks'!GI62="","",'statement of marks'!GI62)</f>
        <v/>
      </c>
      <c r="P62" s="450" t="str">
        <f>IF('statement of marks'!GJ62="","",'statement of marks'!GJ62)</f>
        <v/>
      </c>
      <c r="Q62" s="78" t="str">
        <f>IF('statement of marks'!GK62="","",'statement of marks'!GK62)</f>
        <v/>
      </c>
      <c r="R62" s="172" t="str">
        <f>IF('statement of marks'!GL62="","",'statement of marks'!GL62)</f>
        <v/>
      </c>
      <c r="S62" s="88" t="str">
        <f>'statement of marks'!GS62</f>
        <v/>
      </c>
      <c r="T62" s="89" t="str">
        <f>'statement of marks'!GT62</f>
        <v/>
      </c>
      <c r="U62" s="76"/>
      <c r="V62" s="76"/>
      <c r="W62" s="84" t="str">
        <f>'statement of marks'!H62</f>
        <v>A 056</v>
      </c>
      <c r="X62" s="39" t="str">
        <f t="shared" si="0"/>
        <v/>
      </c>
      <c r="Y62" s="39" t="str">
        <f t="shared" si="1"/>
        <v/>
      </c>
      <c r="Z62" s="39" t="str">
        <f t="shared" si="2"/>
        <v/>
      </c>
      <c r="AA62" s="39" t="str">
        <f t="shared" si="3"/>
        <v/>
      </c>
      <c r="AB62" s="39" t="str">
        <f t="shared" si="4"/>
        <v/>
      </c>
      <c r="AC62" s="39" t="str">
        <f t="shared" si="5"/>
        <v/>
      </c>
      <c r="AD62" s="39" t="str">
        <f t="shared" si="6"/>
        <v/>
      </c>
      <c r="AE62" s="39" t="str">
        <f t="shared" si="7"/>
        <v/>
      </c>
      <c r="AF62" s="39" t="str">
        <f t="shared" si="8"/>
        <v/>
      </c>
      <c r="AG62" s="39" t="str">
        <f t="shared" si="9"/>
        <v/>
      </c>
      <c r="AH62" s="39" t="str">
        <f t="shared" si="10"/>
        <v/>
      </c>
      <c r="AI62" s="39" t="str">
        <f t="shared" si="11"/>
        <v/>
      </c>
      <c r="AJ62" s="90"/>
    </row>
    <row r="63" spans="1:36" ht="15" customHeight="1">
      <c r="A63" s="85">
        <f>'statement of marks'!A63</f>
        <v>57</v>
      </c>
      <c r="B63" s="86">
        <f>'statement of marks'!D63</f>
        <v>1057</v>
      </c>
      <c r="C63" s="62" t="str">
        <f>'statement of marks'!F63</f>
        <v/>
      </c>
      <c r="D63" s="569" t="str">
        <f>'statement of marks'!G63</f>
        <v/>
      </c>
      <c r="E63" s="59" t="str">
        <f>'statement of marks'!H63</f>
        <v>A 057</v>
      </c>
      <c r="F63" s="59" t="str">
        <f>'statement of marks'!I63</f>
        <v>B 057</v>
      </c>
      <c r="G63" s="59" t="str">
        <f>'statement of marks'!J63</f>
        <v>C 057</v>
      </c>
      <c r="H63" s="62" t="str">
        <f>IF('statement of marks'!B63="","",'statement of marks'!B63)</f>
        <v/>
      </c>
      <c r="I63" s="172" t="str">
        <f>IF('statement of marks'!C63="","",'statement of marks'!C63)</f>
        <v/>
      </c>
      <c r="J63" s="62" t="str">
        <f>IF('statement of marks'!GJ63="","",'statement of marks'!GJ63)</f>
        <v/>
      </c>
      <c r="K63" s="78">
        <f>IF('statement of marks'!GC63="","",'statement of marks'!GC63)</f>
        <v>0</v>
      </c>
      <c r="L63" s="87">
        <f>IF('statement of marks'!GD63="","",'statement of marks'!GD63)</f>
        <v>0</v>
      </c>
      <c r="M63" s="62" t="str">
        <f>IF('statement of marks'!GG63="","",'statement of marks'!GG63)</f>
        <v/>
      </c>
      <c r="N63" s="78" t="str">
        <f>'statement of marks'!GH63</f>
        <v xml:space="preserve">      </v>
      </c>
      <c r="O63" s="172" t="str">
        <f>IF('statement of marks'!GI63="","",'statement of marks'!GI63)</f>
        <v/>
      </c>
      <c r="P63" s="450" t="str">
        <f>IF('statement of marks'!GJ63="","",'statement of marks'!GJ63)</f>
        <v/>
      </c>
      <c r="Q63" s="78" t="str">
        <f>IF('statement of marks'!GK63="","",'statement of marks'!GK63)</f>
        <v/>
      </c>
      <c r="R63" s="172" t="str">
        <f>IF('statement of marks'!GL63="","",'statement of marks'!GL63)</f>
        <v/>
      </c>
      <c r="S63" s="88" t="str">
        <f>'statement of marks'!GS63</f>
        <v/>
      </c>
      <c r="T63" s="89" t="str">
        <f>'statement of marks'!GT63</f>
        <v/>
      </c>
      <c r="U63" s="76"/>
      <c r="V63" s="76"/>
      <c r="W63" s="84" t="str">
        <f>'statement of marks'!H63</f>
        <v>A 057</v>
      </c>
      <c r="X63" s="39" t="str">
        <f t="shared" si="0"/>
        <v/>
      </c>
      <c r="Y63" s="39" t="str">
        <f t="shared" si="1"/>
        <v/>
      </c>
      <c r="Z63" s="39" t="str">
        <f t="shared" si="2"/>
        <v/>
      </c>
      <c r="AA63" s="39" t="str">
        <f t="shared" si="3"/>
        <v/>
      </c>
      <c r="AB63" s="39" t="str">
        <f t="shared" si="4"/>
        <v/>
      </c>
      <c r="AC63" s="39" t="str">
        <f t="shared" si="5"/>
        <v/>
      </c>
      <c r="AD63" s="39" t="str">
        <f t="shared" si="6"/>
        <v/>
      </c>
      <c r="AE63" s="39" t="str">
        <f t="shared" si="7"/>
        <v/>
      </c>
      <c r="AF63" s="39" t="str">
        <f t="shared" si="8"/>
        <v/>
      </c>
      <c r="AG63" s="39" t="str">
        <f t="shared" si="9"/>
        <v/>
      </c>
      <c r="AH63" s="39" t="str">
        <f t="shared" si="10"/>
        <v/>
      </c>
      <c r="AI63" s="39" t="str">
        <f t="shared" si="11"/>
        <v/>
      </c>
      <c r="AJ63" s="90"/>
    </row>
    <row r="64" spans="1:36" ht="15" customHeight="1">
      <c r="A64" s="85">
        <f>'statement of marks'!A64</f>
        <v>58</v>
      </c>
      <c r="B64" s="86">
        <f>'statement of marks'!D64</f>
        <v>1058</v>
      </c>
      <c r="C64" s="62" t="str">
        <f>'statement of marks'!F64</f>
        <v/>
      </c>
      <c r="D64" s="569" t="str">
        <f>'statement of marks'!G64</f>
        <v/>
      </c>
      <c r="E64" s="59" t="str">
        <f>'statement of marks'!H64</f>
        <v>A 058</v>
      </c>
      <c r="F64" s="59" t="str">
        <f>'statement of marks'!I64</f>
        <v>B 058</v>
      </c>
      <c r="G64" s="59" t="str">
        <f>'statement of marks'!J64</f>
        <v>C 058</v>
      </c>
      <c r="H64" s="62" t="str">
        <f>IF('statement of marks'!B64="","",'statement of marks'!B64)</f>
        <v/>
      </c>
      <c r="I64" s="172" t="str">
        <f>IF('statement of marks'!C64="","",'statement of marks'!C64)</f>
        <v/>
      </c>
      <c r="J64" s="62" t="str">
        <f>IF('statement of marks'!GJ64="","",'statement of marks'!GJ64)</f>
        <v/>
      </c>
      <c r="K64" s="78">
        <f>IF('statement of marks'!GC64="","",'statement of marks'!GC64)</f>
        <v>0</v>
      </c>
      <c r="L64" s="87">
        <f>IF('statement of marks'!GD64="","",'statement of marks'!GD64)</f>
        <v>0</v>
      </c>
      <c r="M64" s="62" t="str">
        <f>IF('statement of marks'!GG64="","",'statement of marks'!GG64)</f>
        <v/>
      </c>
      <c r="N64" s="78" t="str">
        <f>'statement of marks'!GH64</f>
        <v xml:space="preserve">      </v>
      </c>
      <c r="O64" s="172" t="str">
        <f>IF('statement of marks'!GI64="","",'statement of marks'!GI64)</f>
        <v/>
      </c>
      <c r="P64" s="450" t="str">
        <f>IF('statement of marks'!GJ64="","",'statement of marks'!GJ64)</f>
        <v/>
      </c>
      <c r="Q64" s="78" t="str">
        <f>IF('statement of marks'!GK64="","",'statement of marks'!GK64)</f>
        <v/>
      </c>
      <c r="R64" s="172" t="str">
        <f>IF('statement of marks'!GL64="","",'statement of marks'!GL64)</f>
        <v/>
      </c>
      <c r="S64" s="88" t="str">
        <f>'statement of marks'!GS64</f>
        <v/>
      </c>
      <c r="T64" s="89" t="str">
        <f>'statement of marks'!GT64</f>
        <v/>
      </c>
      <c r="U64" s="76"/>
      <c r="V64" s="76"/>
      <c r="W64" s="84" t="str">
        <f>'statement of marks'!H64</f>
        <v>A 058</v>
      </c>
      <c r="X64" s="39" t="str">
        <f t="shared" si="0"/>
        <v/>
      </c>
      <c r="Y64" s="39" t="str">
        <f t="shared" si="1"/>
        <v/>
      </c>
      <c r="Z64" s="39" t="str">
        <f t="shared" si="2"/>
        <v/>
      </c>
      <c r="AA64" s="39" t="str">
        <f t="shared" si="3"/>
        <v/>
      </c>
      <c r="AB64" s="39" t="str">
        <f t="shared" si="4"/>
        <v/>
      </c>
      <c r="AC64" s="39" t="str">
        <f t="shared" si="5"/>
        <v/>
      </c>
      <c r="AD64" s="39" t="str">
        <f t="shared" si="6"/>
        <v/>
      </c>
      <c r="AE64" s="39" t="str">
        <f t="shared" si="7"/>
        <v/>
      </c>
      <c r="AF64" s="39" t="str">
        <f t="shared" si="8"/>
        <v/>
      </c>
      <c r="AG64" s="39" t="str">
        <f t="shared" si="9"/>
        <v/>
      </c>
      <c r="AH64" s="39" t="str">
        <f t="shared" si="10"/>
        <v/>
      </c>
      <c r="AI64" s="39" t="str">
        <f t="shared" si="11"/>
        <v/>
      </c>
      <c r="AJ64" s="90"/>
    </row>
    <row r="65" spans="1:36" ht="15" customHeight="1">
      <c r="A65" s="85">
        <f>'statement of marks'!A65</f>
        <v>59</v>
      </c>
      <c r="B65" s="86">
        <f>'statement of marks'!D65</f>
        <v>1059</v>
      </c>
      <c r="C65" s="62" t="str">
        <f>'statement of marks'!F65</f>
        <v/>
      </c>
      <c r="D65" s="569" t="str">
        <f>'statement of marks'!G65</f>
        <v/>
      </c>
      <c r="E65" s="59" t="str">
        <f>'statement of marks'!H65</f>
        <v>A 059</v>
      </c>
      <c r="F65" s="59" t="str">
        <f>'statement of marks'!I65</f>
        <v>B 059</v>
      </c>
      <c r="G65" s="59" t="str">
        <f>'statement of marks'!J65</f>
        <v>C 059</v>
      </c>
      <c r="H65" s="62" t="str">
        <f>IF('statement of marks'!B65="","",'statement of marks'!B65)</f>
        <v/>
      </c>
      <c r="I65" s="172" t="str">
        <f>IF('statement of marks'!C65="","",'statement of marks'!C65)</f>
        <v/>
      </c>
      <c r="J65" s="62" t="str">
        <f>IF('statement of marks'!GJ65="","",'statement of marks'!GJ65)</f>
        <v/>
      </c>
      <c r="K65" s="78">
        <f>IF('statement of marks'!GC65="","",'statement of marks'!GC65)</f>
        <v>0</v>
      </c>
      <c r="L65" s="87">
        <f>IF('statement of marks'!GD65="","",'statement of marks'!GD65)</f>
        <v>0</v>
      </c>
      <c r="M65" s="62" t="str">
        <f>IF('statement of marks'!GG65="","",'statement of marks'!GG65)</f>
        <v/>
      </c>
      <c r="N65" s="78" t="str">
        <f>'statement of marks'!GH65</f>
        <v xml:space="preserve">      </v>
      </c>
      <c r="O65" s="172" t="str">
        <f>IF('statement of marks'!GI65="","",'statement of marks'!GI65)</f>
        <v/>
      </c>
      <c r="P65" s="450" t="str">
        <f>IF('statement of marks'!GJ65="","",'statement of marks'!GJ65)</f>
        <v/>
      </c>
      <c r="Q65" s="78" t="str">
        <f>IF('statement of marks'!GK65="","",'statement of marks'!GK65)</f>
        <v/>
      </c>
      <c r="R65" s="172" t="str">
        <f>IF('statement of marks'!GL65="","",'statement of marks'!GL65)</f>
        <v/>
      </c>
      <c r="S65" s="88" t="str">
        <f>'statement of marks'!GS65</f>
        <v/>
      </c>
      <c r="T65" s="89" t="str">
        <f>'statement of marks'!GT65</f>
        <v/>
      </c>
      <c r="U65" s="76"/>
      <c r="V65" s="76"/>
      <c r="W65" s="84" t="str">
        <f>'statement of marks'!H65</f>
        <v>A 059</v>
      </c>
      <c r="X65" s="39" t="str">
        <f t="shared" si="0"/>
        <v/>
      </c>
      <c r="Y65" s="39" t="str">
        <f t="shared" si="1"/>
        <v/>
      </c>
      <c r="Z65" s="39" t="str">
        <f t="shared" si="2"/>
        <v/>
      </c>
      <c r="AA65" s="39" t="str">
        <f t="shared" si="3"/>
        <v/>
      </c>
      <c r="AB65" s="39" t="str">
        <f t="shared" si="4"/>
        <v/>
      </c>
      <c r="AC65" s="39" t="str">
        <f t="shared" si="5"/>
        <v/>
      </c>
      <c r="AD65" s="39" t="str">
        <f t="shared" si="6"/>
        <v/>
      </c>
      <c r="AE65" s="39" t="str">
        <f t="shared" si="7"/>
        <v/>
      </c>
      <c r="AF65" s="39" t="str">
        <f t="shared" si="8"/>
        <v/>
      </c>
      <c r="AG65" s="39" t="str">
        <f t="shared" si="9"/>
        <v/>
      </c>
      <c r="AH65" s="39" t="str">
        <f t="shared" si="10"/>
        <v/>
      </c>
      <c r="AI65" s="39" t="str">
        <f t="shared" si="11"/>
        <v/>
      </c>
      <c r="AJ65" s="90"/>
    </row>
    <row r="66" spans="1:36" ht="15" customHeight="1">
      <c r="A66" s="85">
        <f>'statement of marks'!A66</f>
        <v>60</v>
      </c>
      <c r="B66" s="86">
        <f>'statement of marks'!D66</f>
        <v>1060</v>
      </c>
      <c r="C66" s="62" t="str">
        <f>'statement of marks'!F66</f>
        <v/>
      </c>
      <c r="D66" s="569" t="str">
        <f>'statement of marks'!G66</f>
        <v/>
      </c>
      <c r="E66" s="59" t="str">
        <f>'statement of marks'!H66</f>
        <v>A 060</v>
      </c>
      <c r="F66" s="59" t="str">
        <f>'statement of marks'!I66</f>
        <v>B 060</v>
      </c>
      <c r="G66" s="59" t="str">
        <f>'statement of marks'!J66</f>
        <v>C 060</v>
      </c>
      <c r="H66" s="62" t="str">
        <f>IF('statement of marks'!B66="","",'statement of marks'!B66)</f>
        <v/>
      </c>
      <c r="I66" s="172" t="str">
        <f>IF('statement of marks'!C66="","",'statement of marks'!C66)</f>
        <v/>
      </c>
      <c r="J66" s="62" t="str">
        <f>IF('statement of marks'!GJ66="","",'statement of marks'!GJ66)</f>
        <v/>
      </c>
      <c r="K66" s="78">
        <f>IF('statement of marks'!GC66="","",'statement of marks'!GC66)</f>
        <v>0</v>
      </c>
      <c r="L66" s="87">
        <f>IF('statement of marks'!GD66="","",'statement of marks'!GD66)</f>
        <v>0</v>
      </c>
      <c r="M66" s="62" t="str">
        <f>IF('statement of marks'!GG66="","",'statement of marks'!GG66)</f>
        <v/>
      </c>
      <c r="N66" s="78" t="str">
        <f>'statement of marks'!GH66</f>
        <v xml:space="preserve">      </v>
      </c>
      <c r="O66" s="172" t="str">
        <f>IF('statement of marks'!GI66="","",'statement of marks'!GI66)</f>
        <v/>
      </c>
      <c r="P66" s="450" t="str">
        <f>IF('statement of marks'!GJ66="","",'statement of marks'!GJ66)</f>
        <v/>
      </c>
      <c r="Q66" s="78" t="str">
        <f>IF('statement of marks'!GK66="","",'statement of marks'!GK66)</f>
        <v/>
      </c>
      <c r="R66" s="172" t="str">
        <f>IF('statement of marks'!GL66="","",'statement of marks'!GL66)</f>
        <v/>
      </c>
      <c r="S66" s="88" t="str">
        <f>'statement of marks'!GS66</f>
        <v/>
      </c>
      <c r="T66" s="89" t="str">
        <f>'statement of marks'!GT66</f>
        <v/>
      </c>
      <c r="U66" s="76"/>
      <c r="V66" s="76"/>
      <c r="W66" s="84" t="str">
        <f>'statement of marks'!H66</f>
        <v>A 060</v>
      </c>
      <c r="X66" s="39" t="str">
        <f t="shared" si="0"/>
        <v/>
      </c>
      <c r="Y66" s="39" t="str">
        <f t="shared" si="1"/>
        <v/>
      </c>
      <c r="Z66" s="39" t="str">
        <f t="shared" si="2"/>
        <v/>
      </c>
      <c r="AA66" s="39" t="str">
        <f t="shared" si="3"/>
        <v/>
      </c>
      <c r="AB66" s="39" t="str">
        <f t="shared" si="4"/>
        <v/>
      </c>
      <c r="AC66" s="39" t="str">
        <f t="shared" si="5"/>
        <v/>
      </c>
      <c r="AD66" s="39" t="str">
        <f t="shared" si="6"/>
        <v/>
      </c>
      <c r="AE66" s="39" t="str">
        <f t="shared" si="7"/>
        <v/>
      </c>
      <c r="AF66" s="39" t="str">
        <f t="shared" si="8"/>
        <v/>
      </c>
      <c r="AG66" s="39" t="str">
        <f t="shared" si="9"/>
        <v/>
      </c>
      <c r="AH66" s="39" t="str">
        <f t="shared" si="10"/>
        <v/>
      </c>
      <c r="AI66" s="39" t="str">
        <f t="shared" si="11"/>
        <v/>
      </c>
      <c r="AJ66" s="90"/>
    </row>
    <row r="67" spans="1:36" ht="15" customHeight="1">
      <c r="A67" s="85">
        <f>'statement of marks'!A67</f>
        <v>61</v>
      </c>
      <c r="B67" s="86">
        <f>'statement of marks'!D67</f>
        <v>1061</v>
      </c>
      <c r="C67" s="62" t="str">
        <f>'statement of marks'!F67</f>
        <v/>
      </c>
      <c r="D67" s="569" t="str">
        <f>'statement of marks'!G67</f>
        <v/>
      </c>
      <c r="E67" s="59" t="str">
        <f>'statement of marks'!H67</f>
        <v>A 061</v>
      </c>
      <c r="F67" s="59" t="str">
        <f>'statement of marks'!I67</f>
        <v>B 061</v>
      </c>
      <c r="G67" s="59" t="str">
        <f>'statement of marks'!J67</f>
        <v>C 061</v>
      </c>
      <c r="H67" s="62" t="str">
        <f>IF('statement of marks'!B67="","",'statement of marks'!B67)</f>
        <v/>
      </c>
      <c r="I67" s="172" t="str">
        <f>IF('statement of marks'!C67="","",'statement of marks'!C67)</f>
        <v/>
      </c>
      <c r="J67" s="62" t="str">
        <f>IF('statement of marks'!GJ67="","",'statement of marks'!GJ67)</f>
        <v/>
      </c>
      <c r="K67" s="78">
        <f>IF('statement of marks'!GC67="","",'statement of marks'!GC67)</f>
        <v>0</v>
      </c>
      <c r="L67" s="87">
        <f>IF('statement of marks'!GD67="","",'statement of marks'!GD67)</f>
        <v>0</v>
      </c>
      <c r="M67" s="62" t="str">
        <f>IF('statement of marks'!GG67="","",'statement of marks'!GG67)</f>
        <v/>
      </c>
      <c r="N67" s="78" t="str">
        <f>'statement of marks'!GH67</f>
        <v xml:space="preserve">      </v>
      </c>
      <c r="O67" s="172" t="str">
        <f>IF('statement of marks'!GI67="","",'statement of marks'!GI67)</f>
        <v/>
      </c>
      <c r="P67" s="450" t="str">
        <f>IF('statement of marks'!GJ67="","",'statement of marks'!GJ67)</f>
        <v/>
      </c>
      <c r="Q67" s="78" t="str">
        <f>IF('statement of marks'!GK67="","",'statement of marks'!GK67)</f>
        <v/>
      </c>
      <c r="R67" s="172" t="str">
        <f>IF('statement of marks'!GL67="","",'statement of marks'!GL67)</f>
        <v/>
      </c>
      <c r="S67" s="88" t="str">
        <f>'statement of marks'!GS67</f>
        <v/>
      </c>
      <c r="T67" s="89" t="str">
        <f>'statement of marks'!GT67</f>
        <v/>
      </c>
      <c r="U67" s="76"/>
      <c r="V67" s="76"/>
      <c r="W67" s="84" t="str">
        <f>'statement of marks'!H67</f>
        <v>A 061</v>
      </c>
      <c r="X67" s="39" t="str">
        <f t="shared" si="0"/>
        <v/>
      </c>
      <c r="Y67" s="39" t="str">
        <f t="shared" si="1"/>
        <v/>
      </c>
      <c r="Z67" s="39" t="str">
        <f t="shared" si="2"/>
        <v/>
      </c>
      <c r="AA67" s="39" t="str">
        <f t="shared" si="3"/>
        <v/>
      </c>
      <c r="AB67" s="39" t="str">
        <f t="shared" si="4"/>
        <v/>
      </c>
      <c r="AC67" s="39" t="str">
        <f t="shared" si="5"/>
        <v/>
      </c>
      <c r="AD67" s="39" t="str">
        <f t="shared" si="6"/>
        <v/>
      </c>
      <c r="AE67" s="39" t="str">
        <f t="shared" si="7"/>
        <v/>
      </c>
      <c r="AF67" s="39" t="str">
        <f t="shared" si="8"/>
        <v/>
      </c>
      <c r="AG67" s="39" t="str">
        <f t="shared" si="9"/>
        <v/>
      </c>
      <c r="AH67" s="39" t="str">
        <f t="shared" si="10"/>
        <v/>
      </c>
      <c r="AI67" s="39" t="str">
        <f t="shared" si="11"/>
        <v/>
      </c>
      <c r="AJ67" s="90"/>
    </row>
    <row r="68" spans="1:36" ht="15" customHeight="1">
      <c r="A68" s="85">
        <f>'statement of marks'!A68</f>
        <v>62</v>
      </c>
      <c r="B68" s="86">
        <f>'statement of marks'!D68</f>
        <v>1062</v>
      </c>
      <c r="C68" s="62" t="str">
        <f>'statement of marks'!F68</f>
        <v/>
      </c>
      <c r="D68" s="569" t="str">
        <f>'statement of marks'!G68</f>
        <v/>
      </c>
      <c r="E68" s="59" t="str">
        <f>'statement of marks'!H68</f>
        <v>A 062</v>
      </c>
      <c r="F68" s="59" t="str">
        <f>'statement of marks'!I68</f>
        <v>B 062</v>
      </c>
      <c r="G68" s="59" t="str">
        <f>'statement of marks'!J68</f>
        <v>C 062</v>
      </c>
      <c r="H68" s="62" t="str">
        <f>IF('statement of marks'!B68="","",'statement of marks'!B68)</f>
        <v/>
      </c>
      <c r="I68" s="172" t="str">
        <f>IF('statement of marks'!C68="","",'statement of marks'!C68)</f>
        <v/>
      </c>
      <c r="J68" s="62" t="str">
        <f>IF('statement of marks'!GJ68="","",'statement of marks'!GJ68)</f>
        <v/>
      </c>
      <c r="K68" s="78">
        <f>IF('statement of marks'!GC68="","",'statement of marks'!GC68)</f>
        <v>0</v>
      </c>
      <c r="L68" s="87">
        <f>IF('statement of marks'!GD68="","",'statement of marks'!GD68)</f>
        <v>0</v>
      </c>
      <c r="M68" s="62" t="str">
        <f>IF('statement of marks'!GG68="","",'statement of marks'!GG68)</f>
        <v/>
      </c>
      <c r="N68" s="78" t="str">
        <f>'statement of marks'!GH68</f>
        <v xml:space="preserve">      </v>
      </c>
      <c r="O68" s="172" t="str">
        <f>IF('statement of marks'!GI68="","",'statement of marks'!GI68)</f>
        <v/>
      </c>
      <c r="P68" s="450" t="str">
        <f>IF('statement of marks'!GJ68="","",'statement of marks'!GJ68)</f>
        <v/>
      </c>
      <c r="Q68" s="78" t="str">
        <f>IF('statement of marks'!GK68="","",'statement of marks'!GK68)</f>
        <v/>
      </c>
      <c r="R68" s="172" t="str">
        <f>IF('statement of marks'!GL68="","",'statement of marks'!GL68)</f>
        <v/>
      </c>
      <c r="S68" s="88" t="str">
        <f>'statement of marks'!GS68</f>
        <v/>
      </c>
      <c r="T68" s="89" t="str">
        <f>'statement of marks'!GT68</f>
        <v/>
      </c>
      <c r="U68" s="76"/>
      <c r="V68" s="76"/>
      <c r="W68" s="84" t="str">
        <f>'statement of marks'!H68</f>
        <v>A 062</v>
      </c>
      <c r="X68" s="39" t="str">
        <f t="shared" si="0"/>
        <v/>
      </c>
      <c r="Y68" s="39" t="str">
        <f t="shared" si="1"/>
        <v/>
      </c>
      <c r="Z68" s="39" t="str">
        <f t="shared" si="2"/>
        <v/>
      </c>
      <c r="AA68" s="39" t="str">
        <f t="shared" si="3"/>
        <v/>
      </c>
      <c r="AB68" s="39" t="str">
        <f t="shared" si="4"/>
        <v/>
      </c>
      <c r="AC68" s="39" t="str">
        <f t="shared" si="5"/>
        <v/>
      </c>
      <c r="AD68" s="39" t="str">
        <f t="shared" si="6"/>
        <v/>
      </c>
      <c r="AE68" s="39" t="str">
        <f t="shared" si="7"/>
        <v/>
      </c>
      <c r="AF68" s="39" t="str">
        <f t="shared" si="8"/>
        <v/>
      </c>
      <c r="AG68" s="39" t="str">
        <f t="shared" si="9"/>
        <v/>
      </c>
      <c r="AH68" s="39" t="str">
        <f t="shared" si="10"/>
        <v/>
      </c>
      <c r="AI68" s="39" t="str">
        <f t="shared" si="11"/>
        <v/>
      </c>
      <c r="AJ68" s="90"/>
    </row>
    <row r="69" spans="1:36" ht="15" customHeight="1">
      <c r="A69" s="85">
        <f>'statement of marks'!A69</f>
        <v>63</v>
      </c>
      <c r="B69" s="86">
        <f>'statement of marks'!D69</f>
        <v>1063</v>
      </c>
      <c r="C69" s="62" t="str">
        <f>'statement of marks'!F69</f>
        <v/>
      </c>
      <c r="D69" s="569" t="str">
        <f>'statement of marks'!G69</f>
        <v/>
      </c>
      <c r="E69" s="59" t="str">
        <f>'statement of marks'!H69</f>
        <v>A 063</v>
      </c>
      <c r="F69" s="59" t="str">
        <f>'statement of marks'!I69</f>
        <v>B 063</v>
      </c>
      <c r="G69" s="59" t="str">
        <f>'statement of marks'!J69</f>
        <v>C 063</v>
      </c>
      <c r="H69" s="62" t="str">
        <f>IF('statement of marks'!B69="","",'statement of marks'!B69)</f>
        <v/>
      </c>
      <c r="I69" s="172" t="str">
        <f>IF('statement of marks'!C69="","",'statement of marks'!C69)</f>
        <v/>
      </c>
      <c r="J69" s="62" t="str">
        <f>IF('statement of marks'!GJ69="","",'statement of marks'!GJ69)</f>
        <v/>
      </c>
      <c r="K69" s="78">
        <f>IF('statement of marks'!GC69="","",'statement of marks'!GC69)</f>
        <v>0</v>
      </c>
      <c r="L69" s="87">
        <f>IF('statement of marks'!GD69="","",'statement of marks'!GD69)</f>
        <v>0</v>
      </c>
      <c r="M69" s="62" t="str">
        <f>IF('statement of marks'!GG69="","",'statement of marks'!GG69)</f>
        <v/>
      </c>
      <c r="N69" s="78" t="str">
        <f>'statement of marks'!GH69</f>
        <v xml:space="preserve">      </v>
      </c>
      <c r="O69" s="172" t="str">
        <f>IF('statement of marks'!GI69="","",'statement of marks'!GI69)</f>
        <v/>
      </c>
      <c r="P69" s="450" t="str">
        <f>IF('statement of marks'!GJ69="","",'statement of marks'!GJ69)</f>
        <v/>
      </c>
      <c r="Q69" s="78" t="str">
        <f>IF('statement of marks'!GK69="","",'statement of marks'!GK69)</f>
        <v/>
      </c>
      <c r="R69" s="172" t="str">
        <f>IF('statement of marks'!GL69="","",'statement of marks'!GL69)</f>
        <v/>
      </c>
      <c r="S69" s="88" t="str">
        <f>'statement of marks'!GS69</f>
        <v/>
      </c>
      <c r="T69" s="89" t="str">
        <f>'statement of marks'!GT69</f>
        <v/>
      </c>
      <c r="U69" s="76"/>
      <c r="V69" s="76"/>
      <c r="W69" s="84" t="str">
        <f>'statement of marks'!H69</f>
        <v>A 063</v>
      </c>
      <c r="X69" s="39" t="str">
        <f t="shared" si="0"/>
        <v/>
      </c>
      <c r="Y69" s="39" t="str">
        <f t="shared" si="1"/>
        <v/>
      </c>
      <c r="Z69" s="39" t="str">
        <f t="shared" si="2"/>
        <v/>
      </c>
      <c r="AA69" s="39" t="str">
        <f t="shared" si="3"/>
        <v/>
      </c>
      <c r="AB69" s="39" t="str">
        <f t="shared" si="4"/>
        <v/>
      </c>
      <c r="AC69" s="39" t="str">
        <f t="shared" si="5"/>
        <v/>
      </c>
      <c r="AD69" s="39" t="str">
        <f t="shared" si="6"/>
        <v/>
      </c>
      <c r="AE69" s="39" t="str">
        <f t="shared" si="7"/>
        <v/>
      </c>
      <c r="AF69" s="39" t="str">
        <f t="shared" si="8"/>
        <v/>
      </c>
      <c r="AG69" s="39" t="str">
        <f t="shared" si="9"/>
        <v/>
      </c>
      <c r="AH69" s="39" t="str">
        <f t="shared" si="10"/>
        <v/>
      </c>
      <c r="AI69" s="39" t="str">
        <f t="shared" si="11"/>
        <v/>
      </c>
      <c r="AJ69" s="90"/>
    </row>
    <row r="70" spans="1:36" ht="15" customHeight="1">
      <c r="A70" s="85">
        <f>'statement of marks'!A70</f>
        <v>64</v>
      </c>
      <c r="B70" s="86">
        <f>'statement of marks'!D70</f>
        <v>1064</v>
      </c>
      <c r="C70" s="62" t="str">
        <f>'statement of marks'!F70</f>
        <v/>
      </c>
      <c r="D70" s="569" t="str">
        <f>'statement of marks'!G70</f>
        <v/>
      </c>
      <c r="E70" s="59" t="str">
        <f>'statement of marks'!H70</f>
        <v>A 064</v>
      </c>
      <c r="F70" s="59" t="str">
        <f>'statement of marks'!I70</f>
        <v>B 064</v>
      </c>
      <c r="G70" s="59" t="str">
        <f>'statement of marks'!J70</f>
        <v>C 064</v>
      </c>
      <c r="H70" s="62" t="str">
        <f>IF('statement of marks'!B70="","",'statement of marks'!B70)</f>
        <v/>
      </c>
      <c r="I70" s="172" t="str">
        <f>IF('statement of marks'!C70="","",'statement of marks'!C70)</f>
        <v/>
      </c>
      <c r="J70" s="62" t="str">
        <f>IF('statement of marks'!GJ70="","",'statement of marks'!GJ70)</f>
        <v/>
      </c>
      <c r="K70" s="78">
        <f>IF('statement of marks'!GC70="","",'statement of marks'!GC70)</f>
        <v>0</v>
      </c>
      <c r="L70" s="87">
        <f>IF('statement of marks'!GD70="","",'statement of marks'!GD70)</f>
        <v>0</v>
      </c>
      <c r="M70" s="62" t="str">
        <f>IF('statement of marks'!GG70="","",'statement of marks'!GG70)</f>
        <v/>
      </c>
      <c r="N70" s="78" t="str">
        <f>'statement of marks'!GH70</f>
        <v xml:space="preserve">      </v>
      </c>
      <c r="O70" s="172" t="str">
        <f>IF('statement of marks'!GI70="","",'statement of marks'!GI70)</f>
        <v/>
      </c>
      <c r="P70" s="450" t="str">
        <f>IF('statement of marks'!GJ70="","",'statement of marks'!GJ70)</f>
        <v/>
      </c>
      <c r="Q70" s="78" t="str">
        <f>IF('statement of marks'!GK70="","",'statement of marks'!GK70)</f>
        <v/>
      </c>
      <c r="R70" s="172" t="str">
        <f>IF('statement of marks'!GL70="","",'statement of marks'!GL70)</f>
        <v/>
      </c>
      <c r="S70" s="88" t="str">
        <f>'statement of marks'!GS70</f>
        <v/>
      </c>
      <c r="T70" s="89" t="str">
        <f>'statement of marks'!GT70</f>
        <v/>
      </c>
      <c r="U70" s="76"/>
      <c r="V70" s="76"/>
      <c r="W70" s="84" t="str">
        <f>'statement of marks'!H70</f>
        <v>A 064</v>
      </c>
      <c r="X70" s="39" t="str">
        <f t="shared" si="0"/>
        <v/>
      </c>
      <c r="Y70" s="39" t="str">
        <f t="shared" si="1"/>
        <v/>
      </c>
      <c r="Z70" s="39" t="str">
        <f t="shared" si="2"/>
        <v/>
      </c>
      <c r="AA70" s="39" t="str">
        <f t="shared" si="3"/>
        <v/>
      </c>
      <c r="AB70" s="39" t="str">
        <f t="shared" si="4"/>
        <v/>
      </c>
      <c r="AC70" s="39" t="str">
        <f t="shared" si="5"/>
        <v/>
      </c>
      <c r="AD70" s="39" t="str">
        <f t="shared" si="6"/>
        <v/>
      </c>
      <c r="AE70" s="39" t="str">
        <f t="shared" si="7"/>
        <v/>
      </c>
      <c r="AF70" s="39" t="str">
        <f t="shared" si="8"/>
        <v/>
      </c>
      <c r="AG70" s="39" t="str">
        <f t="shared" si="9"/>
        <v/>
      </c>
      <c r="AH70" s="39" t="str">
        <f t="shared" si="10"/>
        <v/>
      </c>
      <c r="AI70" s="39" t="str">
        <f t="shared" si="11"/>
        <v/>
      </c>
      <c r="AJ70" s="90"/>
    </row>
    <row r="71" spans="1:36" ht="15" customHeight="1">
      <c r="A71" s="85">
        <f>'statement of marks'!A71</f>
        <v>65</v>
      </c>
      <c r="B71" s="86">
        <f>'statement of marks'!D71</f>
        <v>1065</v>
      </c>
      <c r="C71" s="62" t="str">
        <f>'statement of marks'!F71</f>
        <v/>
      </c>
      <c r="D71" s="569" t="str">
        <f>'statement of marks'!G71</f>
        <v/>
      </c>
      <c r="E71" s="59" t="str">
        <f>'statement of marks'!H71</f>
        <v>A 065</v>
      </c>
      <c r="F71" s="59" t="str">
        <f>'statement of marks'!I71</f>
        <v>B 065</v>
      </c>
      <c r="G71" s="59" t="str">
        <f>'statement of marks'!J71</f>
        <v>C 065</v>
      </c>
      <c r="H71" s="62" t="str">
        <f>IF('statement of marks'!B71="","",'statement of marks'!B71)</f>
        <v/>
      </c>
      <c r="I71" s="172" t="str">
        <f>IF('statement of marks'!C71="","",'statement of marks'!C71)</f>
        <v/>
      </c>
      <c r="J71" s="62" t="str">
        <f>IF('statement of marks'!GJ71="","",'statement of marks'!GJ71)</f>
        <v/>
      </c>
      <c r="K71" s="78">
        <f>IF('statement of marks'!GC71="","",'statement of marks'!GC71)</f>
        <v>0</v>
      </c>
      <c r="L71" s="87">
        <f>IF('statement of marks'!GD71="","",'statement of marks'!GD71)</f>
        <v>0</v>
      </c>
      <c r="M71" s="62" t="str">
        <f>IF('statement of marks'!GG71="","",'statement of marks'!GG71)</f>
        <v/>
      </c>
      <c r="N71" s="78" t="str">
        <f>'statement of marks'!GH71</f>
        <v xml:space="preserve">      </v>
      </c>
      <c r="O71" s="172" t="str">
        <f>IF('statement of marks'!GI71="","",'statement of marks'!GI71)</f>
        <v/>
      </c>
      <c r="P71" s="450" t="str">
        <f>IF('statement of marks'!GJ71="","",'statement of marks'!GJ71)</f>
        <v/>
      </c>
      <c r="Q71" s="78" t="str">
        <f>IF('statement of marks'!GK71="","",'statement of marks'!GK71)</f>
        <v/>
      </c>
      <c r="R71" s="172" t="str">
        <f>IF('statement of marks'!GL71="","",'statement of marks'!GL71)</f>
        <v/>
      </c>
      <c r="S71" s="88" t="str">
        <f>'statement of marks'!GS71</f>
        <v/>
      </c>
      <c r="T71" s="89" t="str">
        <f>'statement of marks'!GT71</f>
        <v/>
      </c>
      <c r="U71" s="76"/>
      <c r="V71" s="76"/>
      <c r="W71" s="84" t="str">
        <f>'statement of marks'!H71</f>
        <v>A 065</v>
      </c>
      <c r="X71" s="39" t="str">
        <f t="shared" si="0"/>
        <v/>
      </c>
      <c r="Y71" s="39" t="str">
        <f t="shared" si="1"/>
        <v/>
      </c>
      <c r="Z71" s="39" t="str">
        <f t="shared" si="2"/>
        <v/>
      </c>
      <c r="AA71" s="39" t="str">
        <f t="shared" si="3"/>
        <v/>
      </c>
      <c r="AB71" s="39" t="str">
        <f t="shared" si="4"/>
        <v/>
      </c>
      <c r="AC71" s="39" t="str">
        <f t="shared" si="5"/>
        <v/>
      </c>
      <c r="AD71" s="39" t="str">
        <f t="shared" si="6"/>
        <v/>
      </c>
      <c r="AE71" s="39" t="str">
        <f t="shared" si="7"/>
        <v/>
      </c>
      <c r="AF71" s="39" t="str">
        <f t="shared" si="8"/>
        <v/>
      </c>
      <c r="AG71" s="39" t="str">
        <f t="shared" si="9"/>
        <v/>
      </c>
      <c r="AH71" s="39" t="str">
        <f t="shared" si="10"/>
        <v/>
      </c>
      <c r="AI71" s="39" t="str">
        <f t="shared" si="11"/>
        <v/>
      </c>
      <c r="AJ71" s="90"/>
    </row>
    <row r="72" spans="1:36" ht="15" customHeight="1">
      <c r="A72" s="85">
        <f>'statement of marks'!A72</f>
        <v>66</v>
      </c>
      <c r="B72" s="86">
        <f>'statement of marks'!D72</f>
        <v>1066</v>
      </c>
      <c r="C72" s="62" t="str">
        <f>'statement of marks'!F72</f>
        <v/>
      </c>
      <c r="D72" s="569" t="str">
        <f>'statement of marks'!G72</f>
        <v/>
      </c>
      <c r="E72" s="59" t="str">
        <f>'statement of marks'!H72</f>
        <v>A 066</v>
      </c>
      <c r="F72" s="59" t="str">
        <f>'statement of marks'!I72</f>
        <v>B 066</v>
      </c>
      <c r="G72" s="59" t="str">
        <f>'statement of marks'!J72</f>
        <v>C 066</v>
      </c>
      <c r="H72" s="62" t="str">
        <f>IF('statement of marks'!B72="","",'statement of marks'!B72)</f>
        <v/>
      </c>
      <c r="I72" s="172" t="str">
        <f>IF('statement of marks'!C72="","",'statement of marks'!C72)</f>
        <v/>
      </c>
      <c r="J72" s="62" t="str">
        <f>IF('statement of marks'!GJ72="","",'statement of marks'!GJ72)</f>
        <v/>
      </c>
      <c r="K72" s="78">
        <f>IF('statement of marks'!GC72="","",'statement of marks'!GC72)</f>
        <v>0</v>
      </c>
      <c r="L72" s="87">
        <f>IF('statement of marks'!GD72="","",'statement of marks'!GD72)</f>
        <v>0</v>
      </c>
      <c r="M72" s="62" t="str">
        <f>IF('statement of marks'!GG72="","",'statement of marks'!GG72)</f>
        <v/>
      </c>
      <c r="N72" s="78" t="str">
        <f>'statement of marks'!GH72</f>
        <v xml:space="preserve">      </v>
      </c>
      <c r="O72" s="172" t="str">
        <f>IF('statement of marks'!GI72="","",'statement of marks'!GI72)</f>
        <v/>
      </c>
      <c r="P72" s="450" t="str">
        <f>IF('statement of marks'!GJ72="","",'statement of marks'!GJ72)</f>
        <v/>
      </c>
      <c r="Q72" s="78" t="str">
        <f>IF('statement of marks'!GK72="","",'statement of marks'!GK72)</f>
        <v/>
      </c>
      <c r="R72" s="172" t="str">
        <f>IF('statement of marks'!GL72="","",'statement of marks'!GL72)</f>
        <v/>
      </c>
      <c r="S72" s="88" t="str">
        <f>'statement of marks'!GS72</f>
        <v/>
      </c>
      <c r="T72" s="89" t="str">
        <f>'statement of marks'!GT72</f>
        <v/>
      </c>
      <c r="U72" s="76"/>
      <c r="V72" s="76"/>
      <c r="W72" s="84" t="str">
        <f>'statement of marks'!H72</f>
        <v>A 066</v>
      </c>
      <c r="X72" s="39" t="str">
        <f t="shared" ref="X72:X106" si="12">IF(AND($H72="SC",$I72="B"),$R72,"")</f>
        <v/>
      </c>
      <c r="Y72" s="39" t="str">
        <f t="shared" ref="Y72:Y106" si="13">IF(AND($H72="SC",$I72="G"),$R72,"")</f>
        <v/>
      </c>
      <c r="Z72" s="39" t="str">
        <f t="shared" ref="Z72:Z106" si="14">IF(AND($H72="ST",$I72="B"),$R72,"")</f>
        <v/>
      </c>
      <c r="AA72" s="39" t="str">
        <f t="shared" ref="AA72:AA106" si="15">IF(AND($H72="ST",$I72="G"),$R72,"")</f>
        <v/>
      </c>
      <c r="AB72" s="39" t="str">
        <f t="shared" ref="AB72:AB106" si="16">IF(AND($H72="OBC",$I72="B"),$R72,"")</f>
        <v/>
      </c>
      <c r="AC72" s="39" t="str">
        <f t="shared" ref="AC72:AC106" si="17">IF(AND($H72="OBC",$I72="G"),$R72,"")</f>
        <v/>
      </c>
      <c r="AD72" s="39" t="str">
        <f t="shared" ref="AD72:AD106" si="18">IF(AND($H72="GEN",$I72="B"),$R72,"")</f>
        <v/>
      </c>
      <c r="AE72" s="39" t="str">
        <f t="shared" ref="AE72:AE106" si="19">IF(AND($H72="GEN",$I72="G"),$R72,"")</f>
        <v/>
      </c>
      <c r="AF72" s="39" t="str">
        <f t="shared" ref="AF72:AF106" si="20">IF(AND($H72="RIN",$I72="B"),$R72,"")</f>
        <v/>
      </c>
      <c r="AG72" s="39" t="str">
        <f t="shared" ref="AG72:AG106" si="21">IF(AND($H72="RIN",$I72="G"),$R72,"")</f>
        <v/>
      </c>
      <c r="AH72" s="39" t="str">
        <f t="shared" ref="AH72:AH106" si="22">IF(AND($H72="SBC",$I72="B"),$R72,"")</f>
        <v/>
      </c>
      <c r="AI72" s="39" t="str">
        <f t="shared" ref="AI72:AI106" si="23">IF(AND($H72="SBC",$I72="G"),$R72,"")</f>
        <v/>
      </c>
      <c r="AJ72" s="90"/>
    </row>
    <row r="73" spans="1:36" ht="15" customHeight="1">
      <c r="A73" s="85">
        <f>'statement of marks'!A73</f>
        <v>67</v>
      </c>
      <c r="B73" s="86">
        <f>'statement of marks'!D73</f>
        <v>1067</v>
      </c>
      <c r="C73" s="62" t="str">
        <f>'statement of marks'!F73</f>
        <v/>
      </c>
      <c r="D73" s="569" t="str">
        <f>'statement of marks'!G73</f>
        <v/>
      </c>
      <c r="E73" s="59" t="str">
        <f>'statement of marks'!H73</f>
        <v>A 067</v>
      </c>
      <c r="F73" s="59" t="str">
        <f>'statement of marks'!I73</f>
        <v>B 067</v>
      </c>
      <c r="G73" s="59" t="str">
        <f>'statement of marks'!J73</f>
        <v>C 067</v>
      </c>
      <c r="H73" s="62" t="str">
        <f>IF('statement of marks'!B73="","",'statement of marks'!B73)</f>
        <v/>
      </c>
      <c r="I73" s="172" t="str">
        <f>IF('statement of marks'!C73="","",'statement of marks'!C73)</f>
        <v/>
      </c>
      <c r="J73" s="62" t="str">
        <f>IF('statement of marks'!GJ73="","",'statement of marks'!GJ73)</f>
        <v/>
      </c>
      <c r="K73" s="78">
        <f>IF('statement of marks'!GC73="","",'statement of marks'!GC73)</f>
        <v>0</v>
      </c>
      <c r="L73" s="87">
        <f>IF('statement of marks'!GD73="","",'statement of marks'!GD73)</f>
        <v>0</v>
      </c>
      <c r="M73" s="62" t="str">
        <f>IF('statement of marks'!GG73="","",'statement of marks'!GG73)</f>
        <v/>
      </c>
      <c r="N73" s="78" t="str">
        <f>'statement of marks'!GH73</f>
        <v xml:space="preserve">      </v>
      </c>
      <c r="O73" s="172" t="str">
        <f>IF('statement of marks'!GI73="","",'statement of marks'!GI73)</f>
        <v/>
      </c>
      <c r="P73" s="450" t="str">
        <f>IF('statement of marks'!GJ73="","",'statement of marks'!GJ73)</f>
        <v/>
      </c>
      <c r="Q73" s="78" t="str">
        <f>IF('statement of marks'!GK73="","",'statement of marks'!GK73)</f>
        <v/>
      </c>
      <c r="R73" s="172" t="str">
        <f>IF('statement of marks'!GL73="","",'statement of marks'!GL73)</f>
        <v/>
      </c>
      <c r="S73" s="88" t="str">
        <f>'statement of marks'!GS73</f>
        <v/>
      </c>
      <c r="T73" s="89" t="str">
        <f>'statement of marks'!GT73</f>
        <v/>
      </c>
      <c r="U73" s="76"/>
      <c r="V73" s="76"/>
      <c r="W73" s="84" t="str">
        <f>'statement of marks'!H73</f>
        <v>A 067</v>
      </c>
      <c r="X73" s="39" t="str">
        <f t="shared" si="12"/>
        <v/>
      </c>
      <c r="Y73" s="39" t="str">
        <f t="shared" si="13"/>
        <v/>
      </c>
      <c r="Z73" s="39" t="str">
        <f t="shared" si="14"/>
        <v/>
      </c>
      <c r="AA73" s="39" t="str">
        <f t="shared" si="15"/>
        <v/>
      </c>
      <c r="AB73" s="39" t="str">
        <f t="shared" si="16"/>
        <v/>
      </c>
      <c r="AC73" s="39" t="str">
        <f t="shared" si="17"/>
        <v/>
      </c>
      <c r="AD73" s="39" t="str">
        <f t="shared" si="18"/>
        <v/>
      </c>
      <c r="AE73" s="39" t="str">
        <f t="shared" si="19"/>
        <v/>
      </c>
      <c r="AF73" s="39" t="str">
        <f t="shared" si="20"/>
        <v/>
      </c>
      <c r="AG73" s="39" t="str">
        <f t="shared" si="21"/>
        <v/>
      </c>
      <c r="AH73" s="39" t="str">
        <f t="shared" si="22"/>
        <v/>
      </c>
      <c r="AI73" s="39" t="str">
        <f t="shared" si="23"/>
        <v/>
      </c>
      <c r="AJ73" s="90"/>
    </row>
    <row r="74" spans="1:36" ht="15" customHeight="1">
      <c r="A74" s="85">
        <f>'statement of marks'!A74</f>
        <v>68</v>
      </c>
      <c r="B74" s="86">
        <f>'statement of marks'!D74</f>
        <v>1068</v>
      </c>
      <c r="C74" s="62" t="str">
        <f>'statement of marks'!F74</f>
        <v/>
      </c>
      <c r="D74" s="569" t="str">
        <f>'statement of marks'!G74</f>
        <v/>
      </c>
      <c r="E74" s="59" t="str">
        <f>'statement of marks'!H74</f>
        <v>A 068</v>
      </c>
      <c r="F74" s="59" t="str">
        <f>'statement of marks'!I74</f>
        <v>B 068</v>
      </c>
      <c r="G74" s="59" t="str">
        <f>'statement of marks'!J74</f>
        <v>C 068</v>
      </c>
      <c r="H74" s="62" t="str">
        <f>IF('statement of marks'!B74="","",'statement of marks'!B74)</f>
        <v/>
      </c>
      <c r="I74" s="172" t="str">
        <f>IF('statement of marks'!C74="","",'statement of marks'!C74)</f>
        <v/>
      </c>
      <c r="J74" s="62" t="str">
        <f>IF('statement of marks'!GJ74="","",'statement of marks'!GJ74)</f>
        <v/>
      </c>
      <c r="K74" s="78">
        <f>IF('statement of marks'!GC74="","",'statement of marks'!GC74)</f>
        <v>0</v>
      </c>
      <c r="L74" s="87">
        <f>IF('statement of marks'!GD74="","",'statement of marks'!GD74)</f>
        <v>0</v>
      </c>
      <c r="M74" s="62" t="str">
        <f>IF('statement of marks'!GG74="","",'statement of marks'!GG74)</f>
        <v/>
      </c>
      <c r="N74" s="78" t="str">
        <f>'statement of marks'!GH74</f>
        <v xml:space="preserve">      </v>
      </c>
      <c r="O74" s="172" t="str">
        <f>IF('statement of marks'!GI74="","",'statement of marks'!GI74)</f>
        <v/>
      </c>
      <c r="P74" s="450" t="str">
        <f>IF('statement of marks'!GJ74="","",'statement of marks'!GJ74)</f>
        <v/>
      </c>
      <c r="Q74" s="78" t="str">
        <f>IF('statement of marks'!GK74="","",'statement of marks'!GK74)</f>
        <v/>
      </c>
      <c r="R74" s="172" t="str">
        <f>IF('statement of marks'!GL74="","",'statement of marks'!GL74)</f>
        <v/>
      </c>
      <c r="S74" s="88" t="str">
        <f>'statement of marks'!GS74</f>
        <v/>
      </c>
      <c r="T74" s="89" t="str">
        <f>'statement of marks'!GT74</f>
        <v/>
      </c>
      <c r="U74" s="76"/>
      <c r="V74" s="76"/>
      <c r="W74" s="84" t="str">
        <f>'statement of marks'!H74</f>
        <v>A 068</v>
      </c>
      <c r="X74" s="39" t="str">
        <f t="shared" si="12"/>
        <v/>
      </c>
      <c r="Y74" s="39" t="str">
        <f t="shared" si="13"/>
        <v/>
      </c>
      <c r="Z74" s="39" t="str">
        <f t="shared" si="14"/>
        <v/>
      </c>
      <c r="AA74" s="39" t="str">
        <f t="shared" si="15"/>
        <v/>
      </c>
      <c r="AB74" s="39" t="str">
        <f t="shared" si="16"/>
        <v/>
      </c>
      <c r="AC74" s="39" t="str">
        <f t="shared" si="17"/>
        <v/>
      </c>
      <c r="AD74" s="39" t="str">
        <f t="shared" si="18"/>
        <v/>
      </c>
      <c r="AE74" s="39" t="str">
        <f t="shared" si="19"/>
        <v/>
      </c>
      <c r="AF74" s="39" t="str">
        <f t="shared" si="20"/>
        <v/>
      </c>
      <c r="AG74" s="39" t="str">
        <f t="shared" si="21"/>
        <v/>
      </c>
      <c r="AH74" s="39" t="str">
        <f t="shared" si="22"/>
        <v/>
      </c>
      <c r="AI74" s="39" t="str">
        <f t="shared" si="23"/>
        <v/>
      </c>
      <c r="AJ74" s="90"/>
    </row>
    <row r="75" spans="1:36" ht="15" customHeight="1">
      <c r="A75" s="85">
        <f>'statement of marks'!A75</f>
        <v>69</v>
      </c>
      <c r="B75" s="86">
        <f>'statement of marks'!D75</f>
        <v>1069</v>
      </c>
      <c r="C75" s="62" t="str">
        <f>'statement of marks'!F75</f>
        <v/>
      </c>
      <c r="D75" s="569" t="str">
        <f>'statement of marks'!G75</f>
        <v/>
      </c>
      <c r="E75" s="59" t="str">
        <f>'statement of marks'!H75</f>
        <v>A 069</v>
      </c>
      <c r="F75" s="59" t="str">
        <f>'statement of marks'!I75</f>
        <v>B 069</v>
      </c>
      <c r="G75" s="59" t="str">
        <f>'statement of marks'!J75</f>
        <v>C 069</v>
      </c>
      <c r="H75" s="62" t="str">
        <f>IF('statement of marks'!B75="","",'statement of marks'!B75)</f>
        <v/>
      </c>
      <c r="I75" s="172" t="str">
        <f>IF('statement of marks'!C75="","",'statement of marks'!C75)</f>
        <v/>
      </c>
      <c r="J75" s="62" t="str">
        <f>IF('statement of marks'!GJ75="","",'statement of marks'!GJ75)</f>
        <v/>
      </c>
      <c r="K75" s="78">
        <f>IF('statement of marks'!GC75="","",'statement of marks'!GC75)</f>
        <v>0</v>
      </c>
      <c r="L75" s="87">
        <f>IF('statement of marks'!GD75="","",'statement of marks'!GD75)</f>
        <v>0</v>
      </c>
      <c r="M75" s="62" t="str">
        <f>IF('statement of marks'!GG75="","",'statement of marks'!GG75)</f>
        <v/>
      </c>
      <c r="N75" s="78" t="str">
        <f>'statement of marks'!GH75</f>
        <v xml:space="preserve">      </v>
      </c>
      <c r="O75" s="172" t="str">
        <f>IF('statement of marks'!GI75="","",'statement of marks'!GI75)</f>
        <v/>
      </c>
      <c r="P75" s="450" t="str">
        <f>IF('statement of marks'!GJ75="","",'statement of marks'!GJ75)</f>
        <v/>
      </c>
      <c r="Q75" s="78" t="str">
        <f>IF('statement of marks'!GK75="","",'statement of marks'!GK75)</f>
        <v/>
      </c>
      <c r="R75" s="172" t="str">
        <f>IF('statement of marks'!GL75="","",'statement of marks'!GL75)</f>
        <v/>
      </c>
      <c r="S75" s="88" t="str">
        <f>'statement of marks'!GS75</f>
        <v/>
      </c>
      <c r="T75" s="89" t="str">
        <f>'statement of marks'!GT75</f>
        <v/>
      </c>
      <c r="U75" s="76"/>
      <c r="V75" s="76"/>
      <c r="W75" s="84" t="str">
        <f>'statement of marks'!H75</f>
        <v>A 069</v>
      </c>
      <c r="X75" s="39" t="str">
        <f t="shared" si="12"/>
        <v/>
      </c>
      <c r="Y75" s="39" t="str">
        <f t="shared" si="13"/>
        <v/>
      </c>
      <c r="Z75" s="39" t="str">
        <f t="shared" si="14"/>
        <v/>
      </c>
      <c r="AA75" s="39" t="str">
        <f t="shared" si="15"/>
        <v/>
      </c>
      <c r="AB75" s="39" t="str">
        <f t="shared" si="16"/>
        <v/>
      </c>
      <c r="AC75" s="39" t="str">
        <f t="shared" si="17"/>
        <v/>
      </c>
      <c r="AD75" s="39" t="str">
        <f t="shared" si="18"/>
        <v/>
      </c>
      <c r="AE75" s="39" t="str">
        <f t="shared" si="19"/>
        <v/>
      </c>
      <c r="AF75" s="39" t="str">
        <f t="shared" si="20"/>
        <v/>
      </c>
      <c r="AG75" s="39" t="str">
        <f t="shared" si="21"/>
        <v/>
      </c>
      <c r="AH75" s="39" t="str">
        <f t="shared" si="22"/>
        <v/>
      </c>
      <c r="AI75" s="39" t="str">
        <f t="shared" si="23"/>
        <v/>
      </c>
      <c r="AJ75" s="90"/>
    </row>
    <row r="76" spans="1:36" ht="15" customHeight="1">
      <c r="A76" s="85">
        <f>'statement of marks'!A76</f>
        <v>70</v>
      </c>
      <c r="B76" s="86">
        <f>'statement of marks'!D76</f>
        <v>1070</v>
      </c>
      <c r="C76" s="62" t="str">
        <f>'statement of marks'!F76</f>
        <v/>
      </c>
      <c r="D76" s="569" t="str">
        <f>'statement of marks'!G76</f>
        <v/>
      </c>
      <c r="E76" s="59" t="str">
        <f>'statement of marks'!H76</f>
        <v>A 070</v>
      </c>
      <c r="F76" s="59" t="str">
        <f>'statement of marks'!I76</f>
        <v>B 070</v>
      </c>
      <c r="G76" s="59" t="str">
        <f>'statement of marks'!J76</f>
        <v>C 070</v>
      </c>
      <c r="H76" s="62" t="str">
        <f>IF('statement of marks'!B76="","",'statement of marks'!B76)</f>
        <v/>
      </c>
      <c r="I76" s="172" t="str">
        <f>IF('statement of marks'!C76="","",'statement of marks'!C76)</f>
        <v/>
      </c>
      <c r="J76" s="62" t="str">
        <f>IF('statement of marks'!GJ76="","",'statement of marks'!GJ76)</f>
        <v/>
      </c>
      <c r="K76" s="78">
        <f>IF('statement of marks'!GC76="","",'statement of marks'!GC76)</f>
        <v>0</v>
      </c>
      <c r="L76" s="87">
        <f>IF('statement of marks'!GD76="","",'statement of marks'!GD76)</f>
        <v>0</v>
      </c>
      <c r="M76" s="62" t="str">
        <f>IF('statement of marks'!GG76="","",'statement of marks'!GG76)</f>
        <v/>
      </c>
      <c r="N76" s="78" t="str">
        <f>'statement of marks'!GH76</f>
        <v xml:space="preserve">      </v>
      </c>
      <c r="O76" s="172" t="str">
        <f>IF('statement of marks'!GI76="","",'statement of marks'!GI76)</f>
        <v/>
      </c>
      <c r="P76" s="450" t="str">
        <f>IF('statement of marks'!GJ76="","",'statement of marks'!GJ76)</f>
        <v/>
      </c>
      <c r="Q76" s="78" t="str">
        <f>IF('statement of marks'!GK76="","",'statement of marks'!GK76)</f>
        <v/>
      </c>
      <c r="R76" s="172" t="str">
        <f>IF('statement of marks'!GL76="","",'statement of marks'!GL76)</f>
        <v/>
      </c>
      <c r="S76" s="88" t="str">
        <f>'statement of marks'!GS76</f>
        <v/>
      </c>
      <c r="T76" s="89" t="str">
        <f>'statement of marks'!GT76</f>
        <v/>
      </c>
      <c r="U76" s="76"/>
      <c r="V76" s="76"/>
      <c r="W76" s="84" t="str">
        <f>'statement of marks'!H76</f>
        <v>A 070</v>
      </c>
      <c r="X76" s="39" t="str">
        <f t="shared" si="12"/>
        <v/>
      </c>
      <c r="Y76" s="39" t="str">
        <f t="shared" si="13"/>
        <v/>
      </c>
      <c r="Z76" s="39" t="str">
        <f t="shared" si="14"/>
        <v/>
      </c>
      <c r="AA76" s="39" t="str">
        <f t="shared" si="15"/>
        <v/>
      </c>
      <c r="AB76" s="39" t="str">
        <f t="shared" si="16"/>
        <v/>
      </c>
      <c r="AC76" s="39" t="str">
        <f t="shared" si="17"/>
        <v/>
      </c>
      <c r="AD76" s="39" t="str">
        <f t="shared" si="18"/>
        <v/>
      </c>
      <c r="AE76" s="39" t="str">
        <f t="shared" si="19"/>
        <v/>
      </c>
      <c r="AF76" s="39" t="str">
        <f t="shared" si="20"/>
        <v/>
      </c>
      <c r="AG76" s="39" t="str">
        <f t="shared" si="21"/>
        <v/>
      </c>
      <c r="AH76" s="39" t="str">
        <f t="shared" si="22"/>
        <v/>
      </c>
      <c r="AI76" s="39" t="str">
        <f t="shared" si="23"/>
        <v/>
      </c>
      <c r="AJ76" s="90"/>
    </row>
    <row r="77" spans="1:36" ht="15" customHeight="1">
      <c r="A77" s="85">
        <f>'statement of marks'!A77</f>
        <v>71</v>
      </c>
      <c r="B77" s="86">
        <f>'statement of marks'!D77</f>
        <v>1071</v>
      </c>
      <c r="C77" s="62" t="str">
        <f>'statement of marks'!F77</f>
        <v/>
      </c>
      <c r="D77" s="569" t="str">
        <f>'statement of marks'!G77</f>
        <v/>
      </c>
      <c r="E77" s="59" t="str">
        <f>'statement of marks'!H77</f>
        <v>A 071</v>
      </c>
      <c r="F77" s="59" t="str">
        <f>'statement of marks'!I77</f>
        <v>B 071</v>
      </c>
      <c r="G77" s="59" t="str">
        <f>'statement of marks'!J77</f>
        <v>C 071</v>
      </c>
      <c r="H77" s="62" t="str">
        <f>IF('statement of marks'!B77="","",'statement of marks'!B77)</f>
        <v/>
      </c>
      <c r="I77" s="172" t="str">
        <f>IF('statement of marks'!C77="","",'statement of marks'!C77)</f>
        <v/>
      </c>
      <c r="J77" s="62" t="str">
        <f>IF('statement of marks'!GJ77="","",'statement of marks'!GJ77)</f>
        <v/>
      </c>
      <c r="K77" s="78">
        <f>IF('statement of marks'!GC77="","",'statement of marks'!GC77)</f>
        <v>0</v>
      </c>
      <c r="L77" s="87">
        <f>IF('statement of marks'!GD77="","",'statement of marks'!GD77)</f>
        <v>0</v>
      </c>
      <c r="M77" s="62" t="str">
        <f>IF('statement of marks'!GG77="","",'statement of marks'!GG77)</f>
        <v/>
      </c>
      <c r="N77" s="78" t="str">
        <f>'statement of marks'!GH77</f>
        <v xml:space="preserve">      </v>
      </c>
      <c r="O77" s="172" t="str">
        <f>IF('statement of marks'!GI77="","",'statement of marks'!GI77)</f>
        <v/>
      </c>
      <c r="P77" s="450" t="str">
        <f>IF('statement of marks'!GJ77="","",'statement of marks'!GJ77)</f>
        <v/>
      </c>
      <c r="Q77" s="78" t="str">
        <f>IF('statement of marks'!GK77="","",'statement of marks'!GK77)</f>
        <v/>
      </c>
      <c r="R77" s="172" t="str">
        <f>IF('statement of marks'!GL77="","",'statement of marks'!GL77)</f>
        <v/>
      </c>
      <c r="S77" s="88" t="str">
        <f>'statement of marks'!GS77</f>
        <v/>
      </c>
      <c r="T77" s="89" t="str">
        <f>'statement of marks'!GT77</f>
        <v/>
      </c>
      <c r="U77" s="76"/>
      <c r="V77" s="76"/>
      <c r="W77" s="84" t="str">
        <f>'statement of marks'!H77</f>
        <v>A 071</v>
      </c>
      <c r="X77" s="39" t="str">
        <f t="shared" si="12"/>
        <v/>
      </c>
      <c r="Y77" s="39" t="str">
        <f t="shared" si="13"/>
        <v/>
      </c>
      <c r="Z77" s="39" t="str">
        <f t="shared" si="14"/>
        <v/>
      </c>
      <c r="AA77" s="39" t="str">
        <f t="shared" si="15"/>
        <v/>
      </c>
      <c r="AB77" s="39" t="str">
        <f t="shared" si="16"/>
        <v/>
      </c>
      <c r="AC77" s="39" t="str">
        <f t="shared" si="17"/>
        <v/>
      </c>
      <c r="AD77" s="39" t="str">
        <f t="shared" si="18"/>
        <v/>
      </c>
      <c r="AE77" s="39" t="str">
        <f t="shared" si="19"/>
        <v/>
      </c>
      <c r="AF77" s="39" t="str">
        <f t="shared" si="20"/>
        <v/>
      </c>
      <c r="AG77" s="39" t="str">
        <f t="shared" si="21"/>
        <v/>
      </c>
      <c r="AH77" s="39" t="str">
        <f t="shared" si="22"/>
        <v/>
      </c>
      <c r="AI77" s="39" t="str">
        <f t="shared" si="23"/>
        <v/>
      </c>
      <c r="AJ77" s="90"/>
    </row>
    <row r="78" spans="1:36" ht="15" customHeight="1">
      <c r="A78" s="85">
        <f>'statement of marks'!A78</f>
        <v>72</v>
      </c>
      <c r="B78" s="86">
        <f>'statement of marks'!D78</f>
        <v>1072</v>
      </c>
      <c r="C78" s="62" t="str">
        <f>'statement of marks'!F78</f>
        <v/>
      </c>
      <c r="D78" s="569" t="str">
        <f>'statement of marks'!G78</f>
        <v/>
      </c>
      <c r="E78" s="59" t="str">
        <f>'statement of marks'!H78</f>
        <v>A 072</v>
      </c>
      <c r="F78" s="59" t="str">
        <f>'statement of marks'!I78</f>
        <v>B 072</v>
      </c>
      <c r="G78" s="59" t="str">
        <f>'statement of marks'!J78</f>
        <v>C 072</v>
      </c>
      <c r="H78" s="62" t="str">
        <f>IF('statement of marks'!B78="","",'statement of marks'!B78)</f>
        <v/>
      </c>
      <c r="I78" s="172" t="str">
        <f>IF('statement of marks'!C78="","",'statement of marks'!C78)</f>
        <v/>
      </c>
      <c r="J78" s="62" t="str">
        <f>IF('statement of marks'!GJ78="","",'statement of marks'!GJ78)</f>
        <v/>
      </c>
      <c r="K78" s="78">
        <f>IF('statement of marks'!GC78="","",'statement of marks'!GC78)</f>
        <v>0</v>
      </c>
      <c r="L78" s="87">
        <f>IF('statement of marks'!GD78="","",'statement of marks'!GD78)</f>
        <v>0</v>
      </c>
      <c r="M78" s="62" t="str">
        <f>IF('statement of marks'!GG78="","",'statement of marks'!GG78)</f>
        <v/>
      </c>
      <c r="N78" s="78" t="str">
        <f>'statement of marks'!GH78</f>
        <v xml:space="preserve">      </v>
      </c>
      <c r="O78" s="172" t="str">
        <f>IF('statement of marks'!GI78="","",'statement of marks'!GI78)</f>
        <v/>
      </c>
      <c r="P78" s="450" t="str">
        <f>IF('statement of marks'!GJ78="","",'statement of marks'!GJ78)</f>
        <v/>
      </c>
      <c r="Q78" s="78" t="str">
        <f>IF('statement of marks'!GK78="","",'statement of marks'!GK78)</f>
        <v/>
      </c>
      <c r="R78" s="172" t="str">
        <f>IF('statement of marks'!GL78="","",'statement of marks'!GL78)</f>
        <v/>
      </c>
      <c r="S78" s="88" t="str">
        <f>'statement of marks'!GS78</f>
        <v/>
      </c>
      <c r="T78" s="89" t="str">
        <f>'statement of marks'!GT78</f>
        <v/>
      </c>
      <c r="U78" s="76"/>
      <c r="V78" s="76"/>
      <c r="W78" s="84" t="str">
        <f>'statement of marks'!H78</f>
        <v>A 072</v>
      </c>
      <c r="X78" s="39" t="str">
        <f t="shared" si="12"/>
        <v/>
      </c>
      <c r="Y78" s="39" t="str">
        <f t="shared" si="13"/>
        <v/>
      </c>
      <c r="Z78" s="39" t="str">
        <f t="shared" si="14"/>
        <v/>
      </c>
      <c r="AA78" s="39" t="str">
        <f t="shared" si="15"/>
        <v/>
      </c>
      <c r="AB78" s="39" t="str">
        <f t="shared" si="16"/>
        <v/>
      </c>
      <c r="AC78" s="39" t="str">
        <f t="shared" si="17"/>
        <v/>
      </c>
      <c r="AD78" s="39" t="str">
        <f t="shared" si="18"/>
        <v/>
      </c>
      <c r="AE78" s="39" t="str">
        <f t="shared" si="19"/>
        <v/>
      </c>
      <c r="AF78" s="39" t="str">
        <f t="shared" si="20"/>
        <v/>
      </c>
      <c r="AG78" s="39" t="str">
        <f t="shared" si="21"/>
        <v/>
      </c>
      <c r="AH78" s="39" t="str">
        <f t="shared" si="22"/>
        <v/>
      </c>
      <c r="AI78" s="39" t="str">
        <f t="shared" si="23"/>
        <v/>
      </c>
      <c r="AJ78" s="90"/>
    </row>
    <row r="79" spans="1:36" ht="15" customHeight="1">
      <c r="A79" s="85">
        <f>'statement of marks'!A79</f>
        <v>73</v>
      </c>
      <c r="B79" s="86">
        <f>'statement of marks'!D79</f>
        <v>1073</v>
      </c>
      <c r="C79" s="62" t="str">
        <f>'statement of marks'!F79</f>
        <v/>
      </c>
      <c r="D79" s="569" t="str">
        <f>'statement of marks'!G79</f>
        <v/>
      </c>
      <c r="E79" s="59" t="str">
        <f>'statement of marks'!H79</f>
        <v>A 073</v>
      </c>
      <c r="F79" s="59" t="str">
        <f>'statement of marks'!I79</f>
        <v>B 073</v>
      </c>
      <c r="G79" s="59" t="str">
        <f>'statement of marks'!J79</f>
        <v>C 073</v>
      </c>
      <c r="H79" s="62" t="str">
        <f>IF('statement of marks'!B79="","",'statement of marks'!B79)</f>
        <v/>
      </c>
      <c r="I79" s="172" t="str">
        <f>IF('statement of marks'!C79="","",'statement of marks'!C79)</f>
        <v/>
      </c>
      <c r="J79" s="62" t="str">
        <f>IF('statement of marks'!GJ79="","",'statement of marks'!GJ79)</f>
        <v/>
      </c>
      <c r="K79" s="78">
        <f>IF('statement of marks'!GC79="","",'statement of marks'!GC79)</f>
        <v>0</v>
      </c>
      <c r="L79" s="87">
        <f>IF('statement of marks'!GD79="","",'statement of marks'!GD79)</f>
        <v>0</v>
      </c>
      <c r="M79" s="62" t="str">
        <f>IF('statement of marks'!GG79="","",'statement of marks'!GG79)</f>
        <v/>
      </c>
      <c r="N79" s="78" t="str">
        <f>'statement of marks'!GH79</f>
        <v xml:space="preserve">      </v>
      </c>
      <c r="O79" s="172" t="str">
        <f>IF('statement of marks'!GI79="","",'statement of marks'!GI79)</f>
        <v/>
      </c>
      <c r="P79" s="450" t="str">
        <f>IF('statement of marks'!GJ79="","",'statement of marks'!GJ79)</f>
        <v/>
      </c>
      <c r="Q79" s="78" t="str">
        <f>IF('statement of marks'!GK79="","",'statement of marks'!GK79)</f>
        <v/>
      </c>
      <c r="R79" s="172" t="str">
        <f>IF('statement of marks'!GL79="","",'statement of marks'!GL79)</f>
        <v/>
      </c>
      <c r="S79" s="88" t="str">
        <f>'statement of marks'!GS79</f>
        <v/>
      </c>
      <c r="T79" s="89" t="str">
        <f>'statement of marks'!GT79</f>
        <v/>
      </c>
      <c r="U79" s="76"/>
      <c r="V79" s="76"/>
      <c r="W79" s="84" t="str">
        <f>'statement of marks'!H79</f>
        <v>A 073</v>
      </c>
      <c r="X79" s="39" t="str">
        <f t="shared" si="12"/>
        <v/>
      </c>
      <c r="Y79" s="39" t="str">
        <f t="shared" si="13"/>
        <v/>
      </c>
      <c r="Z79" s="39" t="str">
        <f t="shared" si="14"/>
        <v/>
      </c>
      <c r="AA79" s="39" t="str">
        <f t="shared" si="15"/>
        <v/>
      </c>
      <c r="AB79" s="39" t="str">
        <f t="shared" si="16"/>
        <v/>
      </c>
      <c r="AC79" s="39" t="str">
        <f t="shared" si="17"/>
        <v/>
      </c>
      <c r="AD79" s="39" t="str">
        <f t="shared" si="18"/>
        <v/>
      </c>
      <c r="AE79" s="39" t="str">
        <f t="shared" si="19"/>
        <v/>
      </c>
      <c r="AF79" s="39" t="str">
        <f t="shared" si="20"/>
        <v/>
      </c>
      <c r="AG79" s="39" t="str">
        <f t="shared" si="21"/>
        <v/>
      </c>
      <c r="AH79" s="39" t="str">
        <f t="shared" si="22"/>
        <v/>
      </c>
      <c r="AI79" s="39" t="str">
        <f t="shared" si="23"/>
        <v/>
      </c>
      <c r="AJ79" s="90"/>
    </row>
    <row r="80" spans="1:36" ht="15" customHeight="1">
      <c r="A80" s="85">
        <f>'statement of marks'!A80</f>
        <v>74</v>
      </c>
      <c r="B80" s="86">
        <f>'statement of marks'!D80</f>
        <v>1074</v>
      </c>
      <c r="C80" s="62" t="str">
        <f>'statement of marks'!F80</f>
        <v/>
      </c>
      <c r="D80" s="569" t="str">
        <f>'statement of marks'!G80</f>
        <v/>
      </c>
      <c r="E80" s="59" t="str">
        <f>'statement of marks'!H80</f>
        <v>A 074</v>
      </c>
      <c r="F80" s="59" t="str">
        <f>'statement of marks'!I80</f>
        <v>B 074</v>
      </c>
      <c r="G80" s="59" t="str">
        <f>'statement of marks'!J80</f>
        <v>C 074</v>
      </c>
      <c r="H80" s="62" t="str">
        <f>IF('statement of marks'!B80="","",'statement of marks'!B80)</f>
        <v/>
      </c>
      <c r="I80" s="172" t="str">
        <f>IF('statement of marks'!C80="","",'statement of marks'!C80)</f>
        <v/>
      </c>
      <c r="J80" s="62" t="str">
        <f>IF('statement of marks'!GJ80="","",'statement of marks'!GJ80)</f>
        <v/>
      </c>
      <c r="K80" s="78">
        <f>IF('statement of marks'!GC80="","",'statement of marks'!GC80)</f>
        <v>0</v>
      </c>
      <c r="L80" s="87">
        <f>IF('statement of marks'!GD80="","",'statement of marks'!GD80)</f>
        <v>0</v>
      </c>
      <c r="M80" s="62" t="str">
        <f>IF('statement of marks'!GG80="","",'statement of marks'!GG80)</f>
        <v/>
      </c>
      <c r="N80" s="78" t="str">
        <f>'statement of marks'!GH80</f>
        <v xml:space="preserve">      </v>
      </c>
      <c r="O80" s="172" t="str">
        <f>IF('statement of marks'!GI80="","",'statement of marks'!GI80)</f>
        <v/>
      </c>
      <c r="P80" s="450" t="str">
        <f>IF('statement of marks'!GJ80="","",'statement of marks'!GJ80)</f>
        <v/>
      </c>
      <c r="Q80" s="78" t="str">
        <f>IF('statement of marks'!GK80="","",'statement of marks'!GK80)</f>
        <v/>
      </c>
      <c r="R80" s="172" t="str">
        <f>IF('statement of marks'!GL80="","",'statement of marks'!GL80)</f>
        <v/>
      </c>
      <c r="S80" s="88" t="str">
        <f>'statement of marks'!GS80</f>
        <v/>
      </c>
      <c r="T80" s="89" t="str">
        <f>'statement of marks'!GT80</f>
        <v/>
      </c>
      <c r="U80" s="76"/>
      <c r="V80" s="76"/>
      <c r="W80" s="84" t="str">
        <f>'statement of marks'!H80</f>
        <v>A 074</v>
      </c>
      <c r="X80" s="39" t="str">
        <f t="shared" si="12"/>
        <v/>
      </c>
      <c r="Y80" s="39" t="str">
        <f t="shared" si="13"/>
        <v/>
      </c>
      <c r="Z80" s="39" t="str">
        <f t="shared" si="14"/>
        <v/>
      </c>
      <c r="AA80" s="39" t="str">
        <f t="shared" si="15"/>
        <v/>
      </c>
      <c r="AB80" s="39" t="str">
        <f t="shared" si="16"/>
        <v/>
      </c>
      <c r="AC80" s="39" t="str">
        <f t="shared" si="17"/>
        <v/>
      </c>
      <c r="AD80" s="39" t="str">
        <f t="shared" si="18"/>
        <v/>
      </c>
      <c r="AE80" s="39" t="str">
        <f t="shared" si="19"/>
        <v/>
      </c>
      <c r="AF80" s="39" t="str">
        <f t="shared" si="20"/>
        <v/>
      </c>
      <c r="AG80" s="39" t="str">
        <f t="shared" si="21"/>
        <v/>
      </c>
      <c r="AH80" s="39" t="str">
        <f t="shared" si="22"/>
        <v/>
      </c>
      <c r="AI80" s="39" t="str">
        <f t="shared" si="23"/>
        <v/>
      </c>
      <c r="AJ80" s="90"/>
    </row>
    <row r="81" spans="1:36" ht="15" customHeight="1">
      <c r="A81" s="85">
        <f>'statement of marks'!A81</f>
        <v>75</v>
      </c>
      <c r="B81" s="86">
        <f>'statement of marks'!D81</f>
        <v>1075</v>
      </c>
      <c r="C81" s="62" t="str">
        <f>'statement of marks'!F81</f>
        <v/>
      </c>
      <c r="D81" s="569" t="str">
        <f>'statement of marks'!G81</f>
        <v/>
      </c>
      <c r="E81" s="59" t="str">
        <f>'statement of marks'!H81</f>
        <v>A 075</v>
      </c>
      <c r="F81" s="59" t="str">
        <f>'statement of marks'!I81</f>
        <v>B 075</v>
      </c>
      <c r="G81" s="59" t="str">
        <f>'statement of marks'!J81</f>
        <v>C 075</v>
      </c>
      <c r="H81" s="62" t="str">
        <f>IF('statement of marks'!B81="","",'statement of marks'!B81)</f>
        <v/>
      </c>
      <c r="I81" s="172" t="str">
        <f>IF('statement of marks'!C81="","",'statement of marks'!C81)</f>
        <v/>
      </c>
      <c r="J81" s="62" t="str">
        <f>IF('statement of marks'!GJ81="","",'statement of marks'!GJ81)</f>
        <v/>
      </c>
      <c r="K81" s="78">
        <f>IF('statement of marks'!GC81="","",'statement of marks'!GC81)</f>
        <v>0</v>
      </c>
      <c r="L81" s="87">
        <f>IF('statement of marks'!GD81="","",'statement of marks'!GD81)</f>
        <v>0</v>
      </c>
      <c r="M81" s="62" t="str">
        <f>IF('statement of marks'!GG81="","",'statement of marks'!GG81)</f>
        <v/>
      </c>
      <c r="N81" s="78" t="str">
        <f>'statement of marks'!GH81</f>
        <v xml:space="preserve">      </v>
      </c>
      <c r="O81" s="172" t="str">
        <f>IF('statement of marks'!GI81="","",'statement of marks'!GI81)</f>
        <v/>
      </c>
      <c r="P81" s="450" t="str">
        <f>IF('statement of marks'!GJ81="","",'statement of marks'!GJ81)</f>
        <v/>
      </c>
      <c r="Q81" s="78" t="str">
        <f>IF('statement of marks'!GK81="","",'statement of marks'!GK81)</f>
        <v/>
      </c>
      <c r="R81" s="172" t="str">
        <f>IF('statement of marks'!GL81="","",'statement of marks'!GL81)</f>
        <v/>
      </c>
      <c r="S81" s="88" t="str">
        <f>'statement of marks'!GS81</f>
        <v/>
      </c>
      <c r="T81" s="89" t="str">
        <f>'statement of marks'!GT81</f>
        <v/>
      </c>
      <c r="U81" s="76"/>
      <c r="V81" s="76"/>
      <c r="W81" s="84" t="str">
        <f>'statement of marks'!H81</f>
        <v>A 075</v>
      </c>
      <c r="X81" s="39" t="str">
        <f t="shared" si="12"/>
        <v/>
      </c>
      <c r="Y81" s="39" t="str">
        <f t="shared" si="13"/>
        <v/>
      </c>
      <c r="Z81" s="39" t="str">
        <f t="shared" si="14"/>
        <v/>
      </c>
      <c r="AA81" s="39" t="str">
        <f t="shared" si="15"/>
        <v/>
      </c>
      <c r="AB81" s="39" t="str">
        <f t="shared" si="16"/>
        <v/>
      </c>
      <c r="AC81" s="39" t="str">
        <f t="shared" si="17"/>
        <v/>
      </c>
      <c r="AD81" s="39" t="str">
        <f t="shared" si="18"/>
        <v/>
      </c>
      <c r="AE81" s="39" t="str">
        <f t="shared" si="19"/>
        <v/>
      </c>
      <c r="AF81" s="39" t="str">
        <f t="shared" si="20"/>
        <v/>
      </c>
      <c r="AG81" s="39" t="str">
        <f t="shared" si="21"/>
        <v/>
      </c>
      <c r="AH81" s="39" t="str">
        <f t="shared" si="22"/>
        <v/>
      </c>
      <c r="AI81" s="39" t="str">
        <f t="shared" si="23"/>
        <v/>
      </c>
      <c r="AJ81" s="90"/>
    </row>
    <row r="82" spans="1:36" ht="15" customHeight="1">
      <c r="A82" s="85">
        <f>'statement of marks'!A82</f>
        <v>76</v>
      </c>
      <c r="B82" s="86">
        <f>'statement of marks'!D82</f>
        <v>1076</v>
      </c>
      <c r="C82" s="62" t="str">
        <f>'statement of marks'!F82</f>
        <v/>
      </c>
      <c r="D82" s="569" t="str">
        <f>'statement of marks'!G82</f>
        <v/>
      </c>
      <c r="E82" s="59" t="str">
        <f>'statement of marks'!H82</f>
        <v>A 076</v>
      </c>
      <c r="F82" s="59" t="str">
        <f>'statement of marks'!I82</f>
        <v>B 076</v>
      </c>
      <c r="G82" s="59" t="str">
        <f>'statement of marks'!J82</f>
        <v>C 076</v>
      </c>
      <c r="H82" s="62" t="str">
        <f>IF('statement of marks'!B82="","",'statement of marks'!B82)</f>
        <v/>
      </c>
      <c r="I82" s="172" t="str">
        <f>IF('statement of marks'!C82="","",'statement of marks'!C82)</f>
        <v/>
      </c>
      <c r="J82" s="62" t="str">
        <f>IF('statement of marks'!GJ82="","",'statement of marks'!GJ82)</f>
        <v/>
      </c>
      <c r="K82" s="78">
        <f>IF('statement of marks'!GC82="","",'statement of marks'!GC82)</f>
        <v>0</v>
      </c>
      <c r="L82" s="87">
        <f>IF('statement of marks'!GD82="","",'statement of marks'!GD82)</f>
        <v>0</v>
      </c>
      <c r="M82" s="62" t="str">
        <f>IF('statement of marks'!GG82="","",'statement of marks'!GG82)</f>
        <v/>
      </c>
      <c r="N82" s="78" t="str">
        <f>'statement of marks'!GH82</f>
        <v xml:space="preserve">      </v>
      </c>
      <c r="O82" s="172" t="str">
        <f>IF('statement of marks'!GI82="","",'statement of marks'!GI82)</f>
        <v/>
      </c>
      <c r="P82" s="450" t="str">
        <f>IF('statement of marks'!GJ82="","",'statement of marks'!GJ82)</f>
        <v/>
      </c>
      <c r="Q82" s="78" t="str">
        <f>IF('statement of marks'!GK82="","",'statement of marks'!GK82)</f>
        <v/>
      </c>
      <c r="R82" s="172" t="str">
        <f>IF('statement of marks'!GL82="","",'statement of marks'!GL82)</f>
        <v/>
      </c>
      <c r="S82" s="88" t="str">
        <f>'statement of marks'!GS82</f>
        <v/>
      </c>
      <c r="T82" s="89" t="str">
        <f>'statement of marks'!GT82</f>
        <v/>
      </c>
      <c r="U82" s="76"/>
      <c r="V82" s="76"/>
      <c r="W82" s="84" t="str">
        <f>'statement of marks'!H82</f>
        <v>A 076</v>
      </c>
      <c r="X82" s="39" t="str">
        <f t="shared" si="12"/>
        <v/>
      </c>
      <c r="Y82" s="39" t="str">
        <f t="shared" si="13"/>
        <v/>
      </c>
      <c r="Z82" s="39" t="str">
        <f t="shared" si="14"/>
        <v/>
      </c>
      <c r="AA82" s="39" t="str">
        <f t="shared" si="15"/>
        <v/>
      </c>
      <c r="AB82" s="39" t="str">
        <f t="shared" si="16"/>
        <v/>
      </c>
      <c r="AC82" s="39" t="str">
        <f t="shared" si="17"/>
        <v/>
      </c>
      <c r="AD82" s="39" t="str">
        <f t="shared" si="18"/>
        <v/>
      </c>
      <c r="AE82" s="39" t="str">
        <f t="shared" si="19"/>
        <v/>
      </c>
      <c r="AF82" s="39" t="str">
        <f t="shared" si="20"/>
        <v/>
      </c>
      <c r="AG82" s="39" t="str">
        <f t="shared" si="21"/>
        <v/>
      </c>
      <c r="AH82" s="39" t="str">
        <f t="shared" si="22"/>
        <v/>
      </c>
      <c r="AI82" s="39" t="str">
        <f t="shared" si="23"/>
        <v/>
      </c>
      <c r="AJ82" s="90"/>
    </row>
    <row r="83" spans="1:36" ht="15" customHeight="1">
      <c r="A83" s="85">
        <f>'statement of marks'!A83</f>
        <v>77</v>
      </c>
      <c r="B83" s="86">
        <f>'statement of marks'!D83</f>
        <v>1077</v>
      </c>
      <c r="C83" s="62" t="str">
        <f>'statement of marks'!F83</f>
        <v/>
      </c>
      <c r="D83" s="569" t="str">
        <f>'statement of marks'!G83</f>
        <v/>
      </c>
      <c r="E83" s="59" t="str">
        <f>'statement of marks'!H83</f>
        <v>A 077</v>
      </c>
      <c r="F83" s="59" t="str">
        <f>'statement of marks'!I83</f>
        <v>B 077</v>
      </c>
      <c r="G83" s="59" t="str">
        <f>'statement of marks'!J83</f>
        <v>C 077</v>
      </c>
      <c r="H83" s="62" t="str">
        <f>IF('statement of marks'!B83="","",'statement of marks'!B83)</f>
        <v/>
      </c>
      <c r="I83" s="172" t="str">
        <f>IF('statement of marks'!C83="","",'statement of marks'!C83)</f>
        <v/>
      </c>
      <c r="J83" s="62" t="str">
        <f>IF('statement of marks'!GJ83="","",'statement of marks'!GJ83)</f>
        <v/>
      </c>
      <c r="K83" s="78">
        <f>IF('statement of marks'!GC83="","",'statement of marks'!GC83)</f>
        <v>0</v>
      </c>
      <c r="L83" s="87">
        <f>IF('statement of marks'!GD83="","",'statement of marks'!GD83)</f>
        <v>0</v>
      </c>
      <c r="M83" s="62" t="str">
        <f>IF('statement of marks'!GG83="","",'statement of marks'!GG83)</f>
        <v/>
      </c>
      <c r="N83" s="78" t="str">
        <f>'statement of marks'!GH83</f>
        <v xml:space="preserve">      </v>
      </c>
      <c r="O83" s="172" t="str">
        <f>IF('statement of marks'!GI83="","",'statement of marks'!GI83)</f>
        <v/>
      </c>
      <c r="P83" s="450" t="str">
        <f>IF('statement of marks'!GJ83="","",'statement of marks'!GJ83)</f>
        <v/>
      </c>
      <c r="Q83" s="78" t="str">
        <f>IF('statement of marks'!GK83="","",'statement of marks'!GK83)</f>
        <v/>
      </c>
      <c r="R83" s="172" t="str">
        <f>IF('statement of marks'!GL83="","",'statement of marks'!GL83)</f>
        <v/>
      </c>
      <c r="S83" s="88" t="str">
        <f>'statement of marks'!GS83</f>
        <v/>
      </c>
      <c r="T83" s="89" t="str">
        <f>'statement of marks'!GT83</f>
        <v/>
      </c>
      <c r="U83" s="76"/>
      <c r="V83" s="76"/>
      <c r="W83" s="84" t="str">
        <f>'statement of marks'!H83</f>
        <v>A 077</v>
      </c>
      <c r="X83" s="39" t="str">
        <f t="shared" si="12"/>
        <v/>
      </c>
      <c r="Y83" s="39" t="str">
        <f t="shared" si="13"/>
        <v/>
      </c>
      <c r="Z83" s="39" t="str">
        <f t="shared" si="14"/>
        <v/>
      </c>
      <c r="AA83" s="39" t="str">
        <f t="shared" si="15"/>
        <v/>
      </c>
      <c r="AB83" s="39" t="str">
        <f t="shared" si="16"/>
        <v/>
      </c>
      <c r="AC83" s="39" t="str">
        <f t="shared" si="17"/>
        <v/>
      </c>
      <c r="AD83" s="39" t="str">
        <f t="shared" si="18"/>
        <v/>
      </c>
      <c r="AE83" s="39" t="str">
        <f t="shared" si="19"/>
        <v/>
      </c>
      <c r="AF83" s="39" t="str">
        <f t="shared" si="20"/>
        <v/>
      </c>
      <c r="AG83" s="39" t="str">
        <f t="shared" si="21"/>
        <v/>
      </c>
      <c r="AH83" s="39" t="str">
        <f t="shared" si="22"/>
        <v/>
      </c>
      <c r="AI83" s="39" t="str">
        <f t="shared" si="23"/>
        <v/>
      </c>
      <c r="AJ83" s="90"/>
    </row>
    <row r="84" spans="1:36" ht="15" customHeight="1">
      <c r="A84" s="85">
        <f>'statement of marks'!A84</f>
        <v>78</v>
      </c>
      <c r="B84" s="86">
        <f>'statement of marks'!D84</f>
        <v>1078</v>
      </c>
      <c r="C84" s="62" t="str">
        <f>'statement of marks'!F84</f>
        <v/>
      </c>
      <c r="D84" s="569" t="str">
        <f>'statement of marks'!G84</f>
        <v/>
      </c>
      <c r="E84" s="59" t="str">
        <f>'statement of marks'!H84</f>
        <v>A 078</v>
      </c>
      <c r="F84" s="59" t="str">
        <f>'statement of marks'!I84</f>
        <v>B 078</v>
      </c>
      <c r="G84" s="59" t="str">
        <f>'statement of marks'!J84</f>
        <v>C 078</v>
      </c>
      <c r="H84" s="62" t="str">
        <f>IF('statement of marks'!B84="","",'statement of marks'!B84)</f>
        <v/>
      </c>
      <c r="I84" s="172" t="str">
        <f>IF('statement of marks'!C84="","",'statement of marks'!C84)</f>
        <v/>
      </c>
      <c r="J84" s="62" t="str">
        <f>IF('statement of marks'!GJ84="","",'statement of marks'!GJ84)</f>
        <v/>
      </c>
      <c r="K84" s="78">
        <f>IF('statement of marks'!GC84="","",'statement of marks'!GC84)</f>
        <v>0</v>
      </c>
      <c r="L84" s="87">
        <f>IF('statement of marks'!GD84="","",'statement of marks'!GD84)</f>
        <v>0</v>
      </c>
      <c r="M84" s="62" t="str">
        <f>IF('statement of marks'!GG84="","",'statement of marks'!GG84)</f>
        <v/>
      </c>
      <c r="N84" s="78" t="str">
        <f>'statement of marks'!GH84</f>
        <v xml:space="preserve">      </v>
      </c>
      <c r="O84" s="172" t="str">
        <f>IF('statement of marks'!GI84="","",'statement of marks'!GI84)</f>
        <v/>
      </c>
      <c r="P84" s="450" t="str">
        <f>IF('statement of marks'!GJ84="","",'statement of marks'!GJ84)</f>
        <v/>
      </c>
      <c r="Q84" s="78" t="str">
        <f>IF('statement of marks'!GK84="","",'statement of marks'!GK84)</f>
        <v/>
      </c>
      <c r="R84" s="172" t="str">
        <f>IF('statement of marks'!GL84="","",'statement of marks'!GL84)</f>
        <v/>
      </c>
      <c r="S84" s="88" t="str">
        <f>'statement of marks'!GS84</f>
        <v/>
      </c>
      <c r="T84" s="89" t="str">
        <f>'statement of marks'!GT84</f>
        <v/>
      </c>
      <c r="U84" s="76"/>
      <c r="V84" s="76"/>
      <c r="W84" s="84" t="str">
        <f>'statement of marks'!H84</f>
        <v>A 078</v>
      </c>
      <c r="X84" s="39" t="str">
        <f t="shared" si="12"/>
        <v/>
      </c>
      <c r="Y84" s="39" t="str">
        <f t="shared" si="13"/>
        <v/>
      </c>
      <c r="Z84" s="39" t="str">
        <f t="shared" si="14"/>
        <v/>
      </c>
      <c r="AA84" s="39" t="str">
        <f t="shared" si="15"/>
        <v/>
      </c>
      <c r="AB84" s="39" t="str">
        <f t="shared" si="16"/>
        <v/>
      </c>
      <c r="AC84" s="39" t="str">
        <f t="shared" si="17"/>
        <v/>
      </c>
      <c r="AD84" s="39" t="str">
        <f t="shared" si="18"/>
        <v/>
      </c>
      <c r="AE84" s="39" t="str">
        <f t="shared" si="19"/>
        <v/>
      </c>
      <c r="AF84" s="39" t="str">
        <f t="shared" si="20"/>
        <v/>
      </c>
      <c r="AG84" s="39" t="str">
        <f t="shared" si="21"/>
        <v/>
      </c>
      <c r="AH84" s="39" t="str">
        <f t="shared" si="22"/>
        <v/>
      </c>
      <c r="AI84" s="39" t="str">
        <f t="shared" si="23"/>
        <v/>
      </c>
      <c r="AJ84" s="90"/>
    </row>
    <row r="85" spans="1:36" ht="15" customHeight="1">
      <c r="A85" s="85">
        <f>'statement of marks'!A85</f>
        <v>79</v>
      </c>
      <c r="B85" s="86">
        <f>'statement of marks'!D85</f>
        <v>1079</v>
      </c>
      <c r="C85" s="62" t="str">
        <f>'statement of marks'!F85</f>
        <v/>
      </c>
      <c r="D85" s="569" t="str">
        <f>'statement of marks'!G85</f>
        <v/>
      </c>
      <c r="E85" s="59" t="str">
        <f>'statement of marks'!H85</f>
        <v>A 079</v>
      </c>
      <c r="F85" s="59" t="str">
        <f>'statement of marks'!I85</f>
        <v>B 079</v>
      </c>
      <c r="G85" s="59" t="str">
        <f>'statement of marks'!J85</f>
        <v>C 079</v>
      </c>
      <c r="H85" s="62" t="str">
        <f>IF('statement of marks'!B85="","",'statement of marks'!B85)</f>
        <v/>
      </c>
      <c r="I85" s="172" t="str">
        <f>IF('statement of marks'!C85="","",'statement of marks'!C85)</f>
        <v/>
      </c>
      <c r="J85" s="62" t="str">
        <f>IF('statement of marks'!GJ85="","",'statement of marks'!GJ85)</f>
        <v/>
      </c>
      <c r="K85" s="78">
        <f>IF('statement of marks'!GC85="","",'statement of marks'!GC85)</f>
        <v>0</v>
      </c>
      <c r="L85" s="87">
        <f>IF('statement of marks'!GD85="","",'statement of marks'!GD85)</f>
        <v>0</v>
      </c>
      <c r="M85" s="62" t="str">
        <f>IF('statement of marks'!GG85="","",'statement of marks'!GG85)</f>
        <v/>
      </c>
      <c r="N85" s="78" t="str">
        <f>'statement of marks'!GH85</f>
        <v xml:space="preserve">      </v>
      </c>
      <c r="O85" s="172" t="str">
        <f>IF('statement of marks'!GI85="","",'statement of marks'!GI85)</f>
        <v/>
      </c>
      <c r="P85" s="450" t="str">
        <f>IF('statement of marks'!GJ85="","",'statement of marks'!GJ85)</f>
        <v/>
      </c>
      <c r="Q85" s="78" t="str">
        <f>IF('statement of marks'!GK85="","",'statement of marks'!GK85)</f>
        <v/>
      </c>
      <c r="R85" s="172" t="str">
        <f>IF('statement of marks'!GL85="","",'statement of marks'!GL85)</f>
        <v/>
      </c>
      <c r="S85" s="88" t="str">
        <f>'statement of marks'!GS85</f>
        <v/>
      </c>
      <c r="T85" s="89" t="str">
        <f>'statement of marks'!GT85</f>
        <v/>
      </c>
      <c r="U85" s="76"/>
      <c r="V85" s="76"/>
      <c r="W85" s="84" t="str">
        <f>'statement of marks'!H85</f>
        <v>A 079</v>
      </c>
      <c r="X85" s="39" t="str">
        <f t="shared" si="12"/>
        <v/>
      </c>
      <c r="Y85" s="39" t="str">
        <f t="shared" si="13"/>
        <v/>
      </c>
      <c r="Z85" s="39" t="str">
        <f t="shared" si="14"/>
        <v/>
      </c>
      <c r="AA85" s="39" t="str">
        <f t="shared" si="15"/>
        <v/>
      </c>
      <c r="AB85" s="39" t="str">
        <f t="shared" si="16"/>
        <v/>
      </c>
      <c r="AC85" s="39" t="str">
        <f t="shared" si="17"/>
        <v/>
      </c>
      <c r="AD85" s="39" t="str">
        <f t="shared" si="18"/>
        <v/>
      </c>
      <c r="AE85" s="39" t="str">
        <f t="shared" si="19"/>
        <v/>
      </c>
      <c r="AF85" s="39" t="str">
        <f t="shared" si="20"/>
        <v/>
      </c>
      <c r="AG85" s="39" t="str">
        <f t="shared" si="21"/>
        <v/>
      </c>
      <c r="AH85" s="39" t="str">
        <f t="shared" si="22"/>
        <v/>
      </c>
      <c r="AI85" s="39" t="str">
        <f t="shared" si="23"/>
        <v/>
      </c>
      <c r="AJ85" s="90"/>
    </row>
    <row r="86" spans="1:36" ht="15" customHeight="1">
      <c r="A86" s="85">
        <f>'statement of marks'!A86</f>
        <v>80</v>
      </c>
      <c r="B86" s="86">
        <f>'statement of marks'!D86</f>
        <v>1080</v>
      </c>
      <c r="C86" s="62" t="str">
        <f>'statement of marks'!F86</f>
        <v/>
      </c>
      <c r="D86" s="569" t="str">
        <f>'statement of marks'!G86</f>
        <v/>
      </c>
      <c r="E86" s="59" t="str">
        <f>'statement of marks'!H86</f>
        <v>A 080</v>
      </c>
      <c r="F86" s="59" t="str">
        <f>'statement of marks'!I86</f>
        <v>B 080</v>
      </c>
      <c r="G86" s="59" t="str">
        <f>'statement of marks'!J86</f>
        <v>C 080</v>
      </c>
      <c r="H86" s="62" t="str">
        <f>IF('statement of marks'!B86="","",'statement of marks'!B86)</f>
        <v/>
      </c>
      <c r="I86" s="172" t="str">
        <f>IF('statement of marks'!C86="","",'statement of marks'!C86)</f>
        <v/>
      </c>
      <c r="J86" s="62" t="str">
        <f>IF('statement of marks'!GJ86="","",'statement of marks'!GJ86)</f>
        <v/>
      </c>
      <c r="K86" s="78">
        <f>IF('statement of marks'!GC86="","",'statement of marks'!GC86)</f>
        <v>0</v>
      </c>
      <c r="L86" s="87">
        <f>IF('statement of marks'!GD86="","",'statement of marks'!GD86)</f>
        <v>0</v>
      </c>
      <c r="M86" s="62" t="str">
        <f>IF('statement of marks'!GG86="","",'statement of marks'!GG86)</f>
        <v/>
      </c>
      <c r="N86" s="78" t="str">
        <f>'statement of marks'!GH86</f>
        <v xml:space="preserve">      </v>
      </c>
      <c r="O86" s="172" t="str">
        <f>IF('statement of marks'!GI86="","",'statement of marks'!GI86)</f>
        <v/>
      </c>
      <c r="P86" s="450" t="str">
        <f>IF('statement of marks'!GJ86="","",'statement of marks'!GJ86)</f>
        <v/>
      </c>
      <c r="Q86" s="78" t="str">
        <f>IF('statement of marks'!GK86="","",'statement of marks'!GK86)</f>
        <v/>
      </c>
      <c r="R86" s="172" t="str">
        <f>IF('statement of marks'!GL86="","",'statement of marks'!GL86)</f>
        <v/>
      </c>
      <c r="S86" s="88" t="str">
        <f>'statement of marks'!GS86</f>
        <v/>
      </c>
      <c r="T86" s="89" t="str">
        <f>'statement of marks'!GT86</f>
        <v/>
      </c>
      <c r="U86" s="76"/>
      <c r="V86" s="76"/>
      <c r="W86" s="84" t="str">
        <f>'statement of marks'!H86</f>
        <v>A 080</v>
      </c>
      <c r="X86" s="39" t="str">
        <f t="shared" si="12"/>
        <v/>
      </c>
      <c r="Y86" s="39" t="str">
        <f t="shared" si="13"/>
        <v/>
      </c>
      <c r="Z86" s="39" t="str">
        <f t="shared" si="14"/>
        <v/>
      </c>
      <c r="AA86" s="39" t="str">
        <f t="shared" si="15"/>
        <v/>
      </c>
      <c r="AB86" s="39" t="str">
        <f t="shared" si="16"/>
        <v/>
      </c>
      <c r="AC86" s="39" t="str">
        <f t="shared" si="17"/>
        <v/>
      </c>
      <c r="AD86" s="39" t="str">
        <f t="shared" si="18"/>
        <v/>
      </c>
      <c r="AE86" s="39" t="str">
        <f t="shared" si="19"/>
        <v/>
      </c>
      <c r="AF86" s="39" t="str">
        <f t="shared" si="20"/>
        <v/>
      </c>
      <c r="AG86" s="39" t="str">
        <f t="shared" si="21"/>
        <v/>
      </c>
      <c r="AH86" s="39" t="str">
        <f t="shared" si="22"/>
        <v/>
      </c>
      <c r="AI86" s="39" t="str">
        <f t="shared" si="23"/>
        <v/>
      </c>
      <c r="AJ86" s="90"/>
    </row>
    <row r="87" spans="1:36" ht="15" customHeight="1">
      <c r="A87" s="85">
        <f>'statement of marks'!A87</f>
        <v>81</v>
      </c>
      <c r="B87" s="86">
        <f>'statement of marks'!D87</f>
        <v>1081</v>
      </c>
      <c r="C87" s="62" t="str">
        <f>'statement of marks'!F87</f>
        <v/>
      </c>
      <c r="D87" s="569" t="str">
        <f>'statement of marks'!G87</f>
        <v/>
      </c>
      <c r="E87" s="59" t="str">
        <f>'statement of marks'!H87</f>
        <v>A 081</v>
      </c>
      <c r="F87" s="59" t="str">
        <f>'statement of marks'!I87</f>
        <v>B 081</v>
      </c>
      <c r="G87" s="59" t="str">
        <f>'statement of marks'!J87</f>
        <v>C 081</v>
      </c>
      <c r="H87" s="62" t="str">
        <f>IF('statement of marks'!B87="","",'statement of marks'!B87)</f>
        <v/>
      </c>
      <c r="I87" s="172" t="str">
        <f>IF('statement of marks'!C87="","",'statement of marks'!C87)</f>
        <v/>
      </c>
      <c r="J87" s="62" t="str">
        <f>IF('statement of marks'!GJ87="","",'statement of marks'!GJ87)</f>
        <v/>
      </c>
      <c r="K87" s="78">
        <f>IF('statement of marks'!GC87="","",'statement of marks'!GC87)</f>
        <v>0</v>
      </c>
      <c r="L87" s="87">
        <f>IF('statement of marks'!GD87="","",'statement of marks'!GD87)</f>
        <v>0</v>
      </c>
      <c r="M87" s="62" t="str">
        <f>IF('statement of marks'!GG87="","",'statement of marks'!GG87)</f>
        <v/>
      </c>
      <c r="N87" s="78" t="str">
        <f>'statement of marks'!GH87</f>
        <v xml:space="preserve">      </v>
      </c>
      <c r="O87" s="172" t="str">
        <f>IF('statement of marks'!GI87="","",'statement of marks'!GI87)</f>
        <v/>
      </c>
      <c r="P87" s="450" t="str">
        <f>IF('statement of marks'!GJ87="","",'statement of marks'!GJ87)</f>
        <v/>
      </c>
      <c r="Q87" s="78" t="str">
        <f>IF('statement of marks'!GK87="","",'statement of marks'!GK87)</f>
        <v/>
      </c>
      <c r="R87" s="172" t="str">
        <f>IF('statement of marks'!GL87="","",'statement of marks'!GL87)</f>
        <v/>
      </c>
      <c r="S87" s="88" t="str">
        <f>'statement of marks'!GS87</f>
        <v/>
      </c>
      <c r="T87" s="89" t="str">
        <f>'statement of marks'!GT87</f>
        <v/>
      </c>
      <c r="U87" s="76"/>
      <c r="V87" s="76"/>
      <c r="W87" s="84" t="str">
        <f>'statement of marks'!H87</f>
        <v>A 081</v>
      </c>
      <c r="X87" s="39" t="str">
        <f t="shared" si="12"/>
        <v/>
      </c>
      <c r="Y87" s="39" t="str">
        <f t="shared" si="13"/>
        <v/>
      </c>
      <c r="Z87" s="39" t="str">
        <f t="shared" si="14"/>
        <v/>
      </c>
      <c r="AA87" s="39" t="str">
        <f t="shared" si="15"/>
        <v/>
      </c>
      <c r="AB87" s="39" t="str">
        <f t="shared" si="16"/>
        <v/>
      </c>
      <c r="AC87" s="39" t="str">
        <f t="shared" si="17"/>
        <v/>
      </c>
      <c r="AD87" s="39" t="str">
        <f t="shared" si="18"/>
        <v/>
      </c>
      <c r="AE87" s="39" t="str">
        <f t="shared" si="19"/>
        <v/>
      </c>
      <c r="AF87" s="39" t="str">
        <f t="shared" si="20"/>
        <v/>
      </c>
      <c r="AG87" s="39" t="str">
        <f t="shared" si="21"/>
        <v/>
      </c>
      <c r="AH87" s="39" t="str">
        <f t="shared" si="22"/>
        <v/>
      </c>
      <c r="AI87" s="39" t="str">
        <f t="shared" si="23"/>
        <v/>
      </c>
      <c r="AJ87" s="90"/>
    </row>
    <row r="88" spans="1:36" ht="15" customHeight="1">
      <c r="A88" s="85">
        <f>'statement of marks'!A88</f>
        <v>82</v>
      </c>
      <c r="B88" s="86">
        <f>'statement of marks'!D88</f>
        <v>1082</v>
      </c>
      <c r="C88" s="62" t="str">
        <f>'statement of marks'!F88</f>
        <v/>
      </c>
      <c r="D88" s="569" t="str">
        <f>'statement of marks'!G88</f>
        <v/>
      </c>
      <c r="E88" s="59" t="str">
        <f>'statement of marks'!H88</f>
        <v>A 082</v>
      </c>
      <c r="F88" s="59" t="str">
        <f>'statement of marks'!I88</f>
        <v>B 082</v>
      </c>
      <c r="G88" s="59" t="str">
        <f>'statement of marks'!J88</f>
        <v>C 082</v>
      </c>
      <c r="H88" s="62" t="str">
        <f>IF('statement of marks'!B88="","",'statement of marks'!B88)</f>
        <v/>
      </c>
      <c r="I88" s="172" t="str">
        <f>IF('statement of marks'!C88="","",'statement of marks'!C88)</f>
        <v/>
      </c>
      <c r="J88" s="62" t="str">
        <f>IF('statement of marks'!GJ88="","",'statement of marks'!GJ88)</f>
        <v/>
      </c>
      <c r="K88" s="78">
        <f>IF('statement of marks'!GC88="","",'statement of marks'!GC88)</f>
        <v>0</v>
      </c>
      <c r="L88" s="87">
        <f>IF('statement of marks'!GD88="","",'statement of marks'!GD88)</f>
        <v>0</v>
      </c>
      <c r="M88" s="62" t="str">
        <f>IF('statement of marks'!GG88="","",'statement of marks'!GG88)</f>
        <v/>
      </c>
      <c r="N88" s="78" t="str">
        <f>'statement of marks'!GH88</f>
        <v xml:space="preserve">      </v>
      </c>
      <c r="O88" s="172" t="str">
        <f>IF('statement of marks'!GI88="","",'statement of marks'!GI88)</f>
        <v/>
      </c>
      <c r="P88" s="450" t="str">
        <f>IF('statement of marks'!GJ88="","",'statement of marks'!GJ88)</f>
        <v/>
      </c>
      <c r="Q88" s="78" t="str">
        <f>IF('statement of marks'!GK88="","",'statement of marks'!GK88)</f>
        <v/>
      </c>
      <c r="R88" s="172" t="str">
        <f>IF('statement of marks'!GL88="","",'statement of marks'!GL88)</f>
        <v/>
      </c>
      <c r="S88" s="88" t="str">
        <f>'statement of marks'!GS88</f>
        <v/>
      </c>
      <c r="T88" s="89" t="str">
        <f>'statement of marks'!GT88</f>
        <v/>
      </c>
      <c r="U88" s="76"/>
      <c r="V88" s="76"/>
      <c r="W88" s="84" t="str">
        <f>'statement of marks'!H88</f>
        <v>A 082</v>
      </c>
      <c r="X88" s="39" t="str">
        <f t="shared" si="12"/>
        <v/>
      </c>
      <c r="Y88" s="39" t="str">
        <f t="shared" si="13"/>
        <v/>
      </c>
      <c r="Z88" s="39" t="str">
        <f t="shared" si="14"/>
        <v/>
      </c>
      <c r="AA88" s="39" t="str">
        <f t="shared" si="15"/>
        <v/>
      </c>
      <c r="AB88" s="39" t="str">
        <f t="shared" si="16"/>
        <v/>
      </c>
      <c r="AC88" s="39" t="str">
        <f t="shared" si="17"/>
        <v/>
      </c>
      <c r="AD88" s="39" t="str">
        <f t="shared" si="18"/>
        <v/>
      </c>
      <c r="AE88" s="39" t="str">
        <f t="shared" si="19"/>
        <v/>
      </c>
      <c r="AF88" s="39" t="str">
        <f t="shared" si="20"/>
        <v/>
      </c>
      <c r="AG88" s="39" t="str">
        <f t="shared" si="21"/>
        <v/>
      </c>
      <c r="AH88" s="39" t="str">
        <f t="shared" si="22"/>
        <v/>
      </c>
      <c r="AI88" s="39" t="str">
        <f t="shared" si="23"/>
        <v/>
      </c>
      <c r="AJ88" s="90"/>
    </row>
    <row r="89" spans="1:36" ht="15" customHeight="1">
      <c r="A89" s="85">
        <f>'statement of marks'!A89</f>
        <v>83</v>
      </c>
      <c r="B89" s="86">
        <f>'statement of marks'!D89</f>
        <v>1083</v>
      </c>
      <c r="C89" s="62" t="str">
        <f>'statement of marks'!F89</f>
        <v/>
      </c>
      <c r="D89" s="569" t="str">
        <f>'statement of marks'!G89</f>
        <v/>
      </c>
      <c r="E89" s="59" t="str">
        <f>'statement of marks'!H89</f>
        <v>A 083</v>
      </c>
      <c r="F89" s="59" t="str">
        <f>'statement of marks'!I89</f>
        <v>B 083</v>
      </c>
      <c r="G89" s="59" t="str">
        <f>'statement of marks'!J89</f>
        <v>C 083</v>
      </c>
      <c r="H89" s="62" t="str">
        <f>IF('statement of marks'!B89="","",'statement of marks'!B89)</f>
        <v/>
      </c>
      <c r="I89" s="172" t="str">
        <f>IF('statement of marks'!C89="","",'statement of marks'!C89)</f>
        <v/>
      </c>
      <c r="J89" s="62" t="str">
        <f>IF('statement of marks'!GJ89="","",'statement of marks'!GJ89)</f>
        <v/>
      </c>
      <c r="K89" s="78">
        <f>IF('statement of marks'!GC89="","",'statement of marks'!GC89)</f>
        <v>0</v>
      </c>
      <c r="L89" s="87">
        <f>IF('statement of marks'!GD89="","",'statement of marks'!GD89)</f>
        <v>0</v>
      </c>
      <c r="M89" s="62" t="str">
        <f>IF('statement of marks'!GG89="","",'statement of marks'!GG89)</f>
        <v/>
      </c>
      <c r="N89" s="78" t="str">
        <f>'statement of marks'!GH89</f>
        <v xml:space="preserve">      </v>
      </c>
      <c r="O89" s="172" t="str">
        <f>IF('statement of marks'!GI89="","",'statement of marks'!GI89)</f>
        <v/>
      </c>
      <c r="P89" s="450" t="str">
        <f>IF('statement of marks'!GJ89="","",'statement of marks'!GJ89)</f>
        <v/>
      </c>
      <c r="Q89" s="78" t="str">
        <f>IF('statement of marks'!GK89="","",'statement of marks'!GK89)</f>
        <v/>
      </c>
      <c r="R89" s="172" t="str">
        <f>IF('statement of marks'!GL89="","",'statement of marks'!GL89)</f>
        <v/>
      </c>
      <c r="S89" s="88" t="str">
        <f>'statement of marks'!GS89</f>
        <v/>
      </c>
      <c r="T89" s="89" t="str">
        <f>'statement of marks'!GT89</f>
        <v/>
      </c>
      <c r="U89" s="76"/>
      <c r="V89" s="76"/>
      <c r="W89" s="84" t="str">
        <f>'statement of marks'!H89</f>
        <v>A 083</v>
      </c>
      <c r="X89" s="39" t="str">
        <f t="shared" si="12"/>
        <v/>
      </c>
      <c r="Y89" s="39" t="str">
        <f t="shared" si="13"/>
        <v/>
      </c>
      <c r="Z89" s="39" t="str">
        <f t="shared" si="14"/>
        <v/>
      </c>
      <c r="AA89" s="39" t="str">
        <f t="shared" si="15"/>
        <v/>
      </c>
      <c r="AB89" s="39" t="str">
        <f t="shared" si="16"/>
        <v/>
      </c>
      <c r="AC89" s="39" t="str">
        <f t="shared" si="17"/>
        <v/>
      </c>
      <c r="AD89" s="39" t="str">
        <f t="shared" si="18"/>
        <v/>
      </c>
      <c r="AE89" s="39" t="str">
        <f t="shared" si="19"/>
        <v/>
      </c>
      <c r="AF89" s="39" t="str">
        <f t="shared" si="20"/>
        <v/>
      </c>
      <c r="AG89" s="39" t="str">
        <f t="shared" si="21"/>
        <v/>
      </c>
      <c r="AH89" s="39" t="str">
        <f t="shared" si="22"/>
        <v/>
      </c>
      <c r="AI89" s="39" t="str">
        <f t="shared" si="23"/>
        <v/>
      </c>
      <c r="AJ89" s="90"/>
    </row>
    <row r="90" spans="1:36" ht="15" customHeight="1">
      <c r="A90" s="85">
        <f>'statement of marks'!A90</f>
        <v>84</v>
      </c>
      <c r="B90" s="86">
        <f>'statement of marks'!D90</f>
        <v>1084</v>
      </c>
      <c r="C90" s="62" t="str">
        <f>'statement of marks'!F90</f>
        <v/>
      </c>
      <c r="D90" s="569" t="str">
        <f>'statement of marks'!G90</f>
        <v/>
      </c>
      <c r="E90" s="59" t="str">
        <f>'statement of marks'!H90</f>
        <v>A 084</v>
      </c>
      <c r="F90" s="59" t="str">
        <f>'statement of marks'!I90</f>
        <v>B 084</v>
      </c>
      <c r="G90" s="59" t="str">
        <f>'statement of marks'!J90</f>
        <v>C 084</v>
      </c>
      <c r="H90" s="62" t="str">
        <f>IF('statement of marks'!B90="","",'statement of marks'!B90)</f>
        <v/>
      </c>
      <c r="I90" s="172" t="str">
        <f>IF('statement of marks'!C90="","",'statement of marks'!C90)</f>
        <v/>
      </c>
      <c r="J90" s="62" t="str">
        <f>IF('statement of marks'!GJ90="","",'statement of marks'!GJ90)</f>
        <v/>
      </c>
      <c r="K90" s="78">
        <f>IF('statement of marks'!GC90="","",'statement of marks'!GC90)</f>
        <v>0</v>
      </c>
      <c r="L90" s="87">
        <f>IF('statement of marks'!GD90="","",'statement of marks'!GD90)</f>
        <v>0</v>
      </c>
      <c r="M90" s="62" t="str">
        <f>IF('statement of marks'!GG90="","",'statement of marks'!GG90)</f>
        <v/>
      </c>
      <c r="N90" s="78" t="str">
        <f>'statement of marks'!GH90</f>
        <v xml:space="preserve">      </v>
      </c>
      <c r="O90" s="172" t="str">
        <f>IF('statement of marks'!GI90="","",'statement of marks'!GI90)</f>
        <v/>
      </c>
      <c r="P90" s="450" t="str">
        <f>IF('statement of marks'!GJ90="","",'statement of marks'!GJ90)</f>
        <v/>
      </c>
      <c r="Q90" s="78" t="str">
        <f>IF('statement of marks'!GK90="","",'statement of marks'!GK90)</f>
        <v/>
      </c>
      <c r="R90" s="172" t="str">
        <f>IF('statement of marks'!GL90="","",'statement of marks'!GL90)</f>
        <v/>
      </c>
      <c r="S90" s="88" t="str">
        <f>'statement of marks'!GS90</f>
        <v/>
      </c>
      <c r="T90" s="89" t="str">
        <f>'statement of marks'!GT90</f>
        <v/>
      </c>
      <c r="U90" s="76"/>
      <c r="V90" s="76"/>
      <c r="W90" s="84" t="str">
        <f>'statement of marks'!H90</f>
        <v>A 084</v>
      </c>
      <c r="X90" s="39" t="str">
        <f t="shared" si="12"/>
        <v/>
      </c>
      <c r="Y90" s="39" t="str">
        <f t="shared" si="13"/>
        <v/>
      </c>
      <c r="Z90" s="39" t="str">
        <f t="shared" si="14"/>
        <v/>
      </c>
      <c r="AA90" s="39" t="str">
        <f t="shared" si="15"/>
        <v/>
      </c>
      <c r="AB90" s="39" t="str">
        <f t="shared" si="16"/>
        <v/>
      </c>
      <c r="AC90" s="39" t="str">
        <f t="shared" si="17"/>
        <v/>
      </c>
      <c r="AD90" s="39" t="str">
        <f t="shared" si="18"/>
        <v/>
      </c>
      <c r="AE90" s="39" t="str">
        <f t="shared" si="19"/>
        <v/>
      </c>
      <c r="AF90" s="39" t="str">
        <f t="shared" si="20"/>
        <v/>
      </c>
      <c r="AG90" s="39" t="str">
        <f t="shared" si="21"/>
        <v/>
      </c>
      <c r="AH90" s="39" t="str">
        <f t="shared" si="22"/>
        <v/>
      </c>
      <c r="AI90" s="39" t="str">
        <f t="shared" si="23"/>
        <v/>
      </c>
      <c r="AJ90" s="90"/>
    </row>
    <row r="91" spans="1:36" ht="15" customHeight="1">
      <c r="A91" s="85">
        <f>'statement of marks'!A91</f>
        <v>85</v>
      </c>
      <c r="B91" s="86">
        <f>'statement of marks'!D91</f>
        <v>1085</v>
      </c>
      <c r="C91" s="62" t="str">
        <f>'statement of marks'!F91</f>
        <v/>
      </c>
      <c r="D91" s="569" t="str">
        <f>'statement of marks'!G91</f>
        <v/>
      </c>
      <c r="E91" s="59" t="str">
        <f>'statement of marks'!H91</f>
        <v>A 085</v>
      </c>
      <c r="F91" s="59" t="str">
        <f>'statement of marks'!I91</f>
        <v>B 085</v>
      </c>
      <c r="G91" s="59" t="str">
        <f>'statement of marks'!J91</f>
        <v>C 085</v>
      </c>
      <c r="H91" s="62" t="str">
        <f>IF('statement of marks'!B91="","",'statement of marks'!B91)</f>
        <v/>
      </c>
      <c r="I91" s="172" t="str">
        <f>IF('statement of marks'!C91="","",'statement of marks'!C91)</f>
        <v/>
      </c>
      <c r="J91" s="62" t="str">
        <f>IF('statement of marks'!GJ91="","",'statement of marks'!GJ91)</f>
        <v/>
      </c>
      <c r="K91" s="78">
        <f>IF('statement of marks'!GC91="","",'statement of marks'!GC91)</f>
        <v>0</v>
      </c>
      <c r="L91" s="87">
        <f>IF('statement of marks'!GD91="","",'statement of marks'!GD91)</f>
        <v>0</v>
      </c>
      <c r="M91" s="62" t="str">
        <f>IF('statement of marks'!GG91="","",'statement of marks'!GG91)</f>
        <v/>
      </c>
      <c r="N91" s="78" t="str">
        <f>'statement of marks'!GH91</f>
        <v xml:space="preserve">      </v>
      </c>
      <c r="O91" s="172" t="str">
        <f>IF('statement of marks'!GI91="","",'statement of marks'!GI91)</f>
        <v/>
      </c>
      <c r="P91" s="450" t="str">
        <f>IF('statement of marks'!GJ91="","",'statement of marks'!GJ91)</f>
        <v/>
      </c>
      <c r="Q91" s="78" t="str">
        <f>IF('statement of marks'!GK91="","",'statement of marks'!GK91)</f>
        <v/>
      </c>
      <c r="R91" s="172" t="str">
        <f>IF('statement of marks'!GL91="","",'statement of marks'!GL91)</f>
        <v/>
      </c>
      <c r="S91" s="88" t="str">
        <f>'statement of marks'!GS91</f>
        <v/>
      </c>
      <c r="T91" s="89" t="str">
        <f>'statement of marks'!GT91</f>
        <v/>
      </c>
      <c r="U91" s="76"/>
      <c r="V91" s="76"/>
      <c r="W91" s="84" t="str">
        <f>'statement of marks'!H91</f>
        <v>A 085</v>
      </c>
      <c r="X91" s="39" t="str">
        <f t="shared" si="12"/>
        <v/>
      </c>
      <c r="Y91" s="39" t="str">
        <f t="shared" si="13"/>
        <v/>
      </c>
      <c r="Z91" s="39" t="str">
        <f t="shared" si="14"/>
        <v/>
      </c>
      <c r="AA91" s="39" t="str">
        <f t="shared" si="15"/>
        <v/>
      </c>
      <c r="AB91" s="39" t="str">
        <f t="shared" si="16"/>
        <v/>
      </c>
      <c r="AC91" s="39" t="str">
        <f t="shared" si="17"/>
        <v/>
      </c>
      <c r="AD91" s="39" t="str">
        <f t="shared" si="18"/>
        <v/>
      </c>
      <c r="AE91" s="39" t="str">
        <f t="shared" si="19"/>
        <v/>
      </c>
      <c r="AF91" s="39" t="str">
        <f t="shared" si="20"/>
        <v/>
      </c>
      <c r="AG91" s="39" t="str">
        <f t="shared" si="21"/>
        <v/>
      </c>
      <c r="AH91" s="39" t="str">
        <f t="shared" si="22"/>
        <v/>
      </c>
      <c r="AI91" s="39" t="str">
        <f t="shared" si="23"/>
        <v/>
      </c>
      <c r="AJ91" s="90"/>
    </row>
    <row r="92" spans="1:36" ht="15" customHeight="1">
      <c r="A92" s="85">
        <f>'statement of marks'!A92</f>
        <v>86</v>
      </c>
      <c r="B92" s="86">
        <f>'statement of marks'!D92</f>
        <v>1086</v>
      </c>
      <c r="C92" s="62" t="str">
        <f>'statement of marks'!F92</f>
        <v/>
      </c>
      <c r="D92" s="569" t="str">
        <f>'statement of marks'!G92</f>
        <v/>
      </c>
      <c r="E92" s="59" t="str">
        <f>'statement of marks'!H92</f>
        <v>A 086</v>
      </c>
      <c r="F92" s="59" t="str">
        <f>'statement of marks'!I92</f>
        <v>B 086</v>
      </c>
      <c r="G92" s="59" t="str">
        <f>'statement of marks'!J92</f>
        <v>C 086</v>
      </c>
      <c r="H92" s="62" t="str">
        <f>IF('statement of marks'!B92="","",'statement of marks'!B92)</f>
        <v/>
      </c>
      <c r="I92" s="172" t="str">
        <f>IF('statement of marks'!C92="","",'statement of marks'!C92)</f>
        <v/>
      </c>
      <c r="J92" s="62" t="str">
        <f>IF('statement of marks'!GJ92="","",'statement of marks'!GJ92)</f>
        <v/>
      </c>
      <c r="K92" s="78">
        <f>IF('statement of marks'!GC92="","",'statement of marks'!GC92)</f>
        <v>0</v>
      </c>
      <c r="L92" s="87">
        <f>IF('statement of marks'!GD92="","",'statement of marks'!GD92)</f>
        <v>0</v>
      </c>
      <c r="M92" s="62" t="str">
        <f>IF('statement of marks'!GG92="","",'statement of marks'!GG92)</f>
        <v/>
      </c>
      <c r="N92" s="78" t="str">
        <f>'statement of marks'!GH92</f>
        <v xml:space="preserve">      </v>
      </c>
      <c r="O92" s="172" t="str">
        <f>IF('statement of marks'!GI92="","",'statement of marks'!GI92)</f>
        <v/>
      </c>
      <c r="P92" s="450" t="str">
        <f>IF('statement of marks'!GJ92="","",'statement of marks'!GJ92)</f>
        <v/>
      </c>
      <c r="Q92" s="78" t="str">
        <f>IF('statement of marks'!GK92="","",'statement of marks'!GK92)</f>
        <v/>
      </c>
      <c r="R92" s="172" t="str">
        <f>IF('statement of marks'!GL92="","",'statement of marks'!GL92)</f>
        <v/>
      </c>
      <c r="S92" s="88" t="str">
        <f>'statement of marks'!GS92</f>
        <v/>
      </c>
      <c r="T92" s="89" t="str">
        <f>'statement of marks'!GT92</f>
        <v/>
      </c>
      <c r="U92" s="76"/>
      <c r="V92" s="76"/>
      <c r="W92" s="84" t="str">
        <f>'statement of marks'!H92</f>
        <v>A 086</v>
      </c>
      <c r="X92" s="39" t="str">
        <f t="shared" si="12"/>
        <v/>
      </c>
      <c r="Y92" s="39" t="str">
        <f t="shared" si="13"/>
        <v/>
      </c>
      <c r="Z92" s="39" t="str">
        <f t="shared" si="14"/>
        <v/>
      </c>
      <c r="AA92" s="39" t="str">
        <f t="shared" si="15"/>
        <v/>
      </c>
      <c r="AB92" s="39" t="str">
        <f t="shared" si="16"/>
        <v/>
      </c>
      <c r="AC92" s="39" t="str">
        <f t="shared" si="17"/>
        <v/>
      </c>
      <c r="AD92" s="39" t="str">
        <f t="shared" si="18"/>
        <v/>
      </c>
      <c r="AE92" s="39" t="str">
        <f t="shared" si="19"/>
        <v/>
      </c>
      <c r="AF92" s="39" t="str">
        <f t="shared" si="20"/>
        <v/>
      </c>
      <c r="AG92" s="39" t="str">
        <f t="shared" si="21"/>
        <v/>
      </c>
      <c r="AH92" s="39" t="str">
        <f t="shared" si="22"/>
        <v/>
      </c>
      <c r="AI92" s="39" t="str">
        <f t="shared" si="23"/>
        <v/>
      </c>
      <c r="AJ92" s="90"/>
    </row>
    <row r="93" spans="1:36" ht="15" customHeight="1">
      <c r="A93" s="85">
        <f>'statement of marks'!A93</f>
        <v>87</v>
      </c>
      <c r="B93" s="86">
        <f>'statement of marks'!D93</f>
        <v>1087</v>
      </c>
      <c r="C93" s="62" t="str">
        <f>'statement of marks'!F93</f>
        <v/>
      </c>
      <c r="D93" s="569" t="str">
        <f>'statement of marks'!G93</f>
        <v/>
      </c>
      <c r="E93" s="59" t="str">
        <f>'statement of marks'!H93</f>
        <v>A 087</v>
      </c>
      <c r="F93" s="59" t="str">
        <f>'statement of marks'!I93</f>
        <v>B 087</v>
      </c>
      <c r="G93" s="59" t="str">
        <f>'statement of marks'!J93</f>
        <v>C 087</v>
      </c>
      <c r="H93" s="62" t="str">
        <f>IF('statement of marks'!B93="","",'statement of marks'!B93)</f>
        <v/>
      </c>
      <c r="I93" s="172" t="str">
        <f>IF('statement of marks'!C93="","",'statement of marks'!C93)</f>
        <v/>
      </c>
      <c r="J93" s="62" t="str">
        <f>IF('statement of marks'!GJ93="","",'statement of marks'!GJ93)</f>
        <v/>
      </c>
      <c r="K93" s="78">
        <f>IF('statement of marks'!GC93="","",'statement of marks'!GC93)</f>
        <v>0</v>
      </c>
      <c r="L93" s="87">
        <f>IF('statement of marks'!GD93="","",'statement of marks'!GD93)</f>
        <v>0</v>
      </c>
      <c r="M93" s="62" t="str">
        <f>IF('statement of marks'!GG93="","",'statement of marks'!GG93)</f>
        <v/>
      </c>
      <c r="N93" s="78" t="str">
        <f>'statement of marks'!GH93</f>
        <v xml:space="preserve">      </v>
      </c>
      <c r="O93" s="172" t="str">
        <f>IF('statement of marks'!GI93="","",'statement of marks'!GI93)</f>
        <v/>
      </c>
      <c r="P93" s="450" t="str">
        <f>IF('statement of marks'!GJ93="","",'statement of marks'!GJ93)</f>
        <v/>
      </c>
      <c r="Q93" s="78" t="str">
        <f>IF('statement of marks'!GK93="","",'statement of marks'!GK93)</f>
        <v/>
      </c>
      <c r="R93" s="172" t="str">
        <f>IF('statement of marks'!GL93="","",'statement of marks'!GL93)</f>
        <v/>
      </c>
      <c r="S93" s="88" t="str">
        <f>'statement of marks'!GS93</f>
        <v/>
      </c>
      <c r="T93" s="89" t="str">
        <f>'statement of marks'!GT93</f>
        <v/>
      </c>
      <c r="U93" s="76"/>
      <c r="V93" s="76"/>
      <c r="W93" s="84" t="str">
        <f>'statement of marks'!H93</f>
        <v>A 087</v>
      </c>
      <c r="X93" s="39" t="str">
        <f t="shared" si="12"/>
        <v/>
      </c>
      <c r="Y93" s="39" t="str">
        <f t="shared" si="13"/>
        <v/>
      </c>
      <c r="Z93" s="39" t="str">
        <f t="shared" si="14"/>
        <v/>
      </c>
      <c r="AA93" s="39" t="str">
        <f t="shared" si="15"/>
        <v/>
      </c>
      <c r="AB93" s="39" t="str">
        <f t="shared" si="16"/>
        <v/>
      </c>
      <c r="AC93" s="39" t="str">
        <f t="shared" si="17"/>
        <v/>
      </c>
      <c r="AD93" s="39" t="str">
        <f t="shared" si="18"/>
        <v/>
      </c>
      <c r="AE93" s="39" t="str">
        <f t="shared" si="19"/>
        <v/>
      </c>
      <c r="AF93" s="39" t="str">
        <f t="shared" si="20"/>
        <v/>
      </c>
      <c r="AG93" s="39" t="str">
        <f t="shared" si="21"/>
        <v/>
      </c>
      <c r="AH93" s="39" t="str">
        <f t="shared" si="22"/>
        <v/>
      </c>
      <c r="AI93" s="39" t="str">
        <f t="shared" si="23"/>
        <v/>
      </c>
      <c r="AJ93" s="90"/>
    </row>
    <row r="94" spans="1:36" ht="15" customHeight="1">
      <c r="A94" s="85">
        <f>'statement of marks'!A94</f>
        <v>88</v>
      </c>
      <c r="B94" s="86">
        <f>'statement of marks'!D94</f>
        <v>1088</v>
      </c>
      <c r="C94" s="62" t="str">
        <f>'statement of marks'!F94</f>
        <v/>
      </c>
      <c r="D94" s="569" t="str">
        <f>'statement of marks'!G94</f>
        <v/>
      </c>
      <c r="E94" s="59" t="str">
        <f>'statement of marks'!H94</f>
        <v>A 088</v>
      </c>
      <c r="F94" s="59" t="str">
        <f>'statement of marks'!I94</f>
        <v>B 088</v>
      </c>
      <c r="G94" s="59" t="str">
        <f>'statement of marks'!J94</f>
        <v>C 088</v>
      </c>
      <c r="H94" s="62" t="str">
        <f>IF('statement of marks'!B94="","",'statement of marks'!B94)</f>
        <v/>
      </c>
      <c r="I94" s="172" t="str">
        <f>IF('statement of marks'!C94="","",'statement of marks'!C94)</f>
        <v/>
      </c>
      <c r="J94" s="62" t="str">
        <f>IF('statement of marks'!GJ94="","",'statement of marks'!GJ94)</f>
        <v/>
      </c>
      <c r="K94" s="78">
        <f>IF('statement of marks'!GC94="","",'statement of marks'!GC94)</f>
        <v>0</v>
      </c>
      <c r="L94" s="87">
        <f>IF('statement of marks'!GD94="","",'statement of marks'!GD94)</f>
        <v>0</v>
      </c>
      <c r="M94" s="62" t="str">
        <f>IF('statement of marks'!GG94="","",'statement of marks'!GG94)</f>
        <v/>
      </c>
      <c r="N94" s="78" t="str">
        <f>'statement of marks'!GH94</f>
        <v xml:space="preserve">      </v>
      </c>
      <c r="O94" s="172" t="str">
        <f>IF('statement of marks'!GI94="","",'statement of marks'!GI94)</f>
        <v/>
      </c>
      <c r="P94" s="450" t="str">
        <f>IF('statement of marks'!GJ94="","",'statement of marks'!GJ94)</f>
        <v/>
      </c>
      <c r="Q94" s="78" t="str">
        <f>IF('statement of marks'!GK94="","",'statement of marks'!GK94)</f>
        <v/>
      </c>
      <c r="R94" s="172" t="str">
        <f>IF('statement of marks'!GL94="","",'statement of marks'!GL94)</f>
        <v/>
      </c>
      <c r="S94" s="88" t="str">
        <f>'statement of marks'!GS94</f>
        <v/>
      </c>
      <c r="T94" s="89" t="str">
        <f>'statement of marks'!GT94</f>
        <v/>
      </c>
      <c r="U94" s="76"/>
      <c r="V94" s="76"/>
      <c r="W94" s="84" t="str">
        <f>'statement of marks'!H94</f>
        <v>A 088</v>
      </c>
      <c r="X94" s="39" t="str">
        <f t="shared" si="12"/>
        <v/>
      </c>
      <c r="Y94" s="39" t="str">
        <f t="shared" si="13"/>
        <v/>
      </c>
      <c r="Z94" s="39" t="str">
        <f t="shared" si="14"/>
        <v/>
      </c>
      <c r="AA94" s="39" t="str">
        <f t="shared" si="15"/>
        <v/>
      </c>
      <c r="AB94" s="39" t="str">
        <f t="shared" si="16"/>
        <v/>
      </c>
      <c r="AC94" s="39" t="str">
        <f t="shared" si="17"/>
        <v/>
      </c>
      <c r="AD94" s="39" t="str">
        <f t="shared" si="18"/>
        <v/>
      </c>
      <c r="AE94" s="39" t="str">
        <f t="shared" si="19"/>
        <v/>
      </c>
      <c r="AF94" s="39" t="str">
        <f t="shared" si="20"/>
        <v/>
      </c>
      <c r="AG94" s="39" t="str">
        <f t="shared" si="21"/>
        <v/>
      </c>
      <c r="AH94" s="39" t="str">
        <f t="shared" si="22"/>
        <v/>
      </c>
      <c r="AI94" s="39" t="str">
        <f t="shared" si="23"/>
        <v/>
      </c>
      <c r="AJ94" s="90"/>
    </row>
    <row r="95" spans="1:36" ht="15" customHeight="1">
      <c r="A95" s="85">
        <f>'statement of marks'!A95</f>
        <v>89</v>
      </c>
      <c r="B95" s="86">
        <f>'statement of marks'!D95</f>
        <v>1089</v>
      </c>
      <c r="C95" s="62" t="str">
        <f>'statement of marks'!F95</f>
        <v/>
      </c>
      <c r="D95" s="569" t="str">
        <f>'statement of marks'!G95</f>
        <v/>
      </c>
      <c r="E95" s="59" t="str">
        <f>'statement of marks'!H95</f>
        <v>A 089</v>
      </c>
      <c r="F95" s="59" t="str">
        <f>'statement of marks'!I95</f>
        <v>B 089</v>
      </c>
      <c r="G95" s="59" t="str">
        <f>'statement of marks'!J95</f>
        <v>C 089</v>
      </c>
      <c r="H95" s="62" t="str">
        <f>IF('statement of marks'!B95="","",'statement of marks'!B95)</f>
        <v/>
      </c>
      <c r="I95" s="172" t="str">
        <f>IF('statement of marks'!C95="","",'statement of marks'!C95)</f>
        <v/>
      </c>
      <c r="J95" s="62" t="str">
        <f>IF('statement of marks'!GJ95="","",'statement of marks'!GJ95)</f>
        <v/>
      </c>
      <c r="K95" s="78">
        <f>IF('statement of marks'!GC95="","",'statement of marks'!GC95)</f>
        <v>0</v>
      </c>
      <c r="L95" s="87">
        <f>IF('statement of marks'!GD95="","",'statement of marks'!GD95)</f>
        <v>0</v>
      </c>
      <c r="M95" s="62" t="str">
        <f>IF('statement of marks'!GG95="","",'statement of marks'!GG95)</f>
        <v/>
      </c>
      <c r="N95" s="78" t="str">
        <f>'statement of marks'!GH95</f>
        <v xml:space="preserve">      </v>
      </c>
      <c r="O95" s="172" t="str">
        <f>IF('statement of marks'!GI95="","",'statement of marks'!GI95)</f>
        <v/>
      </c>
      <c r="P95" s="450" t="str">
        <f>IF('statement of marks'!GJ95="","",'statement of marks'!GJ95)</f>
        <v/>
      </c>
      <c r="Q95" s="78" t="str">
        <f>IF('statement of marks'!GK95="","",'statement of marks'!GK95)</f>
        <v/>
      </c>
      <c r="R95" s="172" t="str">
        <f>IF('statement of marks'!GL95="","",'statement of marks'!GL95)</f>
        <v/>
      </c>
      <c r="S95" s="88" t="str">
        <f>'statement of marks'!GS95</f>
        <v/>
      </c>
      <c r="T95" s="89" t="str">
        <f>'statement of marks'!GT95</f>
        <v/>
      </c>
      <c r="U95" s="76"/>
      <c r="V95" s="76"/>
      <c r="W95" s="84" t="str">
        <f>'statement of marks'!H95</f>
        <v>A 089</v>
      </c>
      <c r="X95" s="39" t="str">
        <f t="shared" si="12"/>
        <v/>
      </c>
      <c r="Y95" s="39" t="str">
        <f t="shared" si="13"/>
        <v/>
      </c>
      <c r="Z95" s="39" t="str">
        <f t="shared" si="14"/>
        <v/>
      </c>
      <c r="AA95" s="39" t="str">
        <f t="shared" si="15"/>
        <v/>
      </c>
      <c r="AB95" s="39" t="str">
        <f t="shared" si="16"/>
        <v/>
      </c>
      <c r="AC95" s="39" t="str">
        <f t="shared" si="17"/>
        <v/>
      </c>
      <c r="AD95" s="39" t="str">
        <f t="shared" si="18"/>
        <v/>
      </c>
      <c r="AE95" s="39" t="str">
        <f t="shared" si="19"/>
        <v/>
      </c>
      <c r="AF95" s="39" t="str">
        <f t="shared" si="20"/>
        <v/>
      </c>
      <c r="AG95" s="39" t="str">
        <f t="shared" si="21"/>
        <v/>
      </c>
      <c r="AH95" s="39" t="str">
        <f t="shared" si="22"/>
        <v/>
      </c>
      <c r="AI95" s="39" t="str">
        <f t="shared" si="23"/>
        <v/>
      </c>
      <c r="AJ95" s="90"/>
    </row>
    <row r="96" spans="1:36" ht="15" customHeight="1">
      <c r="A96" s="85">
        <f>'statement of marks'!A96</f>
        <v>90</v>
      </c>
      <c r="B96" s="86">
        <f>'statement of marks'!D96</f>
        <v>1090</v>
      </c>
      <c r="C96" s="62" t="str">
        <f>'statement of marks'!F96</f>
        <v/>
      </c>
      <c r="D96" s="569" t="str">
        <f>'statement of marks'!G96</f>
        <v/>
      </c>
      <c r="E96" s="59" t="str">
        <f>'statement of marks'!H96</f>
        <v>A 090</v>
      </c>
      <c r="F96" s="59" t="str">
        <f>'statement of marks'!I96</f>
        <v>B 090</v>
      </c>
      <c r="G96" s="59" t="str">
        <f>'statement of marks'!J96</f>
        <v>C 090</v>
      </c>
      <c r="H96" s="62" t="str">
        <f>IF('statement of marks'!B96="","",'statement of marks'!B96)</f>
        <v/>
      </c>
      <c r="I96" s="172" t="str">
        <f>IF('statement of marks'!C96="","",'statement of marks'!C96)</f>
        <v/>
      </c>
      <c r="J96" s="62" t="str">
        <f>IF('statement of marks'!GJ96="","",'statement of marks'!GJ96)</f>
        <v/>
      </c>
      <c r="K96" s="78">
        <f>IF('statement of marks'!GC96="","",'statement of marks'!GC96)</f>
        <v>0</v>
      </c>
      <c r="L96" s="87">
        <f>IF('statement of marks'!GD96="","",'statement of marks'!GD96)</f>
        <v>0</v>
      </c>
      <c r="M96" s="62" t="str">
        <f>IF('statement of marks'!GG96="","",'statement of marks'!GG96)</f>
        <v/>
      </c>
      <c r="N96" s="78" t="str">
        <f>'statement of marks'!GH96</f>
        <v xml:space="preserve">      </v>
      </c>
      <c r="O96" s="172" t="str">
        <f>IF('statement of marks'!GI96="","",'statement of marks'!GI96)</f>
        <v/>
      </c>
      <c r="P96" s="450" t="str">
        <f>IF('statement of marks'!GJ96="","",'statement of marks'!GJ96)</f>
        <v/>
      </c>
      <c r="Q96" s="78" t="str">
        <f>IF('statement of marks'!GK96="","",'statement of marks'!GK96)</f>
        <v/>
      </c>
      <c r="R96" s="172" t="str">
        <f>IF('statement of marks'!GL96="","",'statement of marks'!GL96)</f>
        <v/>
      </c>
      <c r="S96" s="88" t="str">
        <f>'statement of marks'!GS96</f>
        <v/>
      </c>
      <c r="T96" s="89" t="str">
        <f>'statement of marks'!GT96</f>
        <v/>
      </c>
      <c r="U96" s="76"/>
      <c r="V96" s="76"/>
      <c r="W96" s="84" t="str">
        <f>'statement of marks'!H96</f>
        <v>A 090</v>
      </c>
      <c r="X96" s="39" t="str">
        <f t="shared" si="12"/>
        <v/>
      </c>
      <c r="Y96" s="39" t="str">
        <f t="shared" si="13"/>
        <v/>
      </c>
      <c r="Z96" s="39" t="str">
        <f t="shared" si="14"/>
        <v/>
      </c>
      <c r="AA96" s="39" t="str">
        <f t="shared" si="15"/>
        <v/>
      </c>
      <c r="AB96" s="39" t="str">
        <f t="shared" si="16"/>
        <v/>
      </c>
      <c r="AC96" s="39" t="str">
        <f t="shared" si="17"/>
        <v/>
      </c>
      <c r="AD96" s="39" t="str">
        <f t="shared" si="18"/>
        <v/>
      </c>
      <c r="AE96" s="39" t="str">
        <f t="shared" si="19"/>
        <v/>
      </c>
      <c r="AF96" s="39" t="str">
        <f t="shared" si="20"/>
        <v/>
      </c>
      <c r="AG96" s="39" t="str">
        <f t="shared" si="21"/>
        <v/>
      </c>
      <c r="AH96" s="39" t="str">
        <f t="shared" si="22"/>
        <v/>
      </c>
      <c r="AI96" s="39" t="str">
        <f t="shared" si="23"/>
        <v/>
      </c>
      <c r="AJ96" s="90"/>
    </row>
    <row r="97" spans="1:36" ht="15" customHeight="1">
      <c r="A97" s="85">
        <f>'statement of marks'!A97</f>
        <v>91</v>
      </c>
      <c r="B97" s="86">
        <f>'statement of marks'!D97</f>
        <v>1091</v>
      </c>
      <c r="C97" s="62" t="str">
        <f>'statement of marks'!F97</f>
        <v/>
      </c>
      <c r="D97" s="569" t="str">
        <f>'statement of marks'!G97</f>
        <v/>
      </c>
      <c r="E97" s="59" t="str">
        <f>'statement of marks'!H97</f>
        <v>A 091</v>
      </c>
      <c r="F97" s="59" t="str">
        <f>'statement of marks'!I97</f>
        <v>B 091</v>
      </c>
      <c r="G97" s="59" t="str">
        <f>'statement of marks'!J97</f>
        <v>C 091</v>
      </c>
      <c r="H97" s="62" t="str">
        <f>IF('statement of marks'!B97="","",'statement of marks'!B97)</f>
        <v/>
      </c>
      <c r="I97" s="172" t="str">
        <f>IF('statement of marks'!C97="","",'statement of marks'!C97)</f>
        <v/>
      </c>
      <c r="J97" s="62" t="str">
        <f>IF('statement of marks'!GJ97="","",'statement of marks'!GJ97)</f>
        <v/>
      </c>
      <c r="K97" s="78">
        <f>IF('statement of marks'!GC97="","",'statement of marks'!GC97)</f>
        <v>0</v>
      </c>
      <c r="L97" s="87">
        <f>IF('statement of marks'!GD97="","",'statement of marks'!GD97)</f>
        <v>0</v>
      </c>
      <c r="M97" s="62" t="str">
        <f>IF('statement of marks'!GG97="","",'statement of marks'!GG97)</f>
        <v/>
      </c>
      <c r="N97" s="78" t="str">
        <f>'statement of marks'!GH97</f>
        <v xml:space="preserve">      </v>
      </c>
      <c r="O97" s="172" t="str">
        <f>IF('statement of marks'!GI97="","",'statement of marks'!GI97)</f>
        <v/>
      </c>
      <c r="P97" s="450" t="str">
        <f>IF('statement of marks'!GJ97="","",'statement of marks'!GJ97)</f>
        <v/>
      </c>
      <c r="Q97" s="78" t="str">
        <f>IF('statement of marks'!GK97="","",'statement of marks'!GK97)</f>
        <v/>
      </c>
      <c r="R97" s="172" t="str">
        <f>IF('statement of marks'!GL97="","",'statement of marks'!GL97)</f>
        <v/>
      </c>
      <c r="S97" s="88" t="str">
        <f>'statement of marks'!GS97</f>
        <v/>
      </c>
      <c r="T97" s="89" t="str">
        <f>'statement of marks'!GT97</f>
        <v/>
      </c>
      <c r="U97" s="76"/>
      <c r="V97" s="76"/>
      <c r="W97" s="84" t="str">
        <f>'statement of marks'!H97</f>
        <v>A 091</v>
      </c>
      <c r="X97" s="39" t="str">
        <f t="shared" si="12"/>
        <v/>
      </c>
      <c r="Y97" s="39" t="str">
        <f t="shared" si="13"/>
        <v/>
      </c>
      <c r="Z97" s="39" t="str">
        <f t="shared" si="14"/>
        <v/>
      </c>
      <c r="AA97" s="39" t="str">
        <f t="shared" si="15"/>
        <v/>
      </c>
      <c r="AB97" s="39" t="str">
        <f t="shared" si="16"/>
        <v/>
      </c>
      <c r="AC97" s="39" t="str">
        <f t="shared" si="17"/>
        <v/>
      </c>
      <c r="AD97" s="39" t="str">
        <f t="shared" si="18"/>
        <v/>
      </c>
      <c r="AE97" s="39" t="str">
        <f t="shared" si="19"/>
        <v/>
      </c>
      <c r="AF97" s="39" t="str">
        <f t="shared" si="20"/>
        <v/>
      </c>
      <c r="AG97" s="39" t="str">
        <f t="shared" si="21"/>
        <v/>
      </c>
      <c r="AH97" s="39" t="str">
        <f t="shared" si="22"/>
        <v/>
      </c>
      <c r="AI97" s="39" t="str">
        <f t="shared" si="23"/>
        <v/>
      </c>
      <c r="AJ97" s="90"/>
    </row>
    <row r="98" spans="1:36" ht="15" customHeight="1">
      <c r="A98" s="85">
        <f>'statement of marks'!A98</f>
        <v>92</v>
      </c>
      <c r="B98" s="86">
        <f>'statement of marks'!D98</f>
        <v>1092</v>
      </c>
      <c r="C98" s="62" t="str">
        <f>'statement of marks'!F98</f>
        <v/>
      </c>
      <c r="D98" s="569" t="str">
        <f>'statement of marks'!G98</f>
        <v/>
      </c>
      <c r="E98" s="59" t="str">
        <f>'statement of marks'!H98</f>
        <v>A 092</v>
      </c>
      <c r="F98" s="59" t="str">
        <f>'statement of marks'!I98</f>
        <v>B 092</v>
      </c>
      <c r="G98" s="59" t="str">
        <f>'statement of marks'!J98</f>
        <v>C 092</v>
      </c>
      <c r="H98" s="62" t="str">
        <f>IF('statement of marks'!B98="","",'statement of marks'!B98)</f>
        <v/>
      </c>
      <c r="I98" s="172" t="str">
        <f>IF('statement of marks'!C98="","",'statement of marks'!C98)</f>
        <v/>
      </c>
      <c r="J98" s="62" t="str">
        <f>IF('statement of marks'!GJ98="","",'statement of marks'!GJ98)</f>
        <v/>
      </c>
      <c r="K98" s="78">
        <f>IF('statement of marks'!GC98="","",'statement of marks'!GC98)</f>
        <v>0</v>
      </c>
      <c r="L98" s="87">
        <f>IF('statement of marks'!GD98="","",'statement of marks'!GD98)</f>
        <v>0</v>
      </c>
      <c r="M98" s="62" t="str">
        <f>IF('statement of marks'!GG98="","",'statement of marks'!GG98)</f>
        <v/>
      </c>
      <c r="N98" s="78" t="str">
        <f>'statement of marks'!GH98</f>
        <v xml:space="preserve">      </v>
      </c>
      <c r="O98" s="172" t="str">
        <f>IF('statement of marks'!GI98="","",'statement of marks'!GI98)</f>
        <v/>
      </c>
      <c r="P98" s="450" t="str">
        <f>IF('statement of marks'!GJ98="","",'statement of marks'!GJ98)</f>
        <v/>
      </c>
      <c r="Q98" s="78" t="str">
        <f>IF('statement of marks'!GK98="","",'statement of marks'!GK98)</f>
        <v/>
      </c>
      <c r="R98" s="172" t="str">
        <f>IF('statement of marks'!GL98="","",'statement of marks'!GL98)</f>
        <v/>
      </c>
      <c r="S98" s="88" t="str">
        <f>'statement of marks'!GS98</f>
        <v/>
      </c>
      <c r="T98" s="89" t="str">
        <f>'statement of marks'!GT98</f>
        <v/>
      </c>
      <c r="U98" s="76"/>
      <c r="V98" s="76"/>
      <c r="W98" s="84" t="str">
        <f>'statement of marks'!H98</f>
        <v>A 092</v>
      </c>
      <c r="X98" s="39" t="str">
        <f t="shared" si="12"/>
        <v/>
      </c>
      <c r="Y98" s="39" t="str">
        <f t="shared" si="13"/>
        <v/>
      </c>
      <c r="Z98" s="39" t="str">
        <f t="shared" si="14"/>
        <v/>
      </c>
      <c r="AA98" s="39" t="str">
        <f t="shared" si="15"/>
        <v/>
      </c>
      <c r="AB98" s="39" t="str">
        <f t="shared" si="16"/>
        <v/>
      </c>
      <c r="AC98" s="39" t="str">
        <f t="shared" si="17"/>
        <v/>
      </c>
      <c r="AD98" s="39" t="str">
        <f t="shared" si="18"/>
        <v/>
      </c>
      <c r="AE98" s="39" t="str">
        <f t="shared" si="19"/>
        <v/>
      </c>
      <c r="AF98" s="39" t="str">
        <f t="shared" si="20"/>
        <v/>
      </c>
      <c r="AG98" s="39" t="str">
        <f t="shared" si="21"/>
        <v/>
      </c>
      <c r="AH98" s="39" t="str">
        <f t="shared" si="22"/>
        <v/>
      </c>
      <c r="AI98" s="39" t="str">
        <f t="shared" si="23"/>
        <v/>
      </c>
      <c r="AJ98" s="90"/>
    </row>
    <row r="99" spans="1:36" ht="15" customHeight="1">
      <c r="A99" s="85">
        <f>'statement of marks'!A99</f>
        <v>93</v>
      </c>
      <c r="B99" s="86">
        <f>'statement of marks'!D99</f>
        <v>1093</v>
      </c>
      <c r="C99" s="62" t="str">
        <f>'statement of marks'!F99</f>
        <v/>
      </c>
      <c r="D99" s="569" t="str">
        <f>'statement of marks'!G99</f>
        <v/>
      </c>
      <c r="E99" s="59" t="str">
        <f>'statement of marks'!H99</f>
        <v>A 093</v>
      </c>
      <c r="F99" s="59" t="str">
        <f>'statement of marks'!I99</f>
        <v>B 093</v>
      </c>
      <c r="G99" s="59" t="str">
        <f>'statement of marks'!J99</f>
        <v>C 093</v>
      </c>
      <c r="H99" s="62" t="str">
        <f>IF('statement of marks'!B99="","",'statement of marks'!B99)</f>
        <v/>
      </c>
      <c r="I99" s="172" t="str">
        <f>IF('statement of marks'!C99="","",'statement of marks'!C99)</f>
        <v/>
      </c>
      <c r="J99" s="62" t="str">
        <f>IF('statement of marks'!GJ99="","",'statement of marks'!GJ99)</f>
        <v/>
      </c>
      <c r="K99" s="78">
        <f>IF('statement of marks'!GC99="","",'statement of marks'!GC99)</f>
        <v>0</v>
      </c>
      <c r="L99" s="87">
        <f>IF('statement of marks'!GD99="","",'statement of marks'!GD99)</f>
        <v>0</v>
      </c>
      <c r="M99" s="62" t="str">
        <f>IF('statement of marks'!GG99="","",'statement of marks'!GG99)</f>
        <v/>
      </c>
      <c r="N99" s="78" t="str">
        <f>'statement of marks'!GH99</f>
        <v xml:space="preserve">      </v>
      </c>
      <c r="O99" s="172" t="str">
        <f>IF('statement of marks'!GI99="","",'statement of marks'!GI99)</f>
        <v/>
      </c>
      <c r="P99" s="450" t="str">
        <f>IF('statement of marks'!GJ99="","",'statement of marks'!GJ99)</f>
        <v/>
      </c>
      <c r="Q99" s="78" t="str">
        <f>IF('statement of marks'!GK99="","",'statement of marks'!GK99)</f>
        <v/>
      </c>
      <c r="R99" s="172" t="str">
        <f>IF('statement of marks'!GL99="","",'statement of marks'!GL99)</f>
        <v/>
      </c>
      <c r="S99" s="88" t="str">
        <f>'statement of marks'!GS99</f>
        <v/>
      </c>
      <c r="T99" s="89" t="str">
        <f>'statement of marks'!GT99</f>
        <v/>
      </c>
      <c r="U99" s="76"/>
      <c r="V99" s="76"/>
      <c r="W99" s="84" t="str">
        <f>'statement of marks'!H99</f>
        <v>A 093</v>
      </c>
      <c r="X99" s="39" t="str">
        <f t="shared" si="12"/>
        <v/>
      </c>
      <c r="Y99" s="39" t="str">
        <f t="shared" si="13"/>
        <v/>
      </c>
      <c r="Z99" s="39" t="str">
        <f t="shared" si="14"/>
        <v/>
      </c>
      <c r="AA99" s="39" t="str">
        <f t="shared" si="15"/>
        <v/>
      </c>
      <c r="AB99" s="39" t="str">
        <f t="shared" si="16"/>
        <v/>
      </c>
      <c r="AC99" s="39" t="str">
        <f t="shared" si="17"/>
        <v/>
      </c>
      <c r="AD99" s="39" t="str">
        <f t="shared" si="18"/>
        <v/>
      </c>
      <c r="AE99" s="39" t="str">
        <f t="shared" si="19"/>
        <v/>
      </c>
      <c r="AF99" s="39" t="str">
        <f t="shared" si="20"/>
        <v/>
      </c>
      <c r="AG99" s="39" t="str">
        <f t="shared" si="21"/>
        <v/>
      </c>
      <c r="AH99" s="39" t="str">
        <f t="shared" si="22"/>
        <v/>
      </c>
      <c r="AI99" s="39" t="str">
        <f t="shared" si="23"/>
        <v/>
      </c>
      <c r="AJ99" s="90"/>
    </row>
    <row r="100" spans="1:36" ht="15" customHeight="1">
      <c r="A100" s="85">
        <f>'statement of marks'!A100</f>
        <v>94</v>
      </c>
      <c r="B100" s="86">
        <f>'statement of marks'!D100</f>
        <v>1094</v>
      </c>
      <c r="C100" s="62" t="str">
        <f>'statement of marks'!F100</f>
        <v/>
      </c>
      <c r="D100" s="569" t="str">
        <f>'statement of marks'!G100</f>
        <v/>
      </c>
      <c r="E100" s="59" t="str">
        <f>'statement of marks'!H100</f>
        <v>A 094</v>
      </c>
      <c r="F100" s="59" t="str">
        <f>'statement of marks'!I100</f>
        <v>B 094</v>
      </c>
      <c r="G100" s="59" t="str">
        <f>'statement of marks'!J100</f>
        <v>C 094</v>
      </c>
      <c r="H100" s="62" t="str">
        <f>IF('statement of marks'!B100="","",'statement of marks'!B100)</f>
        <v/>
      </c>
      <c r="I100" s="172" t="str">
        <f>IF('statement of marks'!C100="","",'statement of marks'!C100)</f>
        <v/>
      </c>
      <c r="J100" s="62" t="str">
        <f>IF('statement of marks'!GJ100="","",'statement of marks'!GJ100)</f>
        <v/>
      </c>
      <c r="K100" s="78">
        <f>IF('statement of marks'!GC100="","",'statement of marks'!GC100)</f>
        <v>0</v>
      </c>
      <c r="L100" s="87">
        <f>IF('statement of marks'!GD100="","",'statement of marks'!GD100)</f>
        <v>0</v>
      </c>
      <c r="M100" s="62" t="str">
        <f>IF('statement of marks'!GG100="","",'statement of marks'!GG100)</f>
        <v/>
      </c>
      <c r="N100" s="78" t="str">
        <f>'statement of marks'!GH100</f>
        <v xml:space="preserve">      </v>
      </c>
      <c r="O100" s="172" t="str">
        <f>IF('statement of marks'!GI100="","",'statement of marks'!GI100)</f>
        <v/>
      </c>
      <c r="P100" s="450" t="str">
        <f>IF('statement of marks'!GJ100="","",'statement of marks'!GJ100)</f>
        <v/>
      </c>
      <c r="Q100" s="78" t="str">
        <f>IF('statement of marks'!GK100="","",'statement of marks'!GK100)</f>
        <v/>
      </c>
      <c r="R100" s="172" t="str">
        <f>IF('statement of marks'!GL100="","",'statement of marks'!GL100)</f>
        <v/>
      </c>
      <c r="S100" s="88" t="str">
        <f>'statement of marks'!GS100</f>
        <v/>
      </c>
      <c r="T100" s="89" t="str">
        <f>'statement of marks'!GT100</f>
        <v/>
      </c>
      <c r="U100" s="76"/>
      <c r="V100" s="76"/>
      <c r="W100" s="84" t="str">
        <f>'statement of marks'!H100</f>
        <v>A 094</v>
      </c>
      <c r="X100" s="39" t="str">
        <f t="shared" si="12"/>
        <v/>
      </c>
      <c r="Y100" s="39" t="str">
        <f t="shared" si="13"/>
        <v/>
      </c>
      <c r="Z100" s="39" t="str">
        <f t="shared" si="14"/>
        <v/>
      </c>
      <c r="AA100" s="39" t="str">
        <f t="shared" si="15"/>
        <v/>
      </c>
      <c r="AB100" s="39" t="str">
        <f t="shared" si="16"/>
        <v/>
      </c>
      <c r="AC100" s="39" t="str">
        <f t="shared" si="17"/>
        <v/>
      </c>
      <c r="AD100" s="39" t="str">
        <f t="shared" si="18"/>
        <v/>
      </c>
      <c r="AE100" s="39" t="str">
        <f t="shared" si="19"/>
        <v/>
      </c>
      <c r="AF100" s="39" t="str">
        <f t="shared" si="20"/>
        <v/>
      </c>
      <c r="AG100" s="39" t="str">
        <f t="shared" si="21"/>
        <v/>
      </c>
      <c r="AH100" s="39" t="str">
        <f t="shared" si="22"/>
        <v/>
      </c>
      <c r="AI100" s="39" t="str">
        <f t="shared" si="23"/>
        <v/>
      </c>
      <c r="AJ100" s="90"/>
    </row>
    <row r="101" spans="1:36" ht="15" customHeight="1">
      <c r="A101" s="85">
        <f>'statement of marks'!A101</f>
        <v>95</v>
      </c>
      <c r="B101" s="86">
        <f>'statement of marks'!D101</f>
        <v>1095</v>
      </c>
      <c r="C101" s="62" t="str">
        <f>'statement of marks'!F101</f>
        <v/>
      </c>
      <c r="D101" s="569" t="str">
        <f>'statement of marks'!G101</f>
        <v/>
      </c>
      <c r="E101" s="59" t="str">
        <f>'statement of marks'!H101</f>
        <v>A 095</v>
      </c>
      <c r="F101" s="59" t="str">
        <f>'statement of marks'!I101</f>
        <v>B 095</v>
      </c>
      <c r="G101" s="59" t="str">
        <f>'statement of marks'!J101</f>
        <v>C 095</v>
      </c>
      <c r="H101" s="62" t="str">
        <f>IF('statement of marks'!B101="","",'statement of marks'!B101)</f>
        <v/>
      </c>
      <c r="I101" s="172" t="str">
        <f>IF('statement of marks'!C101="","",'statement of marks'!C101)</f>
        <v/>
      </c>
      <c r="J101" s="62" t="str">
        <f>IF('statement of marks'!GJ101="","",'statement of marks'!GJ101)</f>
        <v/>
      </c>
      <c r="K101" s="78">
        <f>IF('statement of marks'!GC101="","",'statement of marks'!GC101)</f>
        <v>0</v>
      </c>
      <c r="L101" s="87">
        <f>IF('statement of marks'!GD101="","",'statement of marks'!GD101)</f>
        <v>0</v>
      </c>
      <c r="M101" s="62" t="str">
        <f>IF('statement of marks'!GG101="","",'statement of marks'!GG101)</f>
        <v/>
      </c>
      <c r="N101" s="78" t="str">
        <f>'statement of marks'!GH101</f>
        <v xml:space="preserve">      </v>
      </c>
      <c r="O101" s="172" t="str">
        <f>IF('statement of marks'!GI101="","",'statement of marks'!GI101)</f>
        <v/>
      </c>
      <c r="P101" s="450" t="str">
        <f>IF('statement of marks'!GJ101="","",'statement of marks'!GJ101)</f>
        <v/>
      </c>
      <c r="Q101" s="78" t="str">
        <f>IF('statement of marks'!GK101="","",'statement of marks'!GK101)</f>
        <v/>
      </c>
      <c r="R101" s="172" t="str">
        <f>IF('statement of marks'!GL101="","",'statement of marks'!GL101)</f>
        <v/>
      </c>
      <c r="S101" s="88" t="str">
        <f>'statement of marks'!GS101</f>
        <v/>
      </c>
      <c r="T101" s="89" t="str">
        <f>'statement of marks'!GT101</f>
        <v/>
      </c>
      <c r="U101" s="76"/>
      <c r="V101" s="76"/>
      <c r="W101" s="84" t="str">
        <f>'statement of marks'!H101</f>
        <v>A 095</v>
      </c>
      <c r="X101" s="39" t="str">
        <f t="shared" si="12"/>
        <v/>
      </c>
      <c r="Y101" s="39" t="str">
        <f t="shared" si="13"/>
        <v/>
      </c>
      <c r="Z101" s="39" t="str">
        <f t="shared" si="14"/>
        <v/>
      </c>
      <c r="AA101" s="39" t="str">
        <f t="shared" si="15"/>
        <v/>
      </c>
      <c r="AB101" s="39" t="str">
        <f t="shared" si="16"/>
        <v/>
      </c>
      <c r="AC101" s="39" t="str">
        <f t="shared" si="17"/>
        <v/>
      </c>
      <c r="AD101" s="39" t="str">
        <f t="shared" si="18"/>
        <v/>
      </c>
      <c r="AE101" s="39" t="str">
        <f t="shared" si="19"/>
        <v/>
      </c>
      <c r="AF101" s="39" t="str">
        <f t="shared" si="20"/>
        <v/>
      </c>
      <c r="AG101" s="39" t="str">
        <f t="shared" si="21"/>
        <v/>
      </c>
      <c r="AH101" s="39" t="str">
        <f t="shared" si="22"/>
        <v/>
      </c>
      <c r="AI101" s="39" t="str">
        <f t="shared" si="23"/>
        <v/>
      </c>
      <c r="AJ101" s="90"/>
    </row>
    <row r="102" spans="1:36" ht="15" customHeight="1">
      <c r="A102" s="85">
        <f>'statement of marks'!A102</f>
        <v>96</v>
      </c>
      <c r="B102" s="86">
        <f>'statement of marks'!D102</f>
        <v>1096</v>
      </c>
      <c r="C102" s="62" t="str">
        <f>'statement of marks'!F102</f>
        <v/>
      </c>
      <c r="D102" s="569" t="str">
        <f>'statement of marks'!G102</f>
        <v/>
      </c>
      <c r="E102" s="59" t="str">
        <f>'statement of marks'!H102</f>
        <v>A 096</v>
      </c>
      <c r="F102" s="59" t="str">
        <f>'statement of marks'!I102</f>
        <v>B 096</v>
      </c>
      <c r="G102" s="59" t="str">
        <f>'statement of marks'!J102</f>
        <v>C 096</v>
      </c>
      <c r="H102" s="62" t="str">
        <f>IF('statement of marks'!B102="","",'statement of marks'!B102)</f>
        <v/>
      </c>
      <c r="I102" s="172" t="str">
        <f>IF('statement of marks'!C102="","",'statement of marks'!C102)</f>
        <v/>
      </c>
      <c r="J102" s="62" t="str">
        <f>IF('statement of marks'!GJ102="","",'statement of marks'!GJ102)</f>
        <v/>
      </c>
      <c r="K102" s="78">
        <f>IF('statement of marks'!GC102="","",'statement of marks'!GC102)</f>
        <v>0</v>
      </c>
      <c r="L102" s="87">
        <f>IF('statement of marks'!GD102="","",'statement of marks'!GD102)</f>
        <v>0</v>
      </c>
      <c r="M102" s="62" t="str">
        <f>IF('statement of marks'!GG102="","",'statement of marks'!GG102)</f>
        <v/>
      </c>
      <c r="N102" s="78" t="str">
        <f>'statement of marks'!GH102</f>
        <v xml:space="preserve">      </v>
      </c>
      <c r="O102" s="172" t="str">
        <f>IF('statement of marks'!GI102="","",'statement of marks'!GI102)</f>
        <v/>
      </c>
      <c r="P102" s="450" t="str">
        <f>IF('statement of marks'!GJ102="","",'statement of marks'!GJ102)</f>
        <v/>
      </c>
      <c r="Q102" s="78" t="str">
        <f>IF('statement of marks'!GK102="","",'statement of marks'!GK102)</f>
        <v/>
      </c>
      <c r="R102" s="172" t="str">
        <f>IF('statement of marks'!GL102="","",'statement of marks'!GL102)</f>
        <v/>
      </c>
      <c r="S102" s="88" t="str">
        <f>'statement of marks'!GS102</f>
        <v/>
      </c>
      <c r="T102" s="89" t="str">
        <f>'statement of marks'!GT102</f>
        <v/>
      </c>
      <c r="U102" s="76"/>
      <c r="V102" s="76"/>
      <c r="W102" s="84" t="str">
        <f>'statement of marks'!H102</f>
        <v>A 096</v>
      </c>
      <c r="X102" s="39" t="str">
        <f t="shared" si="12"/>
        <v/>
      </c>
      <c r="Y102" s="39" t="str">
        <f t="shared" si="13"/>
        <v/>
      </c>
      <c r="Z102" s="39" t="str">
        <f t="shared" si="14"/>
        <v/>
      </c>
      <c r="AA102" s="39" t="str">
        <f t="shared" si="15"/>
        <v/>
      </c>
      <c r="AB102" s="39" t="str">
        <f t="shared" si="16"/>
        <v/>
      </c>
      <c r="AC102" s="39" t="str">
        <f t="shared" si="17"/>
        <v/>
      </c>
      <c r="AD102" s="39" t="str">
        <f t="shared" si="18"/>
        <v/>
      </c>
      <c r="AE102" s="39" t="str">
        <f t="shared" si="19"/>
        <v/>
      </c>
      <c r="AF102" s="39" t="str">
        <f t="shared" si="20"/>
        <v/>
      </c>
      <c r="AG102" s="39" t="str">
        <f t="shared" si="21"/>
        <v/>
      </c>
      <c r="AH102" s="39" t="str">
        <f t="shared" si="22"/>
        <v/>
      </c>
      <c r="AI102" s="39" t="str">
        <f t="shared" si="23"/>
        <v/>
      </c>
      <c r="AJ102" s="90"/>
    </row>
    <row r="103" spans="1:36" ht="15" customHeight="1">
      <c r="A103" s="85">
        <f>'statement of marks'!A103</f>
        <v>97</v>
      </c>
      <c r="B103" s="86">
        <f>'statement of marks'!D103</f>
        <v>1097</v>
      </c>
      <c r="C103" s="62" t="str">
        <f>'statement of marks'!F103</f>
        <v/>
      </c>
      <c r="D103" s="569" t="str">
        <f>'statement of marks'!G103</f>
        <v/>
      </c>
      <c r="E103" s="59" t="str">
        <f>'statement of marks'!H103</f>
        <v>A 097</v>
      </c>
      <c r="F103" s="59" t="str">
        <f>'statement of marks'!I103</f>
        <v>B 097</v>
      </c>
      <c r="G103" s="59" t="str">
        <f>'statement of marks'!J103</f>
        <v>C 097</v>
      </c>
      <c r="H103" s="62" t="str">
        <f>IF('statement of marks'!B103="","",'statement of marks'!B103)</f>
        <v/>
      </c>
      <c r="I103" s="172" t="str">
        <f>IF('statement of marks'!C103="","",'statement of marks'!C103)</f>
        <v/>
      </c>
      <c r="J103" s="62" t="str">
        <f>IF('statement of marks'!GJ103="","",'statement of marks'!GJ103)</f>
        <v/>
      </c>
      <c r="K103" s="78">
        <f>IF('statement of marks'!GC103="","",'statement of marks'!GC103)</f>
        <v>0</v>
      </c>
      <c r="L103" s="87">
        <f>IF('statement of marks'!GD103="","",'statement of marks'!GD103)</f>
        <v>0</v>
      </c>
      <c r="M103" s="62" t="str">
        <f>IF('statement of marks'!GG103="","",'statement of marks'!GG103)</f>
        <v/>
      </c>
      <c r="N103" s="78" t="str">
        <f>'statement of marks'!GH103</f>
        <v xml:space="preserve">      </v>
      </c>
      <c r="O103" s="172" t="str">
        <f>IF('statement of marks'!GI103="","",'statement of marks'!GI103)</f>
        <v/>
      </c>
      <c r="P103" s="450" t="str">
        <f>IF('statement of marks'!GJ103="","",'statement of marks'!GJ103)</f>
        <v/>
      </c>
      <c r="Q103" s="78" t="str">
        <f>IF('statement of marks'!GK103="","",'statement of marks'!GK103)</f>
        <v/>
      </c>
      <c r="R103" s="172" t="str">
        <f>IF('statement of marks'!GL103="","",'statement of marks'!GL103)</f>
        <v/>
      </c>
      <c r="S103" s="88" t="str">
        <f>'statement of marks'!GS103</f>
        <v/>
      </c>
      <c r="T103" s="89" t="str">
        <f>'statement of marks'!GT103</f>
        <v/>
      </c>
      <c r="U103" s="76"/>
      <c r="V103" s="76"/>
      <c r="W103" s="84" t="str">
        <f>'statement of marks'!H103</f>
        <v>A 097</v>
      </c>
      <c r="X103" s="39" t="str">
        <f t="shared" si="12"/>
        <v/>
      </c>
      <c r="Y103" s="39" t="str">
        <f t="shared" si="13"/>
        <v/>
      </c>
      <c r="Z103" s="39" t="str">
        <f t="shared" si="14"/>
        <v/>
      </c>
      <c r="AA103" s="39" t="str">
        <f t="shared" si="15"/>
        <v/>
      </c>
      <c r="AB103" s="39" t="str">
        <f t="shared" si="16"/>
        <v/>
      </c>
      <c r="AC103" s="39" t="str">
        <f t="shared" si="17"/>
        <v/>
      </c>
      <c r="AD103" s="39" t="str">
        <f t="shared" si="18"/>
        <v/>
      </c>
      <c r="AE103" s="39" t="str">
        <f t="shared" si="19"/>
        <v/>
      </c>
      <c r="AF103" s="39" t="str">
        <f t="shared" si="20"/>
        <v/>
      </c>
      <c r="AG103" s="39" t="str">
        <f t="shared" si="21"/>
        <v/>
      </c>
      <c r="AH103" s="39" t="str">
        <f t="shared" si="22"/>
        <v/>
      </c>
      <c r="AI103" s="39" t="str">
        <f t="shared" si="23"/>
        <v/>
      </c>
      <c r="AJ103" s="90"/>
    </row>
    <row r="104" spans="1:36" ht="15" customHeight="1">
      <c r="A104" s="85">
        <f>'statement of marks'!A104</f>
        <v>98</v>
      </c>
      <c r="B104" s="86">
        <f>'statement of marks'!D104</f>
        <v>1098</v>
      </c>
      <c r="C104" s="62" t="str">
        <f>'statement of marks'!F104</f>
        <v/>
      </c>
      <c r="D104" s="569" t="str">
        <f>'statement of marks'!G104</f>
        <v/>
      </c>
      <c r="E104" s="59" t="str">
        <f>'statement of marks'!H104</f>
        <v>A 098</v>
      </c>
      <c r="F104" s="59" t="str">
        <f>'statement of marks'!I104</f>
        <v>B 098</v>
      </c>
      <c r="G104" s="59" t="str">
        <f>'statement of marks'!J104</f>
        <v>C 098</v>
      </c>
      <c r="H104" s="62" t="str">
        <f>IF('statement of marks'!B104="","",'statement of marks'!B104)</f>
        <v/>
      </c>
      <c r="I104" s="172" t="str">
        <f>IF('statement of marks'!C104="","",'statement of marks'!C104)</f>
        <v/>
      </c>
      <c r="J104" s="62" t="str">
        <f>IF('statement of marks'!GJ104="","",'statement of marks'!GJ104)</f>
        <v/>
      </c>
      <c r="K104" s="78">
        <f>IF('statement of marks'!GC104="","",'statement of marks'!GC104)</f>
        <v>0</v>
      </c>
      <c r="L104" s="87">
        <f>IF('statement of marks'!GD104="","",'statement of marks'!GD104)</f>
        <v>0</v>
      </c>
      <c r="M104" s="62" t="str">
        <f>IF('statement of marks'!GG104="","",'statement of marks'!GG104)</f>
        <v/>
      </c>
      <c r="N104" s="78" t="str">
        <f>'statement of marks'!GH104</f>
        <v xml:space="preserve">      </v>
      </c>
      <c r="O104" s="172" t="str">
        <f>IF('statement of marks'!GI104="","",'statement of marks'!GI104)</f>
        <v/>
      </c>
      <c r="P104" s="450" t="str">
        <f>IF('statement of marks'!GJ104="","",'statement of marks'!GJ104)</f>
        <v/>
      </c>
      <c r="Q104" s="78" t="str">
        <f>IF('statement of marks'!GK104="","",'statement of marks'!GK104)</f>
        <v/>
      </c>
      <c r="R104" s="172" t="str">
        <f>IF('statement of marks'!GL104="","",'statement of marks'!GL104)</f>
        <v/>
      </c>
      <c r="S104" s="88" t="str">
        <f>'statement of marks'!GS104</f>
        <v/>
      </c>
      <c r="T104" s="89" t="str">
        <f>'statement of marks'!GT104</f>
        <v/>
      </c>
      <c r="U104" s="76"/>
      <c r="V104" s="76"/>
      <c r="W104" s="84" t="str">
        <f>'statement of marks'!H104</f>
        <v>A 098</v>
      </c>
      <c r="X104" s="39" t="str">
        <f t="shared" si="12"/>
        <v/>
      </c>
      <c r="Y104" s="39" t="str">
        <f t="shared" si="13"/>
        <v/>
      </c>
      <c r="Z104" s="39" t="str">
        <f t="shared" si="14"/>
        <v/>
      </c>
      <c r="AA104" s="39" t="str">
        <f t="shared" si="15"/>
        <v/>
      </c>
      <c r="AB104" s="39" t="str">
        <f t="shared" si="16"/>
        <v/>
      </c>
      <c r="AC104" s="39" t="str">
        <f t="shared" si="17"/>
        <v/>
      </c>
      <c r="AD104" s="39" t="str">
        <f t="shared" si="18"/>
        <v/>
      </c>
      <c r="AE104" s="39" t="str">
        <f t="shared" si="19"/>
        <v/>
      </c>
      <c r="AF104" s="39" t="str">
        <f t="shared" si="20"/>
        <v/>
      </c>
      <c r="AG104" s="39" t="str">
        <f t="shared" si="21"/>
        <v/>
      </c>
      <c r="AH104" s="39" t="str">
        <f t="shared" si="22"/>
        <v/>
      </c>
      <c r="AI104" s="39" t="str">
        <f t="shared" si="23"/>
        <v/>
      </c>
      <c r="AJ104" s="90"/>
    </row>
    <row r="105" spans="1:36" ht="15" customHeight="1">
      <c r="A105" s="85">
        <f>'statement of marks'!A105</f>
        <v>99</v>
      </c>
      <c r="B105" s="86" t="str">
        <f>'statement of marks'!D105</f>
        <v/>
      </c>
      <c r="C105" s="62" t="str">
        <f>'statement of marks'!F105</f>
        <v/>
      </c>
      <c r="D105" s="569" t="str">
        <f>'statement of marks'!G105</f>
        <v/>
      </c>
      <c r="E105" s="59" t="str">
        <f>'statement of marks'!H105</f>
        <v>A 099</v>
      </c>
      <c r="F105" s="59" t="str">
        <f>'statement of marks'!I105</f>
        <v>B 099</v>
      </c>
      <c r="G105" s="59" t="str">
        <f>'statement of marks'!J105</f>
        <v>C 099</v>
      </c>
      <c r="H105" s="62" t="str">
        <f>IF('statement of marks'!B105="","",'statement of marks'!B105)</f>
        <v/>
      </c>
      <c r="I105" s="172" t="str">
        <f>IF('statement of marks'!C105="","",'statement of marks'!C105)</f>
        <v/>
      </c>
      <c r="J105" s="62" t="str">
        <f>IF('statement of marks'!GJ105="","",'statement of marks'!GJ105)</f>
        <v/>
      </c>
      <c r="K105" s="78">
        <f>IF('statement of marks'!GC105="","",'statement of marks'!GC105)</f>
        <v>0</v>
      </c>
      <c r="L105" s="87">
        <f>IF('statement of marks'!GD105="","",'statement of marks'!GD105)</f>
        <v>0</v>
      </c>
      <c r="M105" s="62" t="str">
        <f>IF('statement of marks'!GG105="","",'statement of marks'!GG105)</f>
        <v/>
      </c>
      <c r="N105" s="78" t="str">
        <f>'statement of marks'!GH105</f>
        <v xml:space="preserve">      </v>
      </c>
      <c r="O105" s="172" t="str">
        <f>IF('statement of marks'!GI105="","",'statement of marks'!GI105)</f>
        <v/>
      </c>
      <c r="P105" s="450" t="str">
        <f>IF('statement of marks'!GJ105="","",'statement of marks'!GJ105)</f>
        <v/>
      </c>
      <c r="Q105" s="78" t="str">
        <f>IF('statement of marks'!GK105="","",'statement of marks'!GK105)</f>
        <v/>
      </c>
      <c r="R105" s="172" t="str">
        <f>IF('statement of marks'!GL105="","",'statement of marks'!GL105)</f>
        <v/>
      </c>
      <c r="S105" s="88" t="str">
        <f>'statement of marks'!GS105</f>
        <v/>
      </c>
      <c r="T105" s="89" t="str">
        <f>'statement of marks'!GT105</f>
        <v/>
      </c>
      <c r="U105" s="76"/>
      <c r="V105" s="76"/>
      <c r="W105" s="84" t="str">
        <f>'statement of marks'!H105</f>
        <v>A 099</v>
      </c>
      <c r="X105" s="39" t="str">
        <f t="shared" si="12"/>
        <v/>
      </c>
      <c r="Y105" s="39" t="str">
        <f t="shared" si="13"/>
        <v/>
      </c>
      <c r="Z105" s="39" t="str">
        <f t="shared" si="14"/>
        <v/>
      </c>
      <c r="AA105" s="39" t="str">
        <f t="shared" si="15"/>
        <v/>
      </c>
      <c r="AB105" s="39" t="str">
        <f t="shared" si="16"/>
        <v/>
      </c>
      <c r="AC105" s="39" t="str">
        <f t="shared" si="17"/>
        <v/>
      </c>
      <c r="AD105" s="39" t="str">
        <f t="shared" si="18"/>
        <v/>
      </c>
      <c r="AE105" s="39" t="str">
        <f t="shared" si="19"/>
        <v/>
      </c>
      <c r="AF105" s="39" t="str">
        <f t="shared" si="20"/>
        <v/>
      </c>
      <c r="AG105" s="39" t="str">
        <f t="shared" si="21"/>
        <v/>
      </c>
      <c r="AH105" s="39" t="str">
        <f t="shared" si="22"/>
        <v/>
      </c>
      <c r="AI105" s="39" t="str">
        <f t="shared" si="23"/>
        <v/>
      </c>
      <c r="AJ105" s="90"/>
    </row>
    <row r="106" spans="1:36" ht="15" customHeight="1">
      <c r="A106" s="85">
        <f>'statement of marks'!A106</f>
        <v>100</v>
      </c>
      <c r="B106" s="86" t="str">
        <f>'statement of marks'!D106</f>
        <v/>
      </c>
      <c r="C106" s="62" t="str">
        <f>'statement of marks'!F106</f>
        <v/>
      </c>
      <c r="D106" s="569" t="str">
        <f>'statement of marks'!G106</f>
        <v/>
      </c>
      <c r="E106" s="59" t="str">
        <f>'statement of marks'!H106</f>
        <v/>
      </c>
      <c r="F106" s="59" t="str">
        <f>'statement of marks'!I106</f>
        <v/>
      </c>
      <c r="G106" s="59" t="str">
        <f>'statement of marks'!J106</f>
        <v/>
      </c>
      <c r="H106" s="62" t="str">
        <f>IF('statement of marks'!B106="","",'statement of marks'!B106)</f>
        <v/>
      </c>
      <c r="I106" s="172" t="str">
        <f>IF('statement of marks'!C106="","",'statement of marks'!C106)</f>
        <v/>
      </c>
      <c r="J106" s="62" t="str">
        <f>IF('statement of marks'!GJ106="","",'statement of marks'!GJ106)</f>
        <v/>
      </c>
      <c r="K106" s="78">
        <f>IF('statement of marks'!GC106="","",'statement of marks'!GC106)</f>
        <v>0</v>
      </c>
      <c r="L106" s="87">
        <f>IF('statement of marks'!GD106="","",'statement of marks'!GD106)</f>
        <v>0</v>
      </c>
      <c r="M106" s="62" t="str">
        <f>IF('statement of marks'!GG106="","",'statement of marks'!GG106)</f>
        <v/>
      </c>
      <c r="N106" s="78" t="str">
        <f>'statement of marks'!GH106</f>
        <v xml:space="preserve">      </v>
      </c>
      <c r="O106" s="172" t="str">
        <f>IF('statement of marks'!GI106="","",'statement of marks'!GI106)</f>
        <v/>
      </c>
      <c r="P106" s="450" t="str">
        <f>IF('statement of marks'!GJ106="","",'statement of marks'!GJ106)</f>
        <v/>
      </c>
      <c r="Q106" s="78" t="str">
        <f>IF('statement of marks'!GK106="","",'statement of marks'!GK106)</f>
        <v/>
      </c>
      <c r="R106" s="172" t="str">
        <f>IF('statement of marks'!GL106="","",'statement of marks'!GL106)</f>
        <v/>
      </c>
      <c r="S106" s="88" t="str">
        <f>'statement of marks'!GS106</f>
        <v/>
      </c>
      <c r="T106" s="89" t="str">
        <f>'statement of marks'!GT106</f>
        <v/>
      </c>
      <c r="U106" s="76"/>
      <c r="V106" s="76"/>
      <c r="W106" s="84" t="str">
        <f>'statement of marks'!H106</f>
        <v/>
      </c>
      <c r="X106" s="39" t="str">
        <f t="shared" si="12"/>
        <v/>
      </c>
      <c r="Y106" s="39" t="str">
        <f t="shared" si="13"/>
        <v/>
      </c>
      <c r="Z106" s="39" t="str">
        <f t="shared" si="14"/>
        <v/>
      </c>
      <c r="AA106" s="39" t="str">
        <f t="shared" si="15"/>
        <v/>
      </c>
      <c r="AB106" s="39" t="str">
        <f t="shared" si="16"/>
        <v/>
      </c>
      <c r="AC106" s="39" t="str">
        <f t="shared" si="17"/>
        <v/>
      </c>
      <c r="AD106" s="39" t="str">
        <f t="shared" si="18"/>
        <v/>
      </c>
      <c r="AE106" s="39" t="str">
        <f t="shared" si="19"/>
        <v/>
      </c>
      <c r="AF106" s="39" t="str">
        <f t="shared" si="20"/>
        <v/>
      </c>
      <c r="AG106" s="39" t="str">
        <f t="shared" si="21"/>
        <v/>
      </c>
      <c r="AH106" s="39" t="str">
        <f t="shared" si="22"/>
        <v/>
      </c>
      <c r="AI106" s="39" t="str">
        <f t="shared" si="23"/>
        <v/>
      </c>
      <c r="AJ106" s="90"/>
    </row>
    <row r="107" spans="1:36" ht="15" customHeight="1">
      <c r="A107" s="965"/>
      <c r="B107" s="958"/>
      <c r="C107" s="958"/>
      <c r="D107" s="958"/>
      <c r="E107" s="958"/>
      <c r="F107" s="958"/>
      <c r="G107" s="958"/>
      <c r="H107" s="958"/>
      <c r="I107" s="958"/>
      <c r="J107" s="958"/>
      <c r="K107" s="958"/>
      <c r="L107" s="958"/>
      <c r="M107" s="958"/>
      <c r="N107" s="958"/>
      <c r="O107" s="958"/>
      <c r="P107" s="958"/>
      <c r="Q107" s="958"/>
      <c r="R107" s="958"/>
      <c r="S107" s="958"/>
      <c r="T107" s="966"/>
      <c r="U107" s="76"/>
      <c r="V107" s="76"/>
      <c r="W107" s="968"/>
      <c r="X107" s="969"/>
      <c r="Y107" s="969"/>
      <c r="Z107" s="969"/>
      <c r="AA107" s="969"/>
      <c r="AB107" s="969"/>
      <c r="AC107" s="969"/>
      <c r="AD107" s="969"/>
      <c r="AE107" s="969"/>
      <c r="AF107" s="969"/>
      <c r="AG107" s="969"/>
      <c r="AH107" s="969"/>
      <c r="AI107" s="969"/>
      <c r="AJ107" s="970"/>
    </row>
    <row r="108" spans="1:36" ht="19" customHeight="1">
      <c r="A108" s="116"/>
      <c r="B108" s="518" t="s">
        <v>571</v>
      </c>
      <c r="C108" s="91"/>
      <c r="D108" s="91"/>
      <c r="E108" s="91"/>
      <c r="F108" s="91"/>
      <c r="G108" s="117"/>
      <c r="H108" s="92" t="s">
        <v>105</v>
      </c>
      <c r="I108" s="92"/>
      <c r="J108" s="520" t="s">
        <v>165</v>
      </c>
      <c r="K108" s="92" t="s">
        <v>30</v>
      </c>
      <c r="L108" s="962" t="str">
        <f>'statement of marks'!FK109</f>
        <v>SIGNATURE OF THE RESULT MAKER</v>
      </c>
      <c r="M108" s="963"/>
      <c r="N108" s="964"/>
      <c r="O108" s="821"/>
      <c r="P108" s="821"/>
      <c r="Q108" s="800"/>
      <c r="R108" s="801"/>
      <c r="S108" s="801"/>
      <c r="T108" s="953"/>
      <c r="U108" s="76"/>
      <c r="V108" s="76"/>
      <c r="W108" s="118"/>
      <c r="X108" s="971" t="str">
        <f>A1</f>
        <v xml:space="preserve">GOVT. HR. SEC. SCHOOL, </v>
      </c>
      <c r="Y108" s="972"/>
      <c r="Z108" s="972"/>
      <c r="AA108" s="972"/>
      <c r="AB108" s="972"/>
      <c r="AC108" s="972"/>
      <c r="AD108" s="972"/>
      <c r="AE108" s="973"/>
      <c r="AF108" s="971" t="str">
        <f>W1</f>
        <v>CATEGORY-WISE RESULT</v>
      </c>
      <c r="AG108" s="972"/>
      <c r="AH108" s="972"/>
      <c r="AI108" s="114" t="s">
        <v>136</v>
      </c>
      <c r="AJ108" s="90" t="str">
        <f>S1</f>
        <v>2015-16</v>
      </c>
    </row>
    <row r="109" spans="1:36" ht="15" customHeight="1">
      <c r="A109" s="116"/>
      <c r="B109" s="518" t="s">
        <v>571</v>
      </c>
      <c r="C109" s="91"/>
      <c r="D109" s="91"/>
      <c r="E109" s="91"/>
      <c r="F109" s="91"/>
      <c r="G109" s="91" t="s">
        <v>132</v>
      </c>
      <c r="H109" s="62">
        <f>COUNTA(B7:B106)-COUNTIF(B7:B106,"nso")-COUNTBLANK(B7:B106)</f>
        <v>98</v>
      </c>
      <c r="I109" s="172"/>
      <c r="J109" s="62">
        <f>COUNTIF(J7:J106,"SUPPL.")+COUNTIF(J7:J106,"RE-EXAM.")</f>
        <v>0</v>
      </c>
      <c r="K109" s="62">
        <f>H109</f>
        <v>98</v>
      </c>
      <c r="L109" s="947" t="str">
        <f>'statement of marks'!FK111</f>
        <v>SIGNATURE OF THE CLASS TEACHER</v>
      </c>
      <c r="M109" s="947"/>
      <c r="N109" s="947"/>
      <c r="O109" s="821"/>
      <c r="P109" s="821"/>
      <c r="Q109" s="821"/>
      <c r="R109" s="821"/>
      <c r="S109" s="821"/>
      <c r="T109" s="949"/>
      <c r="U109" s="76"/>
      <c r="V109" s="76"/>
      <c r="W109" s="238" t="s">
        <v>40</v>
      </c>
      <c r="X109" s="70" t="str">
        <f t="shared" ref="X109:AI109" si="24">X3</f>
        <v>SC BOYS</v>
      </c>
      <c r="Y109" s="70" t="str">
        <f t="shared" si="24"/>
        <v>SC GIRLS</v>
      </c>
      <c r="Z109" s="70" t="str">
        <f t="shared" si="24"/>
        <v>ST BOYS</v>
      </c>
      <c r="AA109" s="70" t="str">
        <f t="shared" si="24"/>
        <v>ST GIRLS</v>
      </c>
      <c r="AB109" s="70" t="str">
        <f t="shared" si="24"/>
        <v>OBC BOYS</v>
      </c>
      <c r="AC109" s="70" t="str">
        <f t="shared" si="24"/>
        <v>OBC GIRLS</v>
      </c>
      <c r="AD109" s="70" t="str">
        <f t="shared" si="24"/>
        <v>GEN BOYS</v>
      </c>
      <c r="AE109" s="70" t="str">
        <f t="shared" si="24"/>
        <v>GEN GIRLS</v>
      </c>
      <c r="AF109" s="70" t="str">
        <f t="shared" si="24"/>
        <v>MIN BOYS</v>
      </c>
      <c r="AG109" s="70" t="str">
        <f t="shared" si="24"/>
        <v>MIN GIRLS</v>
      </c>
      <c r="AH109" s="70" t="str">
        <f t="shared" si="24"/>
        <v>SBC BOYS</v>
      </c>
      <c r="AI109" s="70" t="str">
        <f t="shared" si="24"/>
        <v>SBC GIRLS</v>
      </c>
      <c r="AJ109" s="93" t="s">
        <v>30</v>
      </c>
    </row>
    <row r="110" spans="1:36" ht="15" customHeight="1">
      <c r="A110" s="116"/>
      <c r="B110" s="518" t="s">
        <v>571</v>
      </c>
      <c r="C110" s="117"/>
      <c r="D110" s="117"/>
      <c r="E110" s="117"/>
      <c r="F110" s="117"/>
      <c r="G110" s="91" t="s">
        <v>67</v>
      </c>
      <c r="H110" s="62">
        <f>COUNTIF(M7:M106,"FIRST")</f>
        <v>1</v>
      </c>
      <c r="I110" s="172"/>
      <c r="J110" s="172"/>
      <c r="K110" s="62">
        <f>COUNTIF(R7:R106,"FIRST")</f>
        <v>1</v>
      </c>
      <c r="L110" s="947"/>
      <c r="M110" s="947"/>
      <c r="N110" s="947"/>
      <c r="O110" s="821"/>
      <c r="P110" s="821"/>
      <c r="Q110" s="821"/>
      <c r="R110" s="821"/>
      <c r="S110" s="821"/>
      <c r="T110" s="949"/>
      <c r="U110" s="76"/>
      <c r="V110" s="76"/>
      <c r="W110" s="94" t="s">
        <v>161</v>
      </c>
      <c r="X110" s="95">
        <f t="shared" ref="X110:AI110" si="25">COUNTIF(X7:X106,"FIRST")</f>
        <v>0</v>
      </c>
      <c r="Y110" s="95">
        <f t="shared" si="25"/>
        <v>0</v>
      </c>
      <c r="Z110" s="95">
        <f t="shared" si="25"/>
        <v>0</v>
      </c>
      <c r="AA110" s="95">
        <f t="shared" si="25"/>
        <v>0</v>
      </c>
      <c r="AB110" s="95">
        <f t="shared" si="25"/>
        <v>1</v>
      </c>
      <c r="AC110" s="95">
        <f t="shared" si="25"/>
        <v>0</v>
      </c>
      <c r="AD110" s="95">
        <f t="shared" si="25"/>
        <v>0</v>
      </c>
      <c r="AE110" s="95">
        <f t="shared" si="25"/>
        <v>0</v>
      </c>
      <c r="AF110" s="95">
        <f t="shared" si="25"/>
        <v>0</v>
      </c>
      <c r="AG110" s="95">
        <f t="shared" si="25"/>
        <v>0</v>
      </c>
      <c r="AH110" s="95">
        <f t="shared" si="25"/>
        <v>0</v>
      </c>
      <c r="AI110" s="95">
        <f t="shared" si="25"/>
        <v>0</v>
      </c>
      <c r="AJ110" s="96">
        <f t="shared" ref="AJ110:AJ113" si="26">SUM(X110:AI110)</f>
        <v>1</v>
      </c>
    </row>
    <row r="111" spans="1:36" ht="15" customHeight="1">
      <c r="A111" s="119"/>
      <c r="B111" s="518" t="s">
        <v>571</v>
      </c>
      <c r="C111" s="97"/>
      <c r="D111" s="98"/>
      <c r="E111" s="98"/>
      <c r="F111" s="99"/>
      <c r="G111" s="91" t="s">
        <v>68</v>
      </c>
      <c r="H111" s="62">
        <f>COUNTIF(M7:M106,"SECOND")</f>
        <v>0</v>
      </c>
      <c r="I111" s="172"/>
      <c r="J111" s="62"/>
      <c r="K111" s="62">
        <f>COUNTIF(R7:R106,"SECOND")</f>
        <v>0</v>
      </c>
      <c r="L111" s="947" t="str">
        <f>'statement of marks'!FK113</f>
        <v>SIGNATURE OF THE CHECKER</v>
      </c>
      <c r="M111" s="947"/>
      <c r="N111" s="947"/>
      <c r="O111" s="821"/>
      <c r="P111" s="821"/>
      <c r="Q111" s="821"/>
      <c r="R111" s="821"/>
      <c r="S111" s="821"/>
      <c r="T111" s="949"/>
      <c r="U111" s="76"/>
      <c r="V111" s="76"/>
      <c r="W111" s="94" t="s">
        <v>162</v>
      </c>
      <c r="X111" s="95">
        <f t="shared" ref="X111:AI111" si="27">COUNTIF(X7:X106,"SECOND")</f>
        <v>0</v>
      </c>
      <c r="Y111" s="95">
        <f t="shared" si="27"/>
        <v>0</v>
      </c>
      <c r="Z111" s="95">
        <f t="shared" si="27"/>
        <v>0</v>
      </c>
      <c r="AA111" s="95">
        <f t="shared" si="27"/>
        <v>0</v>
      </c>
      <c r="AB111" s="95">
        <f t="shared" si="27"/>
        <v>0</v>
      </c>
      <c r="AC111" s="95">
        <f t="shared" si="27"/>
        <v>0</v>
      </c>
      <c r="AD111" s="95">
        <f t="shared" si="27"/>
        <v>0</v>
      </c>
      <c r="AE111" s="95">
        <f t="shared" si="27"/>
        <v>0</v>
      </c>
      <c r="AF111" s="95">
        <f t="shared" si="27"/>
        <v>0</v>
      </c>
      <c r="AG111" s="95">
        <f t="shared" si="27"/>
        <v>0</v>
      </c>
      <c r="AH111" s="95">
        <f t="shared" si="27"/>
        <v>0</v>
      </c>
      <c r="AI111" s="95">
        <f t="shared" si="27"/>
        <v>0</v>
      </c>
      <c r="AJ111" s="96">
        <f t="shared" si="26"/>
        <v>0</v>
      </c>
    </row>
    <row r="112" spans="1:36" ht="15" customHeight="1">
      <c r="A112" s="119"/>
      <c r="B112" s="518" t="s">
        <v>571</v>
      </c>
      <c r="C112" s="97"/>
      <c r="D112" s="98"/>
      <c r="E112" s="98"/>
      <c r="F112" s="100"/>
      <c r="G112" s="91" t="s">
        <v>69</v>
      </c>
      <c r="H112" s="62">
        <f>COUNTIF(M7:M106,"THIRD")</f>
        <v>0</v>
      </c>
      <c r="I112" s="172"/>
      <c r="J112" s="62"/>
      <c r="K112" s="62">
        <f>COUNTIF(R7:R106,"THIRD")</f>
        <v>0</v>
      </c>
      <c r="L112" s="947"/>
      <c r="M112" s="947"/>
      <c r="N112" s="947"/>
      <c r="O112" s="821"/>
      <c r="P112" s="821"/>
      <c r="Q112" s="821"/>
      <c r="R112" s="821"/>
      <c r="S112" s="821"/>
      <c r="T112" s="949"/>
      <c r="U112" s="76"/>
      <c r="V112" s="76"/>
      <c r="W112" s="94" t="s">
        <v>163</v>
      </c>
      <c r="X112" s="95">
        <f t="shared" ref="X112:AI112" si="28">COUNTIF(X7:X106,"THIRD")</f>
        <v>0</v>
      </c>
      <c r="Y112" s="95">
        <f t="shared" si="28"/>
        <v>0</v>
      </c>
      <c r="Z112" s="95">
        <f t="shared" si="28"/>
        <v>0</v>
      </c>
      <c r="AA112" s="95">
        <f t="shared" si="28"/>
        <v>0</v>
      </c>
      <c r="AB112" s="95">
        <f t="shared" si="28"/>
        <v>0</v>
      </c>
      <c r="AC112" s="95">
        <f t="shared" si="28"/>
        <v>0</v>
      </c>
      <c r="AD112" s="95">
        <f t="shared" si="28"/>
        <v>0</v>
      </c>
      <c r="AE112" s="95">
        <f t="shared" si="28"/>
        <v>0</v>
      </c>
      <c r="AF112" s="95">
        <f t="shared" si="28"/>
        <v>0</v>
      </c>
      <c r="AG112" s="95">
        <f t="shared" si="28"/>
        <v>0</v>
      </c>
      <c r="AH112" s="95">
        <f t="shared" si="28"/>
        <v>0</v>
      </c>
      <c r="AI112" s="95">
        <f t="shared" si="28"/>
        <v>0</v>
      </c>
      <c r="AJ112" s="96">
        <f t="shared" si="26"/>
        <v>0</v>
      </c>
    </row>
    <row r="113" spans="1:36" ht="15" customHeight="1">
      <c r="A113" s="101"/>
      <c r="B113" s="518" t="s">
        <v>571</v>
      </c>
      <c r="C113" s="91"/>
      <c r="D113" s="91"/>
      <c r="E113" s="91"/>
      <c r="F113" s="91"/>
      <c r="G113" s="91" t="s">
        <v>113</v>
      </c>
      <c r="H113" s="62">
        <f>COUNTIF(J7:J106,"PASS")+COUNTIF(J7:J106,"PASS BY GRACE")</f>
        <v>1</v>
      </c>
      <c r="I113" s="172"/>
      <c r="J113" s="102">
        <f>COUNTIF(O7:O106,"PASS")</f>
        <v>0</v>
      </c>
      <c r="K113" s="92">
        <f>SUM(H113:J113)</f>
        <v>1</v>
      </c>
      <c r="L113" s="947" t="str">
        <f>'statement of marks'!FK115</f>
        <v>SIGNATURE OF THE EXAM. INCHARGE</v>
      </c>
      <c r="M113" s="947"/>
      <c r="N113" s="947"/>
      <c r="O113" s="821"/>
      <c r="P113" s="821"/>
      <c r="Q113" s="821"/>
      <c r="R113" s="821"/>
      <c r="S113" s="821"/>
      <c r="T113" s="949"/>
      <c r="U113" s="76"/>
      <c r="V113" s="76"/>
      <c r="W113" s="94" t="s">
        <v>113</v>
      </c>
      <c r="X113" s="95">
        <f t="shared" ref="X113:AI113" si="29">X110+X111+X112</f>
        <v>0</v>
      </c>
      <c r="Y113" s="95">
        <f t="shared" si="29"/>
        <v>0</v>
      </c>
      <c r="Z113" s="95">
        <f t="shared" si="29"/>
        <v>0</v>
      </c>
      <c r="AA113" s="95">
        <f t="shared" si="29"/>
        <v>0</v>
      </c>
      <c r="AB113" s="95">
        <f t="shared" si="29"/>
        <v>1</v>
      </c>
      <c r="AC113" s="95">
        <f t="shared" si="29"/>
        <v>0</v>
      </c>
      <c r="AD113" s="95">
        <f t="shared" si="29"/>
        <v>0</v>
      </c>
      <c r="AE113" s="95">
        <f t="shared" si="29"/>
        <v>0</v>
      </c>
      <c r="AF113" s="95">
        <f t="shared" si="29"/>
        <v>0</v>
      </c>
      <c r="AG113" s="95">
        <f t="shared" si="29"/>
        <v>0</v>
      </c>
      <c r="AH113" s="95">
        <f t="shared" si="29"/>
        <v>0</v>
      </c>
      <c r="AI113" s="95">
        <f t="shared" si="29"/>
        <v>0</v>
      </c>
      <c r="AJ113" s="96">
        <f t="shared" si="26"/>
        <v>1</v>
      </c>
    </row>
    <row r="114" spans="1:36" ht="15" customHeight="1">
      <c r="A114" s="101"/>
      <c r="B114" s="518" t="s">
        <v>571</v>
      </c>
      <c r="C114" s="91"/>
      <c r="D114" s="91"/>
      <c r="E114" s="91"/>
      <c r="F114" s="91"/>
      <c r="G114" s="91" t="s">
        <v>95</v>
      </c>
      <c r="H114" s="103">
        <f>IF(H109=0,"",H113/H109*100)</f>
        <v>1.0204081632653061</v>
      </c>
      <c r="I114" s="103"/>
      <c r="J114" s="103" t="str">
        <f>IF(J109=0,"",J113/J109*100)</f>
        <v/>
      </c>
      <c r="K114" s="103">
        <f>IF(K109=0,"",K113/K109*100)</f>
        <v>1.0204081632653061</v>
      </c>
      <c r="L114" s="947"/>
      <c r="M114" s="947"/>
      <c r="N114" s="947"/>
      <c r="O114" s="821"/>
      <c r="P114" s="821"/>
      <c r="Q114" s="821"/>
      <c r="R114" s="821"/>
      <c r="S114" s="821"/>
      <c r="T114" s="949"/>
      <c r="U114" s="76"/>
      <c r="V114" s="76"/>
      <c r="W114" s="94" t="s">
        <v>115</v>
      </c>
      <c r="X114" s="95">
        <f t="shared" ref="X114:AI114" si="30">COUNTIF(X7:X106,"FAIL")</f>
        <v>0</v>
      </c>
      <c r="Y114" s="95">
        <f t="shared" si="30"/>
        <v>0</v>
      </c>
      <c r="Z114" s="95">
        <f t="shared" si="30"/>
        <v>0</v>
      </c>
      <c r="AA114" s="95">
        <f t="shared" si="30"/>
        <v>0</v>
      </c>
      <c r="AB114" s="95">
        <f t="shared" si="30"/>
        <v>0</v>
      </c>
      <c r="AC114" s="95">
        <f t="shared" si="30"/>
        <v>0</v>
      </c>
      <c r="AD114" s="95">
        <f t="shared" si="30"/>
        <v>0</v>
      </c>
      <c r="AE114" s="95">
        <f t="shared" si="30"/>
        <v>0</v>
      </c>
      <c r="AF114" s="95">
        <f t="shared" si="30"/>
        <v>0</v>
      </c>
      <c r="AG114" s="95">
        <f t="shared" si="30"/>
        <v>0</v>
      </c>
      <c r="AH114" s="95">
        <f t="shared" si="30"/>
        <v>0</v>
      </c>
      <c r="AI114" s="95">
        <f t="shared" si="30"/>
        <v>0</v>
      </c>
      <c r="AJ114" s="96">
        <f>SUM(X114:AI114)</f>
        <v>0</v>
      </c>
    </row>
    <row r="115" spans="1:36" ht="15" customHeight="1">
      <c r="A115" s="101"/>
      <c r="B115" s="518" t="s">
        <v>571</v>
      </c>
      <c r="C115" s="91"/>
      <c r="D115" s="91"/>
      <c r="E115" s="91"/>
      <c r="F115" s="91"/>
      <c r="G115" s="91" t="s">
        <v>96</v>
      </c>
      <c r="H115" s="104">
        <f>COUNTIF(J7:J106,"SUPPL.")</f>
        <v>0</v>
      </c>
      <c r="I115" s="104"/>
      <c r="J115" s="379"/>
      <c r="K115" s="104"/>
      <c r="L115" s="947" t="str">
        <f>'statement of marks'!FK117</f>
        <v>SIGNATURE OF THE HEAD OF THE INSTITUTION</v>
      </c>
      <c r="M115" s="947"/>
      <c r="N115" s="947"/>
      <c r="O115" s="821"/>
      <c r="P115" s="821"/>
      <c r="Q115" s="821"/>
      <c r="R115" s="821"/>
      <c r="S115" s="821"/>
      <c r="T115" s="949"/>
      <c r="U115" s="76"/>
      <c r="V115" s="76"/>
      <c r="W115" s="105" t="s">
        <v>109</v>
      </c>
      <c r="X115" s="106">
        <f t="shared" ref="X115:AI115" si="31">SUM(X113:X114)</f>
        <v>0</v>
      </c>
      <c r="Y115" s="106">
        <f t="shared" si="31"/>
        <v>0</v>
      </c>
      <c r="Z115" s="106">
        <f t="shared" si="31"/>
        <v>0</v>
      </c>
      <c r="AA115" s="106">
        <f t="shared" si="31"/>
        <v>0</v>
      </c>
      <c r="AB115" s="106">
        <f t="shared" si="31"/>
        <v>1</v>
      </c>
      <c r="AC115" s="106">
        <f t="shared" si="31"/>
        <v>0</v>
      </c>
      <c r="AD115" s="106">
        <f t="shared" si="31"/>
        <v>0</v>
      </c>
      <c r="AE115" s="106">
        <f t="shared" si="31"/>
        <v>0</v>
      </c>
      <c r="AF115" s="106">
        <f t="shared" si="31"/>
        <v>0</v>
      </c>
      <c r="AG115" s="106">
        <f t="shared" si="31"/>
        <v>0</v>
      </c>
      <c r="AH115" s="106">
        <f t="shared" si="31"/>
        <v>0</v>
      </c>
      <c r="AI115" s="106">
        <f t="shared" si="31"/>
        <v>0</v>
      </c>
      <c r="AJ115" s="96">
        <f>SUM(X115:AI115)</f>
        <v>1</v>
      </c>
    </row>
    <row r="116" spans="1:36" ht="15" customHeight="1" thickBot="1">
      <c r="A116" s="107"/>
      <c r="B116" s="519" t="s">
        <v>571</v>
      </c>
      <c r="C116" s="108"/>
      <c r="D116" s="108"/>
      <c r="E116" s="108"/>
      <c r="F116" s="108"/>
      <c r="G116" s="108" t="s">
        <v>164</v>
      </c>
      <c r="H116" s="380">
        <f>COUNTIF(J7:J106,"FAIL")</f>
        <v>0</v>
      </c>
      <c r="I116" s="120"/>
      <c r="J116" s="380">
        <f>COUNTIF(O7:O106,"FAIL")</f>
        <v>0</v>
      </c>
      <c r="K116" s="380">
        <f>H116+J117</f>
        <v>0</v>
      </c>
      <c r="L116" s="967"/>
      <c r="M116" s="967"/>
      <c r="N116" s="967"/>
      <c r="O116" s="948"/>
      <c r="P116" s="948"/>
      <c r="Q116" s="948"/>
      <c r="R116" s="948"/>
      <c r="S116" s="948"/>
      <c r="T116" s="950"/>
      <c r="U116" s="76"/>
      <c r="V116" s="76"/>
      <c r="W116" s="109" t="s">
        <v>95</v>
      </c>
      <c r="X116" s="110" t="str">
        <f t="shared" ref="X116:AJ116" si="32">IF(X115=0,"",X113*100/X115)</f>
        <v/>
      </c>
      <c r="Y116" s="121" t="str">
        <f t="shared" si="32"/>
        <v/>
      </c>
      <c r="Z116" s="121" t="str">
        <f t="shared" si="32"/>
        <v/>
      </c>
      <c r="AA116" s="121" t="str">
        <f t="shared" si="32"/>
        <v/>
      </c>
      <c r="AB116" s="121">
        <f t="shared" si="32"/>
        <v>100</v>
      </c>
      <c r="AC116" s="121" t="str">
        <f t="shared" si="32"/>
        <v/>
      </c>
      <c r="AD116" s="121" t="str">
        <f t="shared" si="32"/>
        <v/>
      </c>
      <c r="AE116" s="121" t="str">
        <f t="shared" si="32"/>
        <v/>
      </c>
      <c r="AF116" s="121" t="str">
        <f t="shared" si="32"/>
        <v/>
      </c>
      <c r="AG116" s="121" t="str">
        <f t="shared" si="32"/>
        <v/>
      </c>
      <c r="AH116" s="121" t="str">
        <f t="shared" si="32"/>
        <v/>
      </c>
      <c r="AI116" s="121" t="str">
        <f t="shared" si="32"/>
        <v/>
      </c>
      <c r="AJ116" s="111">
        <f t="shared" si="32"/>
        <v>100</v>
      </c>
    </row>
    <row r="117" spans="1:36" ht="15" customHeight="1" thickTop="1"/>
    <row r="118" spans="1:36" ht="15" customHeight="1"/>
    <row r="119" spans="1:36" ht="15" customHeight="1"/>
  </sheetData>
  <sheetProtection password="CC1C" sheet="1" objects="1" scenarios="1" formatCells="0" formatColumns="0" formatRows="0" autoFilter="0"/>
  <autoFilter ref="B7:B116"/>
  <mergeCells count="34">
    <mergeCell ref="W107:AJ107"/>
    <mergeCell ref="AF108:AH108"/>
    <mergeCell ref="X108:AE108"/>
    <mergeCell ref="W1:AJ2"/>
    <mergeCell ref="A2:A3"/>
    <mergeCell ref="B2:B3"/>
    <mergeCell ref="L2:L3"/>
    <mergeCell ref="M2:M3"/>
    <mergeCell ref="N2:N3"/>
    <mergeCell ref="S2:T2"/>
    <mergeCell ref="K1:N1"/>
    <mergeCell ref="S1:T1"/>
    <mergeCell ref="I2:I3"/>
    <mergeCell ref="Q109:T110"/>
    <mergeCell ref="Q111:T112"/>
    <mergeCell ref="Q113:T114"/>
    <mergeCell ref="Q115:T116"/>
    <mergeCell ref="A1:J1"/>
    <mergeCell ref="Q108:T108"/>
    <mergeCell ref="P2:R2"/>
    <mergeCell ref="Q3:Q4"/>
    <mergeCell ref="O108:P108"/>
    <mergeCell ref="R3:R4"/>
    <mergeCell ref="O2:O3"/>
    <mergeCell ref="L108:N108"/>
    <mergeCell ref="A107:T107"/>
    <mergeCell ref="L115:N116"/>
    <mergeCell ref="L109:N110"/>
    <mergeCell ref="L111:N112"/>
    <mergeCell ref="L113:N114"/>
    <mergeCell ref="O109:P110"/>
    <mergeCell ref="O111:P112"/>
    <mergeCell ref="O113:P114"/>
    <mergeCell ref="O115:P116"/>
  </mergeCells>
  <phoneticPr fontId="13" type="noConversion"/>
  <conditionalFormatting sqref="K7:L106">
    <cfRule type="cellIs" dxfId="296" priority="9" operator="equal">
      <formula>0</formula>
    </cfRule>
  </conditionalFormatting>
  <pageMargins left="0.5" right="0.5" top="0.5" bottom="0.5" header="0.31496062992126" footer="0.31496062992126"/>
  <pageSetup paperSize="5" orientation="landscape" horizontalDpi="4294967292" verticalDpi="4294967292"/>
  <headerFooter>
    <oddFooter>Page &amp;P of &amp;N</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enableFormatConditionsCalculation="0">
    <tabColor rgb="FFFFC000"/>
  </sheetPr>
  <dimension ref="A1:Z109"/>
  <sheetViews>
    <sheetView zoomScale="150" zoomScaleNormal="150" zoomScalePageLayoutView="150" workbookViewId="0">
      <pane xSplit="5" ySplit="7" topLeftCell="F20" activePane="bottomRight" state="frozen"/>
      <selection pane="topRight" activeCell="F1" sqref="F1"/>
      <selection pane="bottomLeft" activeCell="A8" sqref="A8"/>
      <selection pane="bottomRight" activeCell="H4" sqref="H4"/>
    </sheetView>
  </sheetViews>
  <sheetFormatPr baseColWidth="10" defaultColWidth="8.83203125" defaultRowHeight="14" x14ac:dyDescent="0"/>
  <cols>
    <col min="1" max="1" width="4" bestFit="1" customWidth="1"/>
    <col min="2" max="2" width="4.33203125" bestFit="1" customWidth="1"/>
    <col min="3" max="3" width="4" customWidth="1"/>
    <col min="4" max="4" width="4.6640625" customWidth="1"/>
    <col min="5" max="5" width="6.83203125" bestFit="1" customWidth="1"/>
    <col min="6" max="6" width="7" bestFit="1" customWidth="1"/>
    <col min="7" max="7" width="9.5" bestFit="1" customWidth="1"/>
    <col min="8" max="8" width="12.6640625" customWidth="1"/>
    <col min="9" max="9" width="11" customWidth="1"/>
    <col min="10" max="10" width="10.5" customWidth="1"/>
    <col min="11" max="12" width="4.6640625" customWidth="1"/>
    <col min="13" max="13" width="8.5" customWidth="1"/>
    <col min="14" max="17" width="4.6640625" style="221" customWidth="1"/>
    <col min="18" max="19" width="4.6640625" style="294" customWidth="1"/>
    <col min="20" max="20" width="4.6640625" style="221" customWidth="1"/>
    <col min="21" max="21" width="3.83203125" style="221" customWidth="1"/>
    <col min="22" max="22" width="4.6640625" style="221" customWidth="1"/>
    <col min="23" max="23" width="3.6640625" style="221" customWidth="1"/>
    <col min="24" max="25" width="4.6640625" style="221" customWidth="1"/>
    <col min="26" max="26" width="4.5" style="221" customWidth="1"/>
  </cols>
  <sheetData>
    <row r="1" spans="1:26" ht="22.5" customHeight="1">
      <c r="A1" s="989" t="str">
        <f>'statement of marks'!A1</f>
        <v xml:space="preserve">GOVT. HR. SEC. SCHOOL, </v>
      </c>
      <c r="B1" s="990"/>
      <c r="C1" s="990"/>
      <c r="D1" s="990"/>
      <c r="E1" s="990"/>
      <c r="F1" s="990"/>
      <c r="G1" s="990"/>
      <c r="H1" s="990"/>
      <c r="I1" s="990"/>
      <c r="J1" s="990"/>
      <c r="K1" s="990"/>
      <c r="L1" s="990"/>
      <c r="M1" s="990"/>
      <c r="N1" s="990"/>
      <c r="O1" s="990"/>
      <c r="P1" s="990"/>
      <c r="Q1" s="990"/>
      <c r="R1" s="990"/>
      <c r="S1" s="990"/>
      <c r="T1" s="990"/>
      <c r="U1" s="990"/>
      <c r="V1" s="990"/>
      <c r="W1" s="990"/>
      <c r="X1" s="990"/>
      <c r="Y1" s="990"/>
      <c r="Z1" s="991"/>
    </row>
    <row r="2" spans="1:26" ht="69.75" customHeight="1" thickBot="1">
      <c r="A2" s="487" t="s">
        <v>224</v>
      </c>
      <c r="B2" s="488" t="s">
        <v>60</v>
      </c>
      <c r="C2" s="488" t="s">
        <v>225</v>
      </c>
      <c r="D2" s="488" t="s">
        <v>63</v>
      </c>
      <c r="E2" s="489" t="s">
        <v>226</v>
      </c>
      <c r="F2" s="489" t="s">
        <v>227</v>
      </c>
      <c r="G2" s="489" t="s">
        <v>58</v>
      </c>
      <c r="H2" s="489" t="s">
        <v>31</v>
      </c>
      <c r="I2" s="489" t="s">
        <v>228</v>
      </c>
      <c r="J2" s="489" t="s">
        <v>33</v>
      </c>
      <c r="K2" s="488" t="str">
        <f>'statement of marks'!K3</f>
        <v>HINDI</v>
      </c>
      <c r="L2" s="488" t="str">
        <f>'statement of marks'!AA3</f>
        <v>ENGLISH</v>
      </c>
      <c r="M2" s="998" t="str">
        <f>'statement of marks'!AQ3</f>
        <v>THIRD LANGUAGE</v>
      </c>
      <c r="N2" s="999"/>
      <c r="O2" s="488" t="str">
        <f>'statement of marks'!BI3</f>
        <v>SCIENCE</v>
      </c>
      <c r="P2" s="488" t="str">
        <f>'statement of marks'!BY3</f>
        <v>SOCIAL SCIENCE</v>
      </c>
      <c r="Q2" s="488" t="str">
        <f>'statement of marks'!CO3</f>
        <v>MATHEMATICS</v>
      </c>
      <c r="R2" s="490" t="str">
        <f>'statement of marks'!DE3</f>
        <v>RAJASTHAN STUDIES</v>
      </c>
      <c r="S2" s="488" t="str">
        <f>'statement of marks'!DP3</f>
        <v>PH. AND HEALTH EDU.</v>
      </c>
      <c r="T2" s="488" t="str">
        <f>'statement of marks'!EB3</f>
        <v>FOUNDATION OF IT</v>
      </c>
      <c r="U2" s="488" t="str">
        <f>'statement of marks'!EN3</f>
        <v>S.U.P.W.</v>
      </c>
      <c r="V2" s="488" t="str">
        <f>'statement of marks'!ES3</f>
        <v>ART EDU.</v>
      </c>
      <c r="W2" s="488" t="s">
        <v>229</v>
      </c>
      <c r="X2" s="490" t="s">
        <v>154</v>
      </c>
      <c r="Y2" s="490" t="s">
        <v>230</v>
      </c>
      <c r="Z2" s="491" t="s">
        <v>129</v>
      </c>
    </row>
    <row r="3" spans="1:26" hidden="1">
      <c r="A3" s="466"/>
      <c r="B3" s="467"/>
      <c r="C3" s="467"/>
      <c r="D3" s="468"/>
      <c r="E3" s="468"/>
      <c r="F3" s="468"/>
      <c r="G3" s="469"/>
      <c r="H3" s="469"/>
      <c r="I3" s="469"/>
      <c r="J3" s="469"/>
      <c r="K3" s="470"/>
      <c r="L3" s="470"/>
      <c r="M3" s="470"/>
      <c r="N3" s="471"/>
      <c r="O3" s="471"/>
      <c r="P3" s="471"/>
      <c r="Q3" s="471"/>
      <c r="R3" s="472"/>
      <c r="S3" s="471"/>
      <c r="T3" s="471"/>
      <c r="U3" s="471"/>
      <c r="V3" s="471"/>
      <c r="W3" s="471"/>
      <c r="X3" s="468"/>
      <c r="Y3" s="468"/>
      <c r="Z3" s="473"/>
    </row>
    <row r="4" spans="1:26" ht="24.75" customHeight="1" thickBot="1">
      <c r="A4" s="1009" t="s">
        <v>223</v>
      </c>
      <c r="B4" s="1010"/>
      <c r="C4" s="1010"/>
      <c r="D4" s="1010"/>
      <c r="E4" s="1010"/>
      <c r="F4" s="1010"/>
      <c r="G4" s="1011"/>
      <c r="H4" s="492" t="str">
        <f>'statement of marks'!A3</f>
        <v>10 'B'</v>
      </c>
      <c r="I4" s="492" t="str">
        <f>'statement of marks'!F3</f>
        <v>2015-16</v>
      </c>
      <c r="J4" s="493" t="s">
        <v>148</v>
      </c>
      <c r="K4" s="494">
        <f>'statement of marks'!V6</f>
        <v>20</v>
      </c>
      <c r="L4" s="495">
        <f>'statement of marks'!AL6</f>
        <v>20</v>
      </c>
      <c r="M4" s="494" t="str">
        <f>'statement of marks'!AR6</f>
        <v/>
      </c>
      <c r="N4" s="494">
        <f>'statement of marks'!BD6</f>
        <v>20</v>
      </c>
      <c r="O4" s="495">
        <f>'statement of marks'!BT6</f>
        <v>20</v>
      </c>
      <c r="P4" s="494">
        <f>'statement of marks'!CJ6</f>
        <v>20</v>
      </c>
      <c r="Q4" s="494">
        <f>'statement of marks'!CZ6</f>
        <v>20</v>
      </c>
      <c r="R4" s="496">
        <f>'statement of marks'!DN6</f>
        <v>100</v>
      </c>
      <c r="S4" s="497">
        <f>'statement of marks'!DY6</f>
        <v>100</v>
      </c>
      <c r="T4" s="497">
        <f>'statement of marks'!EK6</f>
        <v>100</v>
      </c>
      <c r="U4" s="497" t="str">
        <f>'statement of marks'!ER6</f>
        <v>A</v>
      </c>
      <c r="V4" s="497" t="str">
        <f>'statement of marks'!EX6</f>
        <v>A</v>
      </c>
      <c r="W4" s="497">
        <f>SUM(K4:Q4)</f>
        <v>120</v>
      </c>
      <c r="X4" s="496" t="str">
        <f>'statement of marks'!GS6</f>
        <v/>
      </c>
      <c r="Y4" s="496" t="str">
        <f>'statement of marks'!GT6</f>
        <v/>
      </c>
      <c r="Z4" s="498"/>
    </row>
    <row r="5" spans="1:26" ht="20" hidden="1" customHeight="1">
      <c r="A5" s="474"/>
      <c r="B5" s="475"/>
      <c r="C5" s="475"/>
      <c r="D5" s="475"/>
      <c r="E5" s="475"/>
      <c r="F5" s="475"/>
      <c r="G5" s="476"/>
      <c r="H5" s="477"/>
      <c r="I5" s="477"/>
      <c r="J5" s="478"/>
      <c r="K5" s="479"/>
      <c r="L5" s="480"/>
      <c r="M5" s="479"/>
      <c r="N5" s="479"/>
      <c r="O5" s="480"/>
      <c r="P5" s="479"/>
      <c r="Q5" s="479"/>
      <c r="R5" s="481"/>
      <c r="S5" s="477"/>
      <c r="T5" s="477"/>
      <c r="U5" s="477"/>
      <c r="V5" s="477"/>
      <c r="W5" s="477"/>
      <c r="X5" s="481"/>
      <c r="Y5" s="481"/>
      <c r="Z5" s="482"/>
    </row>
    <row r="6" spans="1:26" ht="20" hidden="1" customHeight="1">
      <c r="A6" s="455"/>
      <c r="B6" s="456"/>
      <c r="C6" s="456"/>
      <c r="D6" s="456"/>
      <c r="E6" s="456"/>
      <c r="F6" s="456"/>
      <c r="G6" s="457"/>
      <c r="H6" s="454"/>
      <c r="I6" s="454"/>
      <c r="J6" s="458"/>
      <c r="K6" s="459"/>
      <c r="L6" s="460"/>
      <c r="M6" s="459"/>
      <c r="N6" s="459"/>
      <c r="O6" s="460"/>
      <c r="P6" s="459"/>
      <c r="Q6" s="459"/>
      <c r="R6" s="461"/>
      <c r="S6" s="454"/>
      <c r="T6" s="454"/>
      <c r="U6" s="454"/>
      <c r="V6" s="454"/>
      <c r="W6" s="454"/>
      <c r="X6" s="461"/>
      <c r="Y6" s="461"/>
      <c r="Z6" s="462"/>
    </row>
    <row r="7" spans="1:26" ht="20" customHeight="1">
      <c r="A7" s="499">
        <v>1</v>
      </c>
      <c r="B7" s="500" t="str">
        <f>IF('statement of marks'!B7="","",'statement of marks'!B7)</f>
        <v>OBC</v>
      </c>
      <c r="C7" s="500" t="str">
        <f>IF('statement of marks'!C7="","",'statement of marks'!C7)</f>
        <v>B</v>
      </c>
      <c r="D7" s="500">
        <f>IF('statement of marks'!F7="","",'statement of marks'!F7)</f>
        <v>382</v>
      </c>
      <c r="E7" s="500">
        <f>IF('statement of marks'!D7="","",'statement of marks'!D7)</f>
        <v>1001</v>
      </c>
      <c r="F7" s="500" t="str">
        <f>IF('statement of marks'!E7="","",'statement of marks'!E7)</f>
        <v/>
      </c>
      <c r="G7" s="566">
        <f>IF('statement of marks'!G7="","",'statement of marks'!G7)</f>
        <v>35790</v>
      </c>
      <c r="H7" s="501" t="str">
        <f>IF('statement of marks'!H7="","",'statement of marks'!H7)</f>
        <v xml:space="preserve">AMIT KUMAR </v>
      </c>
      <c r="I7" s="501" t="str">
        <f>IF('statement of marks'!I7="","",'statement of marks'!I7)</f>
        <v xml:space="preserve">CHAMAN LAL     </v>
      </c>
      <c r="J7" s="501" t="str">
        <f>IF('statement of marks'!J7="","",'statement of marks'!J7)</f>
        <v xml:space="preserve">SUNITA DEVI     </v>
      </c>
      <c r="K7" s="502">
        <f>'statement of marks'!V7</f>
        <v>17</v>
      </c>
      <c r="L7" s="503">
        <f>'statement of marks'!AL7</f>
        <v>18</v>
      </c>
      <c r="M7" s="504" t="str">
        <f>'statement of marks'!AR7</f>
        <v xml:space="preserve"> SANSKRIT</v>
      </c>
      <c r="N7" s="502">
        <f>'statement of marks'!BD7</f>
        <v>17</v>
      </c>
      <c r="O7" s="503">
        <f>'statement of marks'!BT7</f>
        <v>15</v>
      </c>
      <c r="P7" s="502">
        <f>'statement of marks'!CJ7</f>
        <v>17</v>
      </c>
      <c r="Q7" s="502">
        <f>'statement of marks'!CZ7</f>
        <v>16</v>
      </c>
      <c r="R7" s="505">
        <f>'statement of marks'!DN7</f>
        <v>59.400000000000006</v>
      </c>
      <c r="S7" s="500">
        <f>'statement of marks'!DY7</f>
        <v>82.5</v>
      </c>
      <c r="T7" s="500">
        <f>'statement of marks'!EK7</f>
        <v>64</v>
      </c>
      <c r="U7" s="500" t="str">
        <f>'statement of marks'!ER7</f>
        <v>A</v>
      </c>
      <c r="V7" s="500" t="str">
        <f>'statement of marks'!EX7</f>
        <v>A</v>
      </c>
      <c r="W7" s="500">
        <f>SUM(K7:Q7)</f>
        <v>100</v>
      </c>
      <c r="X7" s="505" t="str">
        <f>'statement of marks'!GS7</f>
        <v/>
      </c>
      <c r="Y7" s="505" t="str">
        <f>'statement of marks'!GT7</f>
        <v/>
      </c>
      <c r="Z7" s="506"/>
    </row>
    <row r="8" spans="1:26" ht="20" customHeight="1">
      <c r="A8" s="215">
        <v>2</v>
      </c>
      <c r="B8" s="214" t="str">
        <f>IF('statement of marks'!B8="","",'statement of marks'!B8)</f>
        <v/>
      </c>
      <c r="C8" s="214" t="str">
        <f>IF('statement of marks'!C8="","",'statement of marks'!C8)</f>
        <v/>
      </c>
      <c r="D8" s="214" t="str">
        <f>IF('statement of marks'!F8="","",'statement of marks'!F8)</f>
        <v/>
      </c>
      <c r="E8" s="214">
        <f>IF('statement of marks'!D8="","",'statement of marks'!D8)</f>
        <v>1002</v>
      </c>
      <c r="F8" s="214" t="str">
        <f>IF('statement of marks'!E8="","",'statement of marks'!E8)</f>
        <v/>
      </c>
      <c r="G8" s="567" t="str">
        <f>IF('statement of marks'!G8="","",'statement of marks'!G8)</f>
        <v/>
      </c>
      <c r="H8" s="216" t="str">
        <f>IF('statement of marks'!H8="","",'statement of marks'!H8)</f>
        <v>A 002</v>
      </c>
      <c r="I8" s="216" t="str">
        <f>IF('statement of marks'!I8="","",'statement of marks'!I8)</f>
        <v>B 002</v>
      </c>
      <c r="J8" s="216" t="str">
        <f>IF('statement of marks'!J8="","",'statement of marks'!J8)</f>
        <v>C 002</v>
      </c>
      <c r="K8" s="452" t="str">
        <f>'statement of marks'!V8</f>
        <v/>
      </c>
      <c r="L8" s="217" t="str">
        <f>'statement of marks'!AL8</f>
        <v/>
      </c>
      <c r="M8" s="451" t="str">
        <f>'statement of marks'!AR8</f>
        <v/>
      </c>
      <c r="N8" s="452" t="str">
        <f>'statement of marks'!BD8</f>
        <v/>
      </c>
      <c r="O8" s="217" t="str">
        <f>'statement of marks'!BT8</f>
        <v/>
      </c>
      <c r="P8" s="452" t="str">
        <f>'statement of marks'!CJ8</f>
        <v/>
      </c>
      <c r="Q8" s="452" t="str">
        <f>'statement of marks'!CZ8</f>
        <v/>
      </c>
      <c r="R8" s="218" t="str">
        <f>'statement of marks'!DN8</f>
        <v/>
      </c>
      <c r="S8" s="214" t="str">
        <f>'statement of marks'!DY8</f>
        <v/>
      </c>
      <c r="T8" s="214" t="str">
        <f>'statement of marks'!EK8</f>
        <v/>
      </c>
      <c r="U8" s="214" t="str">
        <f>'statement of marks'!ER8</f>
        <v/>
      </c>
      <c r="V8" s="214" t="str">
        <f>'statement of marks'!EX8</f>
        <v/>
      </c>
      <c r="W8" s="214">
        <f t="shared" ref="W8:W71" si="0">SUM(K8:Q8)</f>
        <v>0</v>
      </c>
      <c r="X8" s="218" t="str">
        <f>'statement of marks'!GS8</f>
        <v/>
      </c>
      <c r="Y8" s="218" t="str">
        <f>'statement of marks'!GT8</f>
        <v/>
      </c>
      <c r="Z8" s="220"/>
    </row>
    <row r="9" spans="1:26" ht="20" customHeight="1">
      <c r="A9" s="215">
        <v>3</v>
      </c>
      <c r="B9" s="214" t="str">
        <f>IF('statement of marks'!B9="","",'statement of marks'!B9)</f>
        <v/>
      </c>
      <c r="C9" s="214" t="str">
        <f>IF('statement of marks'!C9="","",'statement of marks'!C9)</f>
        <v/>
      </c>
      <c r="D9" s="214" t="str">
        <f>IF('statement of marks'!F9="","",'statement of marks'!F9)</f>
        <v/>
      </c>
      <c r="E9" s="214">
        <f>IF('statement of marks'!D9="","",'statement of marks'!D9)</f>
        <v>1003</v>
      </c>
      <c r="F9" s="214" t="str">
        <f>IF('statement of marks'!E9="","",'statement of marks'!E9)</f>
        <v/>
      </c>
      <c r="G9" s="567" t="str">
        <f>IF('statement of marks'!G9="","",'statement of marks'!G9)</f>
        <v/>
      </c>
      <c r="H9" s="216" t="str">
        <f>IF('statement of marks'!H9="","",'statement of marks'!H9)</f>
        <v>A 003</v>
      </c>
      <c r="I9" s="216" t="str">
        <f>IF('statement of marks'!I9="","",'statement of marks'!I9)</f>
        <v>B 003</v>
      </c>
      <c r="J9" s="216" t="str">
        <f>IF('statement of marks'!J9="","",'statement of marks'!J9)</f>
        <v>C 003</v>
      </c>
      <c r="K9" s="452" t="str">
        <f>'statement of marks'!V9</f>
        <v/>
      </c>
      <c r="L9" s="217" t="str">
        <f>'statement of marks'!AL9</f>
        <v/>
      </c>
      <c r="M9" s="451" t="str">
        <f>'statement of marks'!AR9</f>
        <v/>
      </c>
      <c r="N9" s="452" t="str">
        <f>'statement of marks'!BD9</f>
        <v/>
      </c>
      <c r="O9" s="217" t="str">
        <f>'statement of marks'!BT9</f>
        <v/>
      </c>
      <c r="P9" s="452" t="str">
        <f>'statement of marks'!CJ9</f>
        <v/>
      </c>
      <c r="Q9" s="452" t="str">
        <f>'statement of marks'!CZ9</f>
        <v/>
      </c>
      <c r="R9" s="218" t="str">
        <f>'statement of marks'!DN9</f>
        <v/>
      </c>
      <c r="S9" s="214" t="str">
        <f>'statement of marks'!DY9</f>
        <v/>
      </c>
      <c r="T9" s="214" t="str">
        <f>'statement of marks'!EK9</f>
        <v/>
      </c>
      <c r="U9" s="214" t="str">
        <f>'statement of marks'!ER9</f>
        <v/>
      </c>
      <c r="V9" s="214" t="str">
        <f>'statement of marks'!EX9</f>
        <v/>
      </c>
      <c r="W9" s="214">
        <f t="shared" si="0"/>
        <v>0</v>
      </c>
      <c r="X9" s="218" t="str">
        <f>'statement of marks'!GS9</f>
        <v/>
      </c>
      <c r="Y9" s="218" t="str">
        <f>'statement of marks'!GT9</f>
        <v/>
      </c>
      <c r="Z9" s="220"/>
    </row>
    <row r="10" spans="1:26" ht="20" customHeight="1">
      <c r="A10" s="215">
        <v>4</v>
      </c>
      <c r="B10" s="214" t="str">
        <f>IF('statement of marks'!B10="","",'statement of marks'!B10)</f>
        <v/>
      </c>
      <c r="C10" s="214" t="str">
        <f>IF('statement of marks'!C10="","",'statement of marks'!C10)</f>
        <v/>
      </c>
      <c r="D10" s="214" t="str">
        <f>IF('statement of marks'!F10="","",'statement of marks'!F10)</f>
        <v/>
      </c>
      <c r="E10" s="214">
        <f>IF('statement of marks'!D10="","",'statement of marks'!D10)</f>
        <v>1004</v>
      </c>
      <c r="F10" s="214" t="str">
        <f>IF('statement of marks'!E10="","",'statement of marks'!E10)</f>
        <v/>
      </c>
      <c r="G10" s="567" t="str">
        <f>IF('statement of marks'!G10="","",'statement of marks'!G10)</f>
        <v/>
      </c>
      <c r="H10" s="216" t="str">
        <f>IF('statement of marks'!H10="","",'statement of marks'!H10)</f>
        <v>A 004</v>
      </c>
      <c r="I10" s="216" t="str">
        <f>IF('statement of marks'!I10="","",'statement of marks'!I10)</f>
        <v>B 004</v>
      </c>
      <c r="J10" s="216" t="str">
        <f>IF('statement of marks'!J10="","",'statement of marks'!J10)</f>
        <v>C 004</v>
      </c>
      <c r="K10" s="452" t="str">
        <f>'statement of marks'!V10</f>
        <v/>
      </c>
      <c r="L10" s="217" t="str">
        <f>'statement of marks'!AL10</f>
        <v/>
      </c>
      <c r="M10" s="451" t="str">
        <f>'statement of marks'!AR10</f>
        <v/>
      </c>
      <c r="N10" s="452" t="str">
        <f>'statement of marks'!BD10</f>
        <v/>
      </c>
      <c r="O10" s="217" t="str">
        <f>'statement of marks'!BT10</f>
        <v/>
      </c>
      <c r="P10" s="452" t="str">
        <f>'statement of marks'!CJ10</f>
        <v/>
      </c>
      <c r="Q10" s="452" t="str">
        <f>'statement of marks'!CZ10</f>
        <v/>
      </c>
      <c r="R10" s="218" t="str">
        <f>'statement of marks'!DN10</f>
        <v/>
      </c>
      <c r="S10" s="214" t="str">
        <f>'statement of marks'!DY10</f>
        <v/>
      </c>
      <c r="T10" s="214" t="str">
        <f>'statement of marks'!EK10</f>
        <v/>
      </c>
      <c r="U10" s="214" t="str">
        <f>'statement of marks'!ER10</f>
        <v/>
      </c>
      <c r="V10" s="214" t="str">
        <f>'statement of marks'!EX10</f>
        <v/>
      </c>
      <c r="W10" s="214">
        <f t="shared" si="0"/>
        <v>0</v>
      </c>
      <c r="X10" s="218" t="str">
        <f>'statement of marks'!GS10</f>
        <v/>
      </c>
      <c r="Y10" s="218" t="str">
        <f>'statement of marks'!GT10</f>
        <v/>
      </c>
      <c r="Z10" s="220"/>
    </row>
    <row r="11" spans="1:26" ht="20" customHeight="1">
      <c r="A11" s="215">
        <v>5</v>
      </c>
      <c r="B11" s="214" t="str">
        <f>IF('statement of marks'!B11="","",'statement of marks'!B11)</f>
        <v/>
      </c>
      <c r="C11" s="214" t="str">
        <f>IF('statement of marks'!C11="","",'statement of marks'!C11)</f>
        <v/>
      </c>
      <c r="D11" s="214" t="str">
        <f>IF('statement of marks'!F11="","",'statement of marks'!F11)</f>
        <v/>
      </c>
      <c r="E11" s="214">
        <f>IF('statement of marks'!D11="","",'statement of marks'!D11)</f>
        <v>1005</v>
      </c>
      <c r="F11" s="214" t="str">
        <f>IF('statement of marks'!E11="","",'statement of marks'!E11)</f>
        <v/>
      </c>
      <c r="G11" s="567" t="str">
        <f>IF('statement of marks'!G11="","",'statement of marks'!G11)</f>
        <v/>
      </c>
      <c r="H11" s="216" t="str">
        <f>IF('statement of marks'!H11="","",'statement of marks'!H11)</f>
        <v>A 005</v>
      </c>
      <c r="I11" s="216" t="str">
        <f>IF('statement of marks'!I11="","",'statement of marks'!I11)</f>
        <v>B 005</v>
      </c>
      <c r="J11" s="216" t="str">
        <f>IF('statement of marks'!J11="","",'statement of marks'!J11)</f>
        <v>C 005</v>
      </c>
      <c r="K11" s="452" t="str">
        <f>'statement of marks'!V11</f>
        <v/>
      </c>
      <c r="L11" s="217" t="str">
        <f>'statement of marks'!AL11</f>
        <v/>
      </c>
      <c r="M11" s="451" t="str">
        <f>'statement of marks'!AR11</f>
        <v/>
      </c>
      <c r="N11" s="452" t="str">
        <f>'statement of marks'!BD11</f>
        <v/>
      </c>
      <c r="O11" s="217" t="str">
        <f>'statement of marks'!BT11</f>
        <v/>
      </c>
      <c r="P11" s="452" t="str">
        <f>'statement of marks'!CJ11</f>
        <v/>
      </c>
      <c r="Q11" s="452" t="str">
        <f>'statement of marks'!CZ11</f>
        <v/>
      </c>
      <c r="R11" s="218" t="str">
        <f>'statement of marks'!DN11</f>
        <v/>
      </c>
      <c r="S11" s="214" t="str">
        <f>'statement of marks'!DY11</f>
        <v/>
      </c>
      <c r="T11" s="214" t="str">
        <f>'statement of marks'!EK11</f>
        <v/>
      </c>
      <c r="U11" s="214" t="str">
        <f>'statement of marks'!ER11</f>
        <v/>
      </c>
      <c r="V11" s="214" t="str">
        <f>'statement of marks'!EX11</f>
        <v/>
      </c>
      <c r="W11" s="214">
        <f t="shared" si="0"/>
        <v>0</v>
      </c>
      <c r="X11" s="218" t="str">
        <f>'statement of marks'!GS11</f>
        <v/>
      </c>
      <c r="Y11" s="218" t="str">
        <f>'statement of marks'!GT11</f>
        <v/>
      </c>
      <c r="Z11" s="220"/>
    </row>
    <row r="12" spans="1:26" ht="20" customHeight="1">
      <c r="A12" s="215">
        <v>6</v>
      </c>
      <c r="B12" s="214" t="str">
        <f>IF('statement of marks'!B12="","",'statement of marks'!B12)</f>
        <v/>
      </c>
      <c r="C12" s="214" t="str">
        <f>IF('statement of marks'!C12="","",'statement of marks'!C12)</f>
        <v/>
      </c>
      <c r="D12" s="214" t="str">
        <f>IF('statement of marks'!F12="","",'statement of marks'!F12)</f>
        <v/>
      </c>
      <c r="E12" s="214">
        <f>IF('statement of marks'!D12="","",'statement of marks'!D12)</f>
        <v>1006</v>
      </c>
      <c r="F12" s="214" t="str">
        <f>IF('statement of marks'!E12="","",'statement of marks'!E12)</f>
        <v/>
      </c>
      <c r="G12" s="567" t="str">
        <f>IF('statement of marks'!G12="","",'statement of marks'!G12)</f>
        <v/>
      </c>
      <c r="H12" s="216" t="str">
        <f>IF('statement of marks'!H12="","",'statement of marks'!H12)</f>
        <v>A 006</v>
      </c>
      <c r="I12" s="216" t="str">
        <f>IF('statement of marks'!I12="","",'statement of marks'!I12)</f>
        <v>B 006</v>
      </c>
      <c r="J12" s="216" t="str">
        <f>IF('statement of marks'!J12="","",'statement of marks'!J12)</f>
        <v>C 006</v>
      </c>
      <c r="K12" s="452" t="str">
        <f>'statement of marks'!V12</f>
        <v/>
      </c>
      <c r="L12" s="217" t="str">
        <f>'statement of marks'!AL12</f>
        <v/>
      </c>
      <c r="M12" s="451" t="str">
        <f>'statement of marks'!AR12</f>
        <v/>
      </c>
      <c r="N12" s="452" t="str">
        <f>'statement of marks'!BD12</f>
        <v/>
      </c>
      <c r="O12" s="217" t="str">
        <f>'statement of marks'!BT12</f>
        <v/>
      </c>
      <c r="P12" s="452" t="str">
        <f>'statement of marks'!CJ12</f>
        <v/>
      </c>
      <c r="Q12" s="452" t="str">
        <f>'statement of marks'!CZ12</f>
        <v/>
      </c>
      <c r="R12" s="218" t="str">
        <f>'statement of marks'!DN12</f>
        <v/>
      </c>
      <c r="S12" s="214" t="str">
        <f>'statement of marks'!DY12</f>
        <v/>
      </c>
      <c r="T12" s="214" t="str">
        <f>'statement of marks'!EK12</f>
        <v/>
      </c>
      <c r="U12" s="214" t="str">
        <f>'statement of marks'!ER12</f>
        <v/>
      </c>
      <c r="V12" s="214" t="str">
        <f>'statement of marks'!EX12</f>
        <v/>
      </c>
      <c r="W12" s="214">
        <f t="shared" si="0"/>
        <v>0</v>
      </c>
      <c r="X12" s="218" t="str">
        <f>'statement of marks'!GS12</f>
        <v/>
      </c>
      <c r="Y12" s="218" t="str">
        <f>'statement of marks'!GT12</f>
        <v/>
      </c>
      <c r="Z12" s="220"/>
    </row>
    <row r="13" spans="1:26" ht="20" customHeight="1">
      <c r="A13" s="215">
        <v>7</v>
      </c>
      <c r="B13" s="214" t="str">
        <f>IF('statement of marks'!B13="","",'statement of marks'!B13)</f>
        <v/>
      </c>
      <c r="C13" s="214" t="str">
        <f>IF('statement of marks'!C13="","",'statement of marks'!C13)</f>
        <v/>
      </c>
      <c r="D13" s="214" t="str">
        <f>IF('statement of marks'!F13="","",'statement of marks'!F13)</f>
        <v/>
      </c>
      <c r="E13" s="214">
        <f>IF('statement of marks'!D13="","",'statement of marks'!D13)</f>
        <v>1007</v>
      </c>
      <c r="F13" s="214" t="str">
        <f>IF('statement of marks'!E13="","",'statement of marks'!E13)</f>
        <v/>
      </c>
      <c r="G13" s="567" t="str">
        <f>IF('statement of marks'!G13="","",'statement of marks'!G13)</f>
        <v/>
      </c>
      <c r="H13" s="216" t="str">
        <f>IF('statement of marks'!H13="","",'statement of marks'!H13)</f>
        <v>A 007</v>
      </c>
      <c r="I13" s="216" t="str">
        <f>IF('statement of marks'!I13="","",'statement of marks'!I13)</f>
        <v>B 007</v>
      </c>
      <c r="J13" s="216" t="str">
        <f>IF('statement of marks'!J13="","",'statement of marks'!J13)</f>
        <v>C 007</v>
      </c>
      <c r="K13" s="452" t="str">
        <f>'statement of marks'!V13</f>
        <v/>
      </c>
      <c r="L13" s="217" t="str">
        <f>'statement of marks'!AL13</f>
        <v/>
      </c>
      <c r="M13" s="451" t="str">
        <f>'statement of marks'!AR13</f>
        <v/>
      </c>
      <c r="N13" s="452" t="str">
        <f>'statement of marks'!BD13</f>
        <v/>
      </c>
      <c r="O13" s="217" t="str">
        <f>'statement of marks'!BT13</f>
        <v/>
      </c>
      <c r="P13" s="452" t="str">
        <f>'statement of marks'!CJ13</f>
        <v/>
      </c>
      <c r="Q13" s="452" t="str">
        <f>'statement of marks'!CZ13</f>
        <v/>
      </c>
      <c r="R13" s="218" t="str">
        <f>'statement of marks'!DN13</f>
        <v/>
      </c>
      <c r="S13" s="214" t="str">
        <f>'statement of marks'!DY13</f>
        <v/>
      </c>
      <c r="T13" s="214" t="str">
        <f>'statement of marks'!EK13</f>
        <v/>
      </c>
      <c r="U13" s="214" t="str">
        <f>'statement of marks'!ER13</f>
        <v/>
      </c>
      <c r="V13" s="214" t="str">
        <f>'statement of marks'!EX13</f>
        <v/>
      </c>
      <c r="W13" s="214">
        <f t="shared" si="0"/>
        <v>0</v>
      </c>
      <c r="X13" s="218" t="str">
        <f>'statement of marks'!GS13</f>
        <v/>
      </c>
      <c r="Y13" s="218" t="str">
        <f>'statement of marks'!GT13</f>
        <v/>
      </c>
      <c r="Z13" s="220"/>
    </row>
    <row r="14" spans="1:26" ht="20" customHeight="1">
      <c r="A14" s="215">
        <v>8</v>
      </c>
      <c r="B14" s="214" t="str">
        <f>IF('statement of marks'!B14="","",'statement of marks'!B14)</f>
        <v/>
      </c>
      <c r="C14" s="214" t="str">
        <f>IF('statement of marks'!C14="","",'statement of marks'!C14)</f>
        <v/>
      </c>
      <c r="D14" s="214" t="str">
        <f>IF('statement of marks'!F14="","",'statement of marks'!F14)</f>
        <v/>
      </c>
      <c r="E14" s="214">
        <f>IF('statement of marks'!D14="","",'statement of marks'!D14)</f>
        <v>1008</v>
      </c>
      <c r="F14" s="214" t="str">
        <f>IF('statement of marks'!E14="","",'statement of marks'!E14)</f>
        <v/>
      </c>
      <c r="G14" s="567" t="str">
        <f>IF('statement of marks'!G14="","",'statement of marks'!G14)</f>
        <v/>
      </c>
      <c r="H14" s="216" t="str">
        <f>IF('statement of marks'!H14="","",'statement of marks'!H14)</f>
        <v>A 008</v>
      </c>
      <c r="I14" s="216" t="str">
        <f>IF('statement of marks'!I14="","",'statement of marks'!I14)</f>
        <v>B 008</v>
      </c>
      <c r="J14" s="216" t="str">
        <f>IF('statement of marks'!J14="","",'statement of marks'!J14)</f>
        <v>C 008</v>
      </c>
      <c r="K14" s="452" t="str">
        <f>'statement of marks'!V14</f>
        <v/>
      </c>
      <c r="L14" s="217" t="str">
        <f>'statement of marks'!AL14</f>
        <v/>
      </c>
      <c r="M14" s="451" t="str">
        <f>'statement of marks'!AR14</f>
        <v/>
      </c>
      <c r="N14" s="452" t="str">
        <f>'statement of marks'!BD14</f>
        <v/>
      </c>
      <c r="O14" s="217" t="str">
        <f>'statement of marks'!BT14</f>
        <v/>
      </c>
      <c r="P14" s="452" t="str">
        <f>'statement of marks'!CJ14</f>
        <v/>
      </c>
      <c r="Q14" s="452" t="str">
        <f>'statement of marks'!CZ14</f>
        <v/>
      </c>
      <c r="R14" s="218" t="str">
        <f>'statement of marks'!DN14</f>
        <v/>
      </c>
      <c r="S14" s="214" t="str">
        <f>'statement of marks'!DY14</f>
        <v/>
      </c>
      <c r="T14" s="214" t="str">
        <f>'statement of marks'!EK14</f>
        <v/>
      </c>
      <c r="U14" s="214" t="str">
        <f>'statement of marks'!ER14</f>
        <v/>
      </c>
      <c r="V14" s="214" t="str">
        <f>'statement of marks'!EX14</f>
        <v/>
      </c>
      <c r="W14" s="214">
        <f t="shared" si="0"/>
        <v>0</v>
      </c>
      <c r="X14" s="218" t="str">
        <f>'statement of marks'!GS14</f>
        <v/>
      </c>
      <c r="Y14" s="218" t="str">
        <f>'statement of marks'!GT14</f>
        <v/>
      </c>
      <c r="Z14" s="220"/>
    </row>
    <row r="15" spans="1:26" ht="20" customHeight="1">
      <c r="A15" s="215">
        <v>9</v>
      </c>
      <c r="B15" s="214" t="str">
        <f>IF('statement of marks'!B15="","",'statement of marks'!B15)</f>
        <v/>
      </c>
      <c r="C15" s="214" t="str">
        <f>IF('statement of marks'!C15="","",'statement of marks'!C15)</f>
        <v/>
      </c>
      <c r="D15" s="214" t="str">
        <f>IF('statement of marks'!F15="","",'statement of marks'!F15)</f>
        <v/>
      </c>
      <c r="E15" s="214">
        <f>IF('statement of marks'!D15="","",'statement of marks'!D15)</f>
        <v>1009</v>
      </c>
      <c r="F15" s="214" t="str">
        <f>IF('statement of marks'!E15="","",'statement of marks'!E15)</f>
        <v/>
      </c>
      <c r="G15" s="567" t="str">
        <f>IF('statement of marks'!G15="","",'statement of marks'!G15)</f>
        <v/>
      </c>
      <c r="H15" s="216" t="str">
        <f>IF('statement of marks'!H15="","",'statement of marks'!H15)</f>
        <v>A 009</v>
      </c>
      <c r="I15" s="216" t="str">
        <f>IF('statement of marks'!I15="","",'statement of marks'!I15)</f>
        <v>B 009</v>
      </c>
      <c r="J15" s="216" t="str">
        <f>IF('statement of marks'!J15="","",'statement of marks'!J15)</f>
        <v>C 009</v>
      </c>
      <c r="K15" s="452" t="str">
        <f>'statement of marks'!V15</f>
        <v/>
      </c>
      <c r="L15" s="217" t="str">
        <f>'statement of marks'!AL15</f>
        <v/>
      </c>
      <c r="M15" s="451" t="str">
        <f>'statement of marks'!AR15</f>
        <v/>
      </c>
      <c r="N15" s="452" t="str">
        <f>'statement of marks'!BD15</f>
        <v/>
      </c>
      <c r="O15" s="217" t="str">
        <f>'statement of marks'!BT15</f>
        <v/>
      </c>
      <c r="P15" s="452" t="str">
        <f>'statement of marks'!CJ15</f>
        <v/>
      </c>
      <c r="Q15" s="452" t="str">
        <f>'statement of marks'!CZ15</f>
        <v/>
      </c>
      <c r="R15" s="218" t="str">
        <f>'statement of marks'!DN15</f>
        <v/>
      </c>
      <c r="S15" s="214" t="str">
        <f>'statement of marks'!DY15</f>
        <v/>
      </c>
      <c r="T15" s="214" t="str">
        <f>'statement of marks'!EK15</f>
        <v/>
      </c>
      <c r="U15" s="214" t="str">
        <f>'statement of marks'!ER15</f>
        <v/>
      </c>
      <c r="V15" s="214" t="str">
        <f>'statement of marks'!EX15</f>
        <v/>
      </c>
      <c r="W15" s="214">
        <f t="shared" si="0"/>
        <v>0</v>
      </c>
      <c r="X15" s="218" t="str">
        <f>'statement of marks'!GS15</f>
        <v/>
      </c>
      <c r="Y15" s="218" t="str">
        <f>'statement of marks'!GT15</f>
        <v/>
      </c>
      <c r="Z15" s="220"/>
    </row>
    <row r="16" spans="1:26" ht="20" customHeight="1">
      <c r="A16" s="215">
        <v>10</v>
      </c>
      <c r="B16" s="214" t="str">
        <f>IF('statement of marks'!B16="","",'statement of marks'!B16)</f>
        <v/>
      </c>
      <c r="C16" s="214" t="str">
        <f>IF('statement of marks'!C16="","",'statement of marks'!C16)</f>
        <v/>
      </c>
      <c r="D16" s="214" t="str">
        <f>IF('statement of marks'!F16="","",'statement of marks'!F16)</f>
        <v/>
      </c>
      <c r="E16" s="214">
        <f>IF('statement of marks'!D16="","",'statement of marks'!D16)</f>
        <v>1010</v>
      </c>
      <c r="F16" s="214" t="str">
        <f>IF('statement of marks'!E16="","",'statement of marks'!E16)</f>
        <v/>
      </c>
      <c r="G16" s="567" t="str">
        <f>IF('statement of marks'!G16="","",'statement of marks'!G16)</f>
        <v/>
      </c>
      <c r="H16" s="216" t="str">
        <f>IF('statement of marks'!H16="","",'statement of marks'!H16)</f>
        <v>A 010</v>
      </c>
      <c r="I16" s="216" t="str">
        <f>IF('statement of marks'!I16="","",'statement of marks'!I16)</f>
        <v>B 010</v>
      </c>
      <c r="J16" s="216" t="str">
        <f>IF('statement of marks'!J16="","",'statement of marks'!J16)</f>
        <v>C 010</v>
      </c>
      <c r="K16" s="452" t="str">
        <f>'statement of marks'!V16</f>
        <v/>
      </c>
      <c r="L16" s="217" t="str">
        <f>'statement of marks'!AL16</f>
        <v/>
      </c>
      <c r="M16" s="451" t="str">
        <f>'statement of marks'!AR16</f>
        <v/>
      </c>
      <c r="N16" s="452" t="str">
        <f>'statement of marks'!BD16</f>
        <v/>
      </c>
      <c r="O16" s="217" t="str">
        <f>'statement of marks'!BT16</f>
        <v/>
      </c>
      <c r="P16" s="452" t="str">
        <f>'statement of marks'!CJ16</f>
        <v/>
      </c>
      <c r="Q16" s="452" t="str">
        <f>'statement of marks'!CZ16</f>
        <v/>
      </c>
      <c r="R16" s="218" t="str">
        <f>'statement of marks'!DN16</f>
        <v/>
      </c>
      <c r="S16" s="214" t="str">
        <f>'statement of marks'!DY16</f>
        <v/>
      </c>
      <c r="T16" s="214" t="str">
        <f>'statement of marks'!EK16</f>
        <v/>
      </c>
      <c r="U16" s="214" t="str">
        <f>'statement of marks'!ER16</f>
        <v/>
      </c>
      <c r="V16" s="214" t="str">
        <f>'statement of marks'!EX16</f>
        <v/>
      </c>
      <c r="W16" s="214">
        <f t="shared" si="0"/>
        <v>0</v>
      </c>
      <c r="X16" s="218" t="str">
        <f>'statement of marks'!GS16</f>
        <v/>
      </c>
      <c r="Y16" s="218" t="str">
        <f>'statement of marks'!GT16</f>
        <v/>
      </c>
      <c r="Z16" s="220"/>
    </row>
    <row r="17" spans="1:26" ht="20" customHeight="1">
      <c r="A17" s="215">
        <v>11</v>
      </c>
      <c r="B17" s="214" t="str">
        <f>IF('statement of marks'!B17="","",'statement of marks'!B17)</f>
        <v/>
      </c>
      <c r="C17" s="214" t="str">
        <f>IF('statement of marks'!C17="","",'statement of marks'!C17)</f>
        <v/>
      </c>
      <c r="D17" s="214" t="str">
        <f>IF('statement of marks'!F17="","",'statement of marks'!F17)</f>
        <v/>
      </c>
      <c r="E17" s="214">
        <f>IF('statement of marks'!D17="","",'statement of marks'!D17)</f>
        <v>1011</v>
      </c>
      <c r="F17" s="214" t="str">
        <f>IF('statement of marks'!E17="","",'statement of marks'!E17)</f>
        <v/>
      </c>
      <c r="G17" s="567" t="str">
        <f>IF('statement of marks'!G17="","",'statement of marks'!G17)</f>
        <v/>
      </c>
      <c r="H17" s="216" t="str">
        <f>IF('statement of marks'!H17="","",'statement of marks'!H17)</f>
        <v>A 011</v>
      </c>
      <c r="I17" s="216" t="str">
        <f>IF('statement of marks'!I17="","",'statement of marks'!I17)</f>
        <v>B 011</v>
      </c>
      <c r="J17" s="216" t="str">
        <f>IF('statement of marks'!J17="","",'statement of marks'!J17)</f>
        <v>C 011</v>
      </c>
      <c r="K17" s="452" t="str">
        <f>'statement of marks'!V17</f>
        <v/>
      </c>
      <c r="L17" s="217" t="str">
        <f>'statement of marks'!AL17</f>
        <v/>
      </c>
      <c r="M17" s="451" t="str">
        <f>'statement of marks'!AR17</f>
        <v/>
      </c>
      <c r="N17" s="452" t="str">
        <f>'statement of marks'!BD17</f>
        <v/>
      </c>
      <c r="O17" s="217" t="str">
        <f>'statement of marks'!BT17</f>
        <v/>
      </c>
      <c r="P17" s="452" t="str">
        <f>'statement of marks'!CJ17</f>
        <v/>
      </c>
      <c r="Q17" s="452" t="str">
        <f>'statement of marks'!CZ17</f>
        <v/>
      </c>
      <c r="R17" s="218" t="str">
        <f>'statement of marks'!DN17</f>
        <v/>
      </c>
      <c r="S17" s="214" t="str">
        <f>'statement of marks'!DY17</f>
        <v/>
      </c>
      <c r="T17" s="214" t="str">
        <f>'statement of marks'!EK17</f>
        <v/>
      </c>
      <c r="U17" s="214" t="str">
        <f>'statement of marks'!ER17</f>
        <v/>
      </c>
      <c r="V17" s="214" t="str">
        <f>'statement of marks'!EX17</f>
        <v/>
      </c>
      <c r="W17" s="214">
        <f t="shared" si="0"/>
        <v>0</v>
      </c>
      <c r="X17" s="218" t="str">
        <f>'statement of marks'!GS17</f>
        <v/>
      </c>
      <c r="Y17" s="218" t="str">
        <f>'statement of marks'!GT17</f>
        <v/>
      </c>
      <c r="Z17" s="220"/>
    </row>
    <row r="18" spans="1:26" ht="20" customHeight="1">
      <c r="A18" s="215">
        <v>12</v>
      </c>
      <c r="B18" s="214" t="str">
        <f>IF('statement of marks'!B18="","",'statement of marks'!B18)</f>
        <v/>
      </c>
      <c r="C18" s="214" t="str">
        <f>IF('statement of marks'!C18="","",'statement of marks'!C18)</f>
        <v/>
      </c>
      <c r="D18" s="214" t="str">
        <f>IF('statement of marks'!F18="","",'statement of marks'!F18)</f>
        <v/>
      </c>
      <c r="E18" s="214">
        <f>IF('statement of marks'!D18="","",'statement of marks'!D18)</f>
        <v>1012</v>
      </c>
      <c r="F18" s="214" t="str">
        <f>IF('statement of marks'!E18="","",'statement of marks'!E18)</f>
        <v/>
      </c>
      <c r="G18" s="567" t="str">
        <f>IF('statement of marks'!G18="","",'statement of marks'!G18)</f>
        <v/>
      </c>
      <c r="H18" s="216" t="str">
        <f>IF('statement of marks'!H18="","",'statement of marks'!H18)</f>
        <v>A 012</v>
      </c>
      <c r="I18" s="216" t="str">
        <f>IF('statement of marks'!I18="","",'statement of marks'!I18)</f>
        <v>B 012</v>
      </c>
      <c r="J18" s="216" t="str">
        <f>IF('statement of marks'!J18="","",'statement of marks'!J18)</f>
        <v>C 012</v>
      </c>
      <c r="K18" s="452" t="str">
        <f>'statement of marks'!V18</f>
        <v/>
      </c>
      <c r="L18" s="217" t="str">
        <f>'statement of marks'!AL18</f>
        <v/>
      </c>
      <c r="M18" s="451" t="str">
        <f>'statement of marks'!AR18</f>
        <v/>
      </c>
      <c r="N18" s="452" t="str">
        <f>'statement of marks'!BD18</f>
        <v/>
      </c>
      <c r="O18" s="217" t="str">
        <f>'statement of marks'!BT18</f>
        <v/>
      </c>
      <c r="P18" s="452" t="str">
        <f>'statement of marks'!CJ18</f>
        <v/>
      </c>
      <c r="Q18" s="452" t="str">
        <f>'statement of marks'!CZ18</f>
        <v/>
      </c>
      <c r="R18" s="218" t="str">
        <f>'statement of marks'!DN18</f>
        <v/>
      </c>
      <c r="S18" s="214" t="str">
        <f>'statement of marks'!DY18</f>
        <v/>
      </c>
      <c r="T18" s="214" t="str">
        <f>'statement of marks'!EK18</f>
        <v/>
      </c>
      <c r="U18" s="214" t="str">
        <f>'statement of marks'!ER18</f>
        <v/>
      </c>
      <c r="V18" s="214" t="str">
        <f>'statement of marks'!EX18</f>
        <v/>
      </c>
      <c r="W18" s="214">
        <f t="shared" si="0"/>
        <v>0</v>
      </c>
      <c r="X18" s="218" t="str">
        <f>'statement of marks'!GS18</f>
        <v/>
      </c>
      <c r="Y18" s="218" t="str">
        <f>'statement of marks'!GT18</f>
        <v/>
      </c>
      <c r="Z18" s="220"/>
    </row>
    <row r="19" spans="1:26" ht="20" customHeight="1">
      <c r="A19" s="215">
        <v>13</v>
      </c>
      <c r="B19" s="214" t="str">
        <f>IF('statement of marks'!B19="","",'statement of marks'!B19)</f>
        <v/>
      </c>
      <c r="C19" s="214" t="str">
        <f>IF('statement of marks'!C19="","",'statement of marks'!C19)</f>
        <v/>
      </c>
      <c r="D19" s="214" t="str">
        <f>IF('statement of marks'!F19="","",'statement of marks'!F19)</f>
        <v/>
      </c>
      <c r="E19" s="214">
        <f>IF('statement of marks'!D19="","",'statement of marks'!D19)</f>
        <v>1013</v>
      </c>
      <c r="F19" s="214" t="str">
        <f>IF('statement of marks'!E19="","",'statement of marks'!E19)</f>
        <v/>
      </c>
      <c r="G19" s="567" t="str">
        <f>IF('statement of marks'!G19="","",'statement of marks'!G19)</f>
        <v/>
      </c>
      <c r="H19" s="216" t="str">
        <f>IF('statement of marks'!H19="","",'statement of marks'!H19)</f>
        <v>A 013</v>
      </c>
      <c r="I19" s="216" t="str">
        <f>IF('statement of marks'!I19="","",'statement of marks'!I19)</f>
        <v>B 013</v>
      </c>
      <c r="J19" s="216" t="str">
        <f>IF('statement of marks'!J19="","",'statement of marks'!J19)</f>
        <v>C 013</v>
      </c>
      <c r="K19" s="452" t="str">
        <f>'statement of marks'!V19</f>
        <v/>
      </c>
      <c r="L19" s="217" t="str">
        <f>'statement of marks'!AL19</f>
        <v/>
      </c>
      <c r="M19" s="451" t="str">
        <f>'statement of marks'!AR19</f>
        <v/>
      </c>
      <c r="N19" s="452" t="str">
        <f>'statement of marks'!BD19</f>
        <v/>
      </c>
      <c r="O19" s="217" t="str">
        <f>'statement of marks'!BT19</f>
        <v/>
      </c>
      <c r="P19" s="452" t="str">
        <f>'statement of marks'!CJ19</f>
        <v/>
      </c>
      <c r="Q19" s="452" t="str">
        <f>'statement of marks'!CZ19</f>
        <v/>
      </c>
      <c r="R19" s="218" t="str">
        <f>'statement of marks'!DN19</f>
        <v/>
      </c>
      <c r="S19" s="214" t="str">
        <f>'statement of marks'!DY19</f>
        <v/>
      </c>
      <c r="T19" s="214" t="str">
        <f>'statement of marks'!EK19</f>
        <v/>
      </c>
      <c r="U19" s="214" t="str">
        <f>'statement of marks'!ER19</f>
        <v/>
      </c>
      <c r="V19" s="214" t="str">
        <f>'statement of marks'!EX19</f>
        <v/>
      </c>
      <c r="W19" s="214">
        <f t="shared" si="0"/>
        <v>0</v>
      </c>
      <c r="X19" s="218" t="str">
        <f>'statement of marks'!GS19</f>
        <v/>
      </c>
      <c r="Y19" s="218" t="str">
        <f>'statement of marks'!GT19</f>
        <v/>
      </c>
      <c r="Z19" s="220"/>
    </row>
    <row r="20" spans="1:26" ht="20" customHeight="1">
      <c r="A20" s="215">
        <v>14</v>
      </c>
      <c r="B20" s="214" t="str">
        <f>IF('statement of marks'!B20="","",'statement of marks'!B20)</f>
        <v/>
      </c>
      <c r="C20" s="214" t="str">
        <f>IF('statement of marks'!C20="","",'statement of marks'!C20)</f>
        <v/>
      </c>
      <c r="D20" s="214" t="str">
        <f>IF('statement of marks'!F20="","",'statement of marks'!F20)</f>
        <v/>
      </c>
      <c r="E20" s="214">
        <f>IF('statement of marks'!D20="","",'statement of marks'!D20)</f>
        <v>1014</v>
      </c>
      <c r="F20" s="214" t="str">
        <f>IF('statement of marks'!E20="","",'statement of marks'!E20)</f>
        <v/>
      </c>
      <c r="G20" s="567" t="str">
        <f>IF('statement of marks'!G20="","",'statement of marks'!G20)</f>
        <v/>
      </c>
      <c r="H20" s="216" t="str">
        <f>IF('statement of marks'!H20="","",'statement of marks'!H20)</f>
        <v>A 014</v>
      </c>
      <c r="I20" s="216" t="str">
        <f>IF('statement of marks'!I20="","",'statement of marks'!I20)</f>
        <v>B 014</v>
      </c>
      <c r="J20" s="216" t="str">
        <f>IF('statement of marks'!J20="","",'statement of marks'!J20)</f>
        <v>C 014</v>
      </c>
      <c r="K20" s="452" t="str">
        <f>'statement of marks'!V20</f>
        <v/>
      </c>
      <c r="L20" s="217" t="str">
        <f>'statement of marks'!AL20</f>
        <v/>
      </c>
      <c r="M20" s="451" t="str">
        <f>'statement of marks'!AR20</f>
        <v/>
      </c>
      <c r="N20" s="452" t="str">
        <f>'statement of marks'!BD20</f>
        <v/>
      </c>
      <c r="O20" s="217" t="str">
        <f>'statement of marks'!BT20</f>
        <v/>
      </c>
      <c r="P20" s="452" t="str">
        <f>'statement of marks'!CJ20</f>
        <v/>
      </c>
      <c r="Q20" s="452" t="str">
        <f>'statement of marks'!CZ20</f>
        <v/>
      </c>
      <c r="R20" s="218" t="str">
        <f>'statement of marks'!DN20</f>
        <v/>
      </c>
      <c r="S20" s="214" t="str">
        <f>'statement of marks'!DY20</f>
        <v/>
      </c>
      <c r="T20" s="214" t="str">
        <f>'statement of marks'!EK20</f>
        <v/>
      </c>
      <c r="U20" s="214" t="str">
        <f>'statement of marks'!ER20</f>
        <v/>
      </c>
      <c r="V20" s="214" t="str">
        <f>'statement of marks'!EX20</f>
        <v/>
      </c>
      <c r="W20" s="214">
        <f t="shared" si="0"/>
        <v>0</v>
      </c>
      <c r="X20" s="218" t="str">
        <f>'statement of marks'!GS20</f>
        <v/>
      </c>
      <c r="Y20" s="218" t="str">
        <f>'statement of marks'!GT20</f>
        <v/>
      </c>
      <c r="Z20" s="220"/>
    </row>
    <row r="21" spans="1:26" ht="20" customHeight="1">
      <c r="A21" s="215">
        <v>15</v>
      </c>
      <c r="B21" s="214" t="str">
        <f>IF('statement of marks'!B21="","",'statement of marks'!B21)</f>
        <v/>
      </c>
      <c r="C21" s="214" t="str">
        <f>IF('statement of marks'!C21="","",'statement of marks'!C21)</f>
        <v/>
      </c>
      <c r="D21" s="214" t="str">
        <f>IF('statement of marks'!F21="","",'statement of marks'!F21)</f>
        <v/>
      </c>
      <c r="E21" s="214">
        <f>IF('statement of marks'!D21="","",'statement of marks'!D21)</f>
        <v>1015</v>
      </c>
      <c r="F21" s="214" t="str">
        <f>IF('statement of marks'!E21="","",'statement of marks'!E21)</f>
        <v/>
      </c>
      <c r="G21" s="567" t="str">
        <f>IF('statement of marks'!G21="","",'statement of marks'!G21)</f>
        <v/>
      </c>
      <c r="H21" s="216" t="str">
        <f>IF('statement of marks'!H21="","",'statement of marks'!H21)</f>
        <v>A 015</v>
      </c>
      <c r="I21" s="216" t="str">
        <f>IF('statement of marks'!I21="","",'statement of marks'!I21)</f>
        <v>B 015</v>
      </c>
      <c r="J21" s="216" t="str">
        <f>IF('statement of marks'!J21="","",'statement of marks'!J21)</f>
        <v>C 015</v>
      </c>
      <c r="K21" s="452" t="str">
        <f>'statement of marks'!V21</f>
        <v/>
      </c>
      <c r="L21" s="217" t="str">
        <f>'statement of marks'!AL21</f>
        <v/>
      </c>
      <c r="M21" s="451" t="str">
        <f>'statement of marks'!AR21</f>
        <v/>
      </c>
      <c r="N21" s="452" t="str">
        <f>'statement of marks'!BD21</f>
        <v/>
      </c>
      <c r="O21" s="217" t="str">
        <f>'statement of marks'!BT21</f>
        <v/>
      </c>
      <c r="P21" s="452" t="str">
        <f>'statement of marks'!CJ21</f>
        <v/>
      </c>
      <c r="Q21" s="452" t="str">
        <f>'statement of marks'!CZ21</f>
        <v/>
      </c>
      <c r="R21" s="218" t="str">
        <f>'statement of marks'!DN21</f>
        <v/>
      </c>
      <c r="S21" s="214" t="str">
        <f>'statement of marks'!DY21</f>
        <v/>
      </c>
      <c r="T21" s="214" t="str">
        <f>'statement of marks'!EK21</f>
        <v/>
      </c>
      <c r="U21" s="214" t="str">
        <f>'statement of marks'!ER21</f>
        <v/>
      </c>
      <c r="V21" s="214" t="str">
        <f>'statement of marks'!EX21</f>
        <v/>
      </c>
      <c r="W21" s="214">
        <f t="shared" si="0"/>
        <v>0</v>
      </c>
      <c r="X21" s="218" t="str">
        <f>'statement of marks'!GS21</f>
        <v/>
      </c>
      <c r="Y21" s="218" t="str">
        <f>'statement of marks'!GT21</f>
        <v/>
      </c>
      <c r="Z21" s="220"/>
    </row>
    <row r="22" spans="1:26" ht="20" customHeight="1">
      <c r="A22" s="215">
        <v>16</v>
      </c>
      <c r="B22" s="214" t="str">
        <f>IF('statement of marks'!B22="","",'statement of marks'!B22)</f>
        <v/>
      </c>
      <c r="C22" s="214" t="str">
        <f>IF('statement of marks'!C22="","",'statement of marks'!C22)</f>
        <v/>
      </c>
      <c r="D22" s="214" t="str">
        <f>IF('statement of marks'!F22="","",'statement of marks'!F22)</f>
        <v/>
      </c>
      <c r="E22" s="214">
        <f>IF('statement of marks'!D22="","",'statement of marks'!D22)</f>
        <v>1016</v>
      </c>
      <c r="F22" s="214" t="str">
        <f>IF('statement of marks'!E22="","",'statement of marks'!E22)</f>
        <v/>
      </c>
      <c r="G22" s="567" t="str">
        <f>IF('statement of marks'!G22="","",'statement of marks'!G22)</f>
        <v/>
      </c>
      <c r="H22" s="216" t="str">
        <f>IF('statement of marks'!H22="","",'statement of marks'!H22)</f>
        <v>A 016</v>
      </c>
      <c r="I22" s="216" t="str">
        <f>IF('statement of marks'!I22="","",'statement of marks'!I22)</f>
        <v>B 016</v>
      </c>
      <c r="J22" s="216" t="str">
        <f>IF('statement of marks'!J22="","",'statement of marks'!J22)</f>
        <v>C 016</v>
      </c>
      <c r="K22" s="452" t="str">
        <f>'statement of marks'!V22</f>
        <v/>
      </c>
      <c r="L22" s="217" t="str">
        <f>'statement of marks'!AL22</f>
        <v/>
      </c>
      <c r="M22" s="451" t="str">
        <f>'statement of marks'!AR22</f>
        <v/>
      </c>
      <c r="N22" s="452" t="str">
        <f>'statement of marks'!BD22</f>
        <v/>
      </c>
      <c r="O22" s="217" t="str">
        <f>'statement of marks'!BT22</f>
        <v/>
      </c>
      <c r="P22" s="452" t="str">
        <f>'statement of marks'!CJ22</f>
        <v/>
      </c>
      <c r="Q22" s="452" t="str">
        <f>'statement of marks'!CZ22</f>
        <v/>
      </c>
      <c r="R22" s="218" t="str">
        <f>'statement of marks'!DN22</f>
        <v/>
      </c>
      <c r="S22" s="214" t="str">
        <f>'statement of marks'!DY22</f>
        <v/>
      </c>
      <c r="T22" s="214" t="str">
        <f>'statement of marks'!EK22</f>
        <v/>
      </c>
      <c r="U22" s="214" t="str">
        <f>'statement of marks'!ER22</f>
        <v/>
      </c>
      <c r="V22" s="214" t="str">
        <f>'statement of marks'!EX22</f>
        <v/>
      </c>
      <c r="W22" s="214">
        <f t="shared" si="0"/>
        <v>0</v>
      </c>
      <c r="X22" s="218" t="str">
        <f>'statement of marks'!GS22</f>
        <v/>
      </c>
      <c r="Y22" s="218" t="str">
        <f>'statement of marks'!GT22</f>
        <v/>
      </c>
      <c r="Z22" s="220"/>
    </row>
    <row r="23" spans="1:26" ht="20" customHeight="1">
      <c r="A23" s="215">
        <v>17</v>
      </c>
      <c r="B23" s="214" t="str">
        <f>IF('statement of marks'!B23="","",'statement of marks'!B23)</f>
        <v/>
      </c>
      <c r="C23" s="214" t="str">
        <f>IF('statement of marks'!C23="","",'statement of marks'!C23)</f>
        <v/>
      </c>
      <c r="D23" s="214" t="str">
        <f>IF('statement of marks'!F23="","",'statement of marks'!F23)</f>
        <v/>
      </c>
      <c r="E23" s="214">
        <f>IF('statement of marks'!D23="","",'statement of marks'!D23)</f>
        <v>1017</v>
      </c>
      <c r="F23" s="214" t="str">
        <f>IF('statement of marks'!E23="","",'statement of marks'!E23)</f>
        <v/>
      </c>
      <c r="G23" s="567" t="str">
        <f>IF('statement of marks'!G23="","",'statement of marks'!G23)</f>
        <v/>
      </c>
      <c r="H23" s="216" t="str">
        <f>IF('statement of marks'!H23="","",'statement of marks'!H23)</f>
        <v>A 017</v>
      </c>
      <c r="I23" s="216" t="str">
        <f>IF('statement of marks'!I23="","",'statement of marks'!I23)</f>
        <v>B 017</v>
      </c>
      <c r="J23" s="216" t="str">
        <f>IF('statement of marks'!J23="","",'statement of marks'!J23)</f>
        <v>C 017</v>
      </c>
      <c r="K23" s="452" t="str">
        <f>'statement of marks'!V23</f>
        <v/>
      </c>
      <c r="L23" s="217" t="str">
        <f>'statement of marks'!AL23</f>
        <v/>
      </c>
      <c r="M23" s="451" t="str">
        <f>'statement of marks'!AR23</f>
        <v/>
      </c>
      <c r="N23" s="452" t="str">
        <f>'statement of marks'!BD23</f>
        <v/>
      </c>
      <c r="O23" s="217" t="str">
        <f>'statement of marks'!BT23</f>
        <v/>
      </c>
      <c r="P23" s="452" t="str">
        <f>'statement of marks'!CJ23</f>
        <v/>
      </c>
      <c r="Q23" s="452" t="str">
        <f>'statement of marks'!CZ23</f>
        <v/>
      </c>
      <c r="R23" s="218" t="str">
        <f>'statement of marks'!DN23</f>
        <v/>
      </c>
      <c r="S23" s="214" t="str">
        <f>'statement of marks'!DY23</f>
        <v/>
      </c>
      <c r="T23" s="214" t="str">
        <f>'statement of marks'!EK23</f>
        <v/>
      </c>
      <c r="U23" s="214" t="str">
        <f>'statement of marks'!ER23</f>
        <v/>
      </c>
      <c r="V23" s="214" t="str">
        <f>'statement of marks'!EX23</f>
        <v/>
      </c>
      <c r="W23" s="214">
        <f t="shared" si="0"/>
        <v>0</v>
      </c>
      <c r="X23" s="218" t="str">
        <f>'statement of marks'!GS23</f>
        <v/>
      </c>
      <c r="Y23" s="218" t="str">
        <f>'statement of marks'!GT23</f>
        <v/>
      </c>
      <c r="Z23" s="220"/>
    </row>
    <row r="24" spans="1:26" ht="20" customHeight="1">
      <c r="A24" s="215">
        <v>18</v>
      </c>
      <c r="B24" s="214" t="str">
        <f>IF('statement of marks'!B24="","",'statement of marks'!B24)</f>
        <v/>
      </c>
      <c r="C24" s="214" t="str">
        <f>IF('statement of marks'!C24="","",'statement of marks'!C24)</f>
        <v/>
      </c>
      <c r="D24" s="214" t="str">
        <f>IF('statement of marks'!F24="","",'statement of marks'!F24)</f>
        <v/>
      </c>
      <c r="E24" s="214">
        <f>IF('statement of marks'!D24="","",'statement of marks'!D24)</f>
        <v>1018</v>
      </c>
      <c r="F24" s="214" t="str">
        <f>IF('statement of marks'!E24="","",'statement of marks'!E24)</f>
        <v/>
      </c>
      <c r="G24" s="567" t="str">
        <f>IF('statement of marks'!G24="","",'statement of marks'!G24)</f>
        <v/>
      </c>
      <c r="H24" s="216" t="str">
        <f>IF('statement of marks'!H24="","",'statement of marks'!H24)</f>
        <v>A 018</v>
      </c>
      <c r="I24" s="216" t="str">
        <f>IF('statement of marks'!I24="","",'statement of marks'!I24)</f>
        <v>B 018</v>
      </c>
      <c r="J24" s="216" t="str">
        <f>IF('statement of marks'!J24="","",'statement of marks'!J24)</f>
        <v>C 018</v>
      </c>
      <c r="K24" s="452" t="str">
        <f>'statement of marks'!V24</f>
        <v/>
      </c>
      <c r="L24" s="217" t="str">
        <f>'statement of marks'!AL24</f>
        <v/>
      </c>
      <c r="M24" s="451" t="str">
        <f>'statement of marks'!AR24</f>
        <v/>
      </c>
      <c r="N24" s="452" t="str">
        <f>'statement of marks'!BD24</f>
        <v/>
      </c>
      <c r="O24" s="217" t="str">
        <f>'statement of marks'!BT24</f>
        <v/>
      </c>
      <c r="P24" s="452" t="str">
        <f>'statement of marks'!CJ24</f>
        <v/>
      </c>
      <c r="Q24" s="452" t="str">
        <f>'statement of marks'!CZ24</f>
        <v/>
      </c>
      <c r="R24" s="218" t="str">
        <f>'statement of marks'!DN24</f>
        <v/>
      </c>
      <c r="S24" s="214" t="str">
        <f>'statement of marks'!DY24</f>
        <v/>
      </c>
      <c r="T24" s="214" t="str">
        <f>'statement of marks'!EK24</f>
        <v/>
      </c>
      <c r="U24" s="214" t="str">
        <f>'statement of marks'!ER24</f>
        <v/>
      </c>
      <c r="V24" s="214" t="str">
        <f>'statement of marks'!EX24</f>
        <v/>
      </c>
      <c r="W24" s="214">
        <f t="shared" si="0"/>
        <v>0</v>
      </c>
      <c r="X24" s="218" t="str">
        <f>'statement of marks'!GS24</f>
        <v/>
      </c>
      <c r="Y24" s="218" t="str">
        <f>'statement of marks'!GT24</f>
        <v/>
      </c>
      <c r="Z24" s="220"/>
    </row>
    <row r="25" spans="1:26" ht="20" customHeight="1">
      <c r="A25" s="215">
        <v>19</v>
      </c>
      <c r="B25" s="214" t="str">
        <f>IF('statement of marks'!B25="","",'statement of marks'!B25)</f>
        <v/>
      </c>
      <c r="C25" s="214" t="str">
        <f>IF('statement of marks'!C25="","",'statement of marks'!C25)</f>
        <v/>
      </c>
      <c r="D25" s="214" t="str">
        <f>IF('statement of marks'!F25="","",'statement of marks'!F25)</f>
        <v/>
      </c>
      <c r="E25" s="214">
        <f>IF('statement of marks'!D25="","",'statement of marks'!D25)</f>
        <v>1019</v>
      </c>
      <c r="F25" s="214" t="str">
        <f>IF('statement of marks'!E25="","",'statement of marks'!E25)</f>
        <v/>
      </c>
      <c r="G25" s="567" t="str">
        <f>IF('statement of marks'!G25="","",'statement of marks'!G25)</f>
        <v/>
      </c>
      <c r="H25" s="216" t="str">
        <f>IF('statement of marks'!H25="","",'statement of marks'!H25)</f>
        <v>A 019</v>
      </c>
      <c r="I25" s="216" t="str">
        <f>IF('statement of marks'!I25="","",'statement of marks'!I25)</f>
        <v>B 019</v>
      </c>
      <c r="J25" s="216" t="str">
        <f>IF('statement of marks'!J25="","",'statement of marks'!J25)</f>
        <v>C 019</v>
      </c>
      <c r="K25" s="452" t="str">
        <f>'statement of marks'!V25</f>
        <v/>
      </c>
      <c r="L25" s="217" t="str">
        <f>'statement of marks'!AL25</f>
        <v/>
      </c>
      <c r="M25" s="451" t="str">
        <f>'statement of marks'!AR25</f>
        <v/>
      </c>
      <c r="N25" s="452" t="str">
        <f>'statement of marks'!BD25</f>
        <v/>
      </c>
      <c r="O25" s="217" t="str">
        <f>'statement of marks'!BT25</f>
        <v/>
      </c>
      <c r="P25" s="452" t="str">
        <f>'statement of marks'!CJ25</f>
        <v/>
      </c>
      <c r="Q25" s="452" t="str">
        <f>'statement of marks'!CZ25</f>
        <v/>
      </c>
      <c r="R25" s="218" t="str">
        <f>'statement of marks'!DN25</f>
        <v/>
      </c>
      <c r="S25" s="214" t="str">
        <f>'statement of marks'!DY25</f>
        <v/>
      </c>
      <c r="T25" s="214" t="str">
        <f>'statement of marks'!EK25</f>
        <v/>
      </c>
      <c r="U25" s="214" t="str">
        <f>'statement of marks'!ER25</f>
        <v/>
      </c>
      <c r="V25" s="214" t="str">
        <f>'statement of marks'!EX25</f>
        <v/>
      </c>
      <c r="W25" s="214">
        <f t="shared" si="0"/>
        <v>0</v>
      </c>
      <c r="X25" s="218" t="str">
        <f>'statement of marks'!GS25</f>
        <v/>
      </c>
      <c r="Y25" s="218" t="str">
        <f>'statement of marks'!GT25</f>
        <v/>
      </c>
      <c r="Z25" s="220"/>
    </row>
    <row r="26" spans="1:26" ht="20" customHeight="1" thickBot="1">
      <c r="A26" s="507">
        <v>20</v>
      </c>
      <c r="B26" s="489" t="str">
        <f>IF('statement of marks'!B26="","",'statement of marks'!B26)</f>
        <v/>
      </c>
      <c r="C26" s="489" t="str">
        <f>IF('statement of marks'!C26="","",'statement of marks'!C26)</f>
        <v/>
      </c>
      <c r="D26" s="489" t="str">
        <f>IF('statement of marks'!F26="","",'statement of marks'!F26)</f>
        <v/>
      </c>
      <c r="E26" s="489">
        <f>IF('statement of marks'!D26="","",'statement of marks'!D26)</f>
        <v>1020</v>
      </c>
      <c r="F26" s="489" t="str">
        <f>IF('statement of marks'!E26="","",'statement of marks'!E26)</f>
        <v/>
      </c>
      <c r="G26" s="568" t="str">
        <f>IF('statement of marks'!G26="","",'statement of marks'!G26)</f>
        <v/>
      </c>
      <c r="H26" s="508" t="str">
        <f>IF('statement of marks'!H26="","",'statement of marks'!H26)</f>
        <v>A 020</v>
      </c>
      <c r="I26" s="508" t="str">
        <f>IF('statement of marks'!I26="","",'statement of marks'!I26)</f>
        <v>B 020</v>
      </c>
      <c r="J26" s="508" t="str">
        <f>IF('statement of marks'!J26="","",'statement of marks'!J26)</f>
        <v>C 020</v>
      </c>
      <c r="K26" s="509" t="str">
        <f>'statement of marks'!V26</f>
        <v/>
      </c>
      <c r="L26" s="510" t="str">
        <f>'statement of marks'!AL26</f>
        <v/>
      </c>
      <c r="M26" s="511" t="str">
        <f>'statement of marks'!AR26</f>
        <v/>
      </c>
      <c r="N26" s="509" t="str">
        <f>'statement of marks'!BD26</f>
        <v/>
      </c>
      <c r="O26" s="510" t="str">
        <f>'statement of marks'!BT26</f>
        <v/>
      </c>
      <c r="P26" s="509" t="str">
        <f>'statement of marks'!CJ26</f>
        <v/>
      </c>
      <c r="Q26" s="509" t="str">
        <f>'statement of marks'!CZ26</f>
        <v/>
      </c>
      <c r="R26" s="512" t="str">
        <f>'statement of marks'!DN26</f>
        <v/>
      </c>
      <c r="S26" s="489" t="str">
        <f>'statement of marks'!DY26</f>
        <v/>
      </c>
      <c r="T26" s="489" t="str">
        <f>'statement of marks'!EK26</f>
        <v/>
      </c>
      <c r="U26" s="489" t="str">
        <f>'statement of marks'!ER26</f>
        <v/>
      </c>
      <c r="V26" s="489" t="str">
        <f>'statement of marks'!EX26</f>
        <v/>
      </c>
      <c r="W26" s="489">
        <f t="shared" si="0"/>
        <v>0</v>
      </c>
      <c r="X26" s="512" t="str">
        <f>'statement of marks'!GS26</f>
        <v/>
      </c>
      <c r="Y26" s="512" t="str">
        <f>'statement of marks'!GT26</f>
        <v/>
      </c>
      <c r="Z26" s="513"/>
    </row>
    <row r="27" spans="1:26" ht="20" hidden="1" customHeight="1">
      <c r="A27" s="483">
        <v>21</v>
      </c>
      <c r="B27" s="477" t="str">
        <f>IF('statement of marks'!B27="","",'statement of marks'!B27)</f>
        <v/>
      </c>
      <c r="C27" s="477" t="str">
        <f>IF('statement of marks'!C27="","",'statement of marks'!C27)</f>
        <v/>
      </c>
      <c r="D27" s="477" t="str">
        <f>IF('statement of marks'!F27="","",'statement of marks'!F27)</f>
        <v/>
      </c>
      <c r="E27" s="477">
        <f>IF('statement of marks'!D27="","",'statement of marks'!D27)</f>
        <v>1021</v>
      </c>
      <c r="F27" s="477" t="str">
        <f>IF('statement of marks'!E27="","",'statement of marks'!E27)</f>
        <v/>
      </c>
      <c r="G27" s="484" t="str">
        <f>IF('statement of marks'!G27="","",'statement of marks'!G27)</f>
        <v/>
      </c>
      <c r="H27" s="485" t="str">
        <f>IF('statement of marks'!H27="","",'statement of marks'!H27)</f>
        <v>A 021</v>
      </c>
      <c r="I27" s="485" t="str">
        <f>IF('statement of marks'!I27="","",'statement of marks'!I27)</f>
        <v>B 021</v>
      </c>
      <c r="J27" s="485" t="str">
        <f>IF('statement of marks'!J27="","",'statement of marks'!J27)</f>
        <v>C 021</v>
      </c>
      <c r="K27" s="479" t="str">
        <f>'statement of marks'!V27</f>
        <v/>
      </c>
      <c r="L27" s="480" t="str">
        <f>'statement of marks'!AL27</f>
        <v/>
      </c>
      <c r="M27" s="486" t="str">
        <f>'statement of marks'!AR27</f>
        <v/>
      </c>
      <c r="N27" s="479" t="str">
        <f>'statement of marks'!BD27</f>
        <v/>
      </c>
      <c r="O27" s="480" t="str">
        <f>'statement of marks'!BT27</f>
        <v/>
      </c>
      <c r="P27" s="479" t="str">
        <f>'statement of marks'!CJ27</f>
        <v/>
      </c>
      <c r="Q27" s="479" t="str">
        <f>'statement of marks'!CZ27</f>
        <v/>
      </c>
      <c r="R27" s="481" t="str">
        <f>'statement of marks'!DN27</f>
        <v/>
      </c>
      <c r="S27" s="477" t="str">
        <f>'statement of marks'!DY27</f>
        <v/>
      </c>
      <c r="T27" s="477" t="str">
        <f>'statement of marks'!EK27</f>
        <v/>
      </c>
      <c r="U27" s="477" t="str">
        <f>'statement of marks'!ER27</f>
        <v/>
      </c>
      <c r="V27" s="477" t="str">
        <f>'statement of marks'!EX27</f>
        <v/>
      </c>
      <c r="W27" s="477">
        <f t="shared" si="0"/>
        <v>0</v>
      </c>
      <c r="X27" s="481" t="str">
        <f>'statement of marks'!GS27</f>
        <v/>
      </c>
      <c r="Y27" s="481" t="str">
        <f>'statement of marks'!GT27</f>
        <v/>
      </c>
      <c r="Z27" s="482"/>
    </row>
    <row r="28" spans="1:26" ht="20" hidden="1" customHeight="1">
      <c r="A28" s="215">
        <v>22</v>
      </c>
      <c r="B28" s="214" t="str">
        <f>IF('statement of marks'!B28="","",'statement of marks'!B28)</f>
        <v/>
      </c>
      <c r="C28" s="214" t="str">
        <f>IF('statement of marks'!C28="","",'statement of marks'!C28)</f>
        <v/>
      </c>
      <c r="D28" s="214" t="str">
        <f>IF('statement of marks'!F28="","",'statement of marks'!F28)</f>
        <v/>
      </c>
      <c r="E28" s="214">
        <f>IF('statement of marks'!D28="","",'statement of marks'!D28)</f>
        <v>1022</v>
      </c>
      <c r="F28" s="214" t="str">
        <f>IF('statement of marks'!E28="","",'statement of marks'!E28)</f>
        <v/>
      </c>
      <c r="G28" s="219" t="str">
        <f>IF('statement of marks'!G28="","",'statement of marks'!G28)</f>
        <v/>
      </c>
      <c r="H28" s="216" t="str">
        <f>IF('statement of marks'!H28="","",'statement of marks'!H28)</f>
        <v>A 022</v>
      </c>
      <c r="I28" s="216" t="str">
        <f>IF('statement of marks'!I28="","",'statement of marks'!I28)</f>
        <v>B 022</v>
      </c>
      <c r="J28" s="216" t="str">
        <f>IF('statement of marks'!J28="","",'statement of marks'!J28)</f>
        <v>C 022</v>
      </c>
      <c r="K28" s="452" t="str">
        <f>'statement of marks'!V28</f>
        <v/>
      </c>
      <c r="L28" s="217" t="str">
        <f>'statement of marks'!AL28</f>
        <v/>
      </c>
      <c r="M28" s="451" t="str">
        <f>'statement of marks'!AR28</f>
        <v/>
      </c>
      <c r="N28" s="452" t="str">
        <f>'statement of marks'!BD28</f>
        <v/>
      </c>
      <c r="O28" s="217" t="str">
        <f>'statement of marks'!BT28</f>
        <v/>
      </c>
      <c r="P28" s="452" t="str">
        <f>'statement of marks'!CJ28</f>
        <v/>
      </c>
      <c r="Q28" s="452" t="str">
        <f>'statement of marks'!CZ28</f>
        <v/>
      </c>
      <c r="R28" s="218" t="str">
        <f>'statement of marks'!DN28</f>
        <v/>
      </c>
      <c r="S28" s="214" t="str">
        <f>'statement of marks'!DY28</f>
        <v/>
      </c>
      <c r="T28" s="214" t="str">
        <f>'statement of marks'!EK28</f>
        <v/>
      </c>
      <c r="U28" s="214" t="str">
        <f>'statement of marks'!ER28</f>
        <v/>
      </c>
      <c r="V28" s="214" t="str">
        <f>'statement of marks'!EX28</f>
        <v/>
      </c>
      <c r="W28" s="214">
        <f t="shared" si="0"/>
        <v>0</v>
      </c>
      <c r="X28" s="218" t="str">
        <f>'statement of marks'!GS28</f>
        <v/>
      </c>
      <c r="Y28" s="218" t="str">
        <f>'statement of marks'!GT28</f>
        <v/>
      </c>
      <c r="Z28" s="220"/>
    </row>
    <row r="29" spans="1:26" ht="20" hidden="1" customHeight="1">
      <c r="A29" s="215">
        <v>23</v>
      </c>
      <c r="B29" s="214" t="str">
        <f>IF('statement of marks'!B29="","",'statement of marks'!B29)</f>
        <v/>
      </c>
      <c r="C29" s="214" t="str">
        <f>IF('statement of marks'!C29="","",'statement of marks'!C29)</f>
        <v/>
      </c>
      <c r="D29" s="214" t="str">
        <f>IF('statement of marks'!F29="","",'statement of marks'!F29)</f>
        <v/>
      </c>
      <c r="E29" s="214">
        <f>IF('statement of marks'!D29="","",'statement of marks'!D29)</f>
        <v>1023</v>
      </c>
      <c r="F29" s="214" t="str">
        <f>IF('statement of marks'!E29="","",'statement of marks'!E29)</f>
        <v/>
      </c>
      <c r="G29" s="219" t="str">
        <f>IF('statement of marks'!G29="","",'statement of marks'!G29)</f>
        <v/>
      </c>
      <c r="H29" s="216" t="str">
        <f>IF('statement of marks'!H29="","",'statement of marks'!H29)</f>
        <v>A 023</v>
      </c>
      <c r="I29" s="216" t="str">
        <f>IF('statement of marks'!I29="","",'statement of marks'!I29)</f>
        <v>B 023</v>
      </c>
      <c r="J29" s="216" t="str">
        <f>IF('statement of marks'!J29="","",'statement of marks'!J29)</f>
        <v>C 023</v>
      </c>
      <c r="K29" s="452" t="str">
        <f>'statement of marks'!V29</f>
        <v/>
      </c>
      <c r="L29" s="217" t="str">
        <f>'statement of marks'!AL29</f>
        <v/>
      </c>
      <c r="M29" s="451" t="str">
        <f>'statement of marks'!AR29</f>
        <v/>
      </c>
      <c r="N29" s="452" t="str">
        <f>'statement of marks'!BD29</f>
        <v/>
      </c>
      <c r="O29" s="217" t="str">
        <f>'statement of marks'!BT29</f>
        <v/>
      </c>
      <c r="P29" s="452" t="str">
        <f>'statement of marks'!CJ29</f>
        <v/>
      </c>
      <c r="Q29" s="452" t="str">
        <f>'statement of marks'!CZ29</f>
        <v/>
      </c>
      <c r="R29" s="218" t="str">
        <f>'statement of marks'!DN29</f>
        <v/>
      </c>
      <c r="S29" s="214" t="str">
        <f>'statement of marks'!DY29</f>
        <v/>
      </c>
      <c r="T29" s="214" t="str">
        <f>'statement of marks'!EK29</f>
        <v/>
      </c>
      <c r="U29" s="214" t="str">
        <f>'statement of marks'!ER29</f>
        <v/>
      </c>
      <c r="V29" s="214" t="str">
        <f>'statement of marks'!EX29</f>
        <v/>
      </c>
      <c r="W29" s="214">
        <f t="shared" si="0"/>
        <v>0</v>
      </c>
      <c r="X29" s="218" t="str">
        <f>'statement of marks'!GS29</f>
        <v/>
      </c>
      <c r="Y29" s="218" t="str">
        <f>'statement of marks'!GT29</f>
        <v/>
      </c>
      <c r="Z29" s="220"/>
    </row>
    <row r="30" spans="1:26" ht="20" hidden="1" customHeight="1">
      <c r="A30" s="215">
        <v>24</v>
      </c>
      <c r="B30" s="214" t="str">
        <f>IF('statement of marks'!B30="","",'statement of marks'!B30)</f>
        <v/>
      </c>
      <c r="C30" s="214" t="str">
        <f>IF('statement of marks'!C30="","",'statement of marks'!C30)</f>
        <v/>
      </c>
      <c r="D30" s="214" t="str">
        <f>IF('statement of marks'!F30="","",'statement of marks'!F30)</f>
        <v/>
      </c>
      <c r="E30" s="214">
        <f>IF('statement of marks'!D30="","",'statement of marks'!D30)</f>
        <v>1024</v>
      </c>
      <c r="F30" s="214" t="str">
        <f>IF('statement of marks'!E30="","",'statement of marks'!E30)</f>
        <v/>
      </c>
      <c r="G30" s="219" t="str">
        <f>IF('statement of marks'!G30="","",'statement of marks'!G30)</f>
        <v/>
      </c>
      <c r="H30" s="216" t="str">
        <f>IF('statement of marks'!H30="","",'statement of marks'!H30)</f>
        <v>A 024</v>
      </c>
      <c r="I30" s="216" t="str">
        <f>IF('statement of marks'!I30="","",'statement of marks'!I30)</f>
        <v>B 024</v>
      </c>
      <c r="J30" s="216" t="str">
        <f>IF('statement of marks'!J30="","",'statement of marks'!J30)</f>
        <v>C 024</v>
      </c>
      <c r="K30" s="452" t="str">
        <f>'statement of marks'!V30</f>
        <v/>
      </c>
      <c r="L30" s="217" t="str">
        <f>'statement of marks'!AL30</f>
        <v/>
      </c>
      <c r="M30" s="451" t="str">
        <f>'statement of marks'!AR30</f>
        <v/>
      </c>
      <c r="N30" s="452" t="str">
        <f>'statement of marks'!BD30</f>
        <v/>
      </c>
      <c r="O30" s="217" t="str">
        <f>'statement of marks'!BT30</f>
        <v/>
      </c>
      <c r="P30" s="452" t="str">
        <f>'statement of marks'!CJ30</f>
        <v/>
      </c>
      <c r="Q30" s="452" t="str">
        <f>'statement of marks'!CZ30</f>
        <v/>
      </c>
      <c r="R30" s="218" t="str">
        <f>'statement of marks'!DN30</f>
        <v/>
      </c>
      <c r="S30" s="214" t="str">
        <f>'statement of marks'!DY30</f>
        <v/>
      </c>
      <c r="T30" s="214" t="str">
        <f>'statement of marks'!EK30</f>
        <v/>
      </c>
      <c r="U30" s="214" t="str">
        <f>'statement of marks'!ER30</f>
        <v/>
      </c>
      <c r="V30" s="214" t="str">
        <f>'statement of marks'!EX30</f>
        <v/>
      </c>
      <c r="W30" s="214">
        <f t="shared" si="0"/>
        <v>0</v>
      </c>
      <c r="X30" s="218" t="str">
        <f>'statement of marks'!GS30</f>
        <v/>
      </c>
      <c r="Y30" s="218" t="str">
        <f>'statement of marks'!GT30</f>
        <v/>
      </c>
      <c r="Z30" s="220"/>
    </row>
    <row r="31" spans="1:26" ht="20" hidden="1" customHeight="1">
      <c r="A31" s="215">
        <v>25</v>
      </c>
      <c r="B31" s="214" t="str">
        <f>IF('statement of marks'!B31="","",'statement of marks'!B31)</f>
        <v/>
      </c>
      <c r="C31" s="214" t="str">
        <f>IF('statement of marks'!C31="","",'statement of marks'!C31)</f>
        <v/>
      </c>
      <c r="D31" s="214" t="str">
        <f>IF('statement of marks'!F31="","",'statement of marks'!F31)</f>
        <v/>
      </c>
      <c r="E31" s="214">
        <f>IF('statement of marks'!D31="","",'statement of marks'!D31)</f>
        <v>1025</v>
      </c>
      <c r="F31" s="214" t="str">
        <f>IF('statement of marks'!E31="","",'statement of marks'!E31)</f>
        <v/>
      </c>
      <c r="G31" s="219" t="str">
        <f>IF('statement of marks'!G31="","",'statement of marks'!G31)</f>
        <v/>
      </c>
      <c r="H31" s="216" t="str">
        <f>IF('statement of marks'!H31="","",'statement of marks'!H31)</f>
        <v>A 025</v>
      </c>
      <c r="I31" s="216" t="str">
        <f>IF('statement of marks'!I31="","",'statement of marks'!I31)</f>
        <v>B 025</v>
      </c>
      <c r="J31" s="216" t="str">
        <f>IF('statement of marks'!J31="","",'statement of marks'!J31)</f>
        <v>C 025</v>
      </c>
      <c r="K31" s="452" t="str">
        <f>'statement of marks'!V31</f>
        <v/>
      </c>
      <c r="L31" s="217" t="str">
        <f>'statement of marks'!AL31</f>
        <v/>
      </c>
      <c r="M31" s="451" t="str">
        <f>'statement of marks'!AR31</f>
        <v/>
      </c>
      <c r="N31" s="452" t="str">
        <f>'statement of marks'!BD31</f>
        <v/>
      </c>
      <c r="O31" s="217" t="str">
        <f>'statement of marks'!BT31</f>
        <v/>
      </c>
      <c r="P31" s="452" t="str">
        <f>'statement of marks'!CJ31</f>
        <v/>
      </c>
      <c r="Q31" s="452" t="str">
        <f>'statement of marks'!CZ31</f>
        <v/>
      </c>
      <c r="R31" s="218" t="str">
        <f>'statement of marks'!DN31</f>
        <v/>
      </c>
      <c r="S31" s="214" t="str">
        <f>'statement of marks'!DY31</f>
        <v/>
      </c>
      <c r="T31" s="214" t="str">
        <f>'statement of marks'!EK31</f>
        <v/>
      </c>
      <c r="U31" s="214" t="str">
        <f>'statement of marks'!ER31</f>
        <v/>
      </c>
      <c r="V31" s="214" t="str">
        <f>'statement of marks'!EX31</f>
        <v/>
      </c>
      <c r="W31" s="214">
        <f t="shared" si="0"/>
        <v>0</v>
      </c>
      <c r="X31" s="218" t="str">
        <f>'statement of marks'!GS31</f>
        <v/>
      </c>
      <c r="Y31" s="218" t="str">
        <f>'statement of marks'!GT31</f>
        <v/>
      </c>
      <c r="Z31" s="220"/>
    </row>
    <row r="32" spans="1:26" ht="20" hidden="1" customHeight="1">
      <c r="A32" s="215">
        <v>26</v>
      </c>
      <c r="B32" s="214" t="str">
        <f>IF('statement of marks'!B32="","",'statement of marks'!B32)</f>
        <v/>
      </c>
      <c r="C32" s="214" t="str">
        <f>IF('statement of marks'!C32="","",'statement of marks'!C32)</f>
        <v/>
      </c>
      <c r="D32" s="214" t="str">
        <f>IF('statement of marks'!F32="","",'statement of marks'!F32)</f>
        <v/>
      </c>
      <c r="E32" s="214">
        <f>IF('statement of marks'!D32="","",'statement of marks'!D32)</f>
        <v>1026</v>
      </c>
      <c r="F32" s="214" t="str">
        <f>IF('statement of marks'!E32="","",'statement of marks'!E32)</f>
        <v/>
      </c>
      <c r="G32" s="219" t="str">
        <f>IF('statement of marks'!G32="","",'statement of marks'!G32)</f>
        <v/>
      </c>
      <c r="H32" s="216" t="str">
        <f>IF('statement of marks'!H32="","",'statement of marks'!H32)</f>
        <v>A 026</v>
      </c>
      <c r="I32" s="216" t="str">
        <f>IF('statement of marks'!I32="","",'statement of marks'!I32)</f>
        <v>B 026</v>
      </c>
      <c r="J32" s="216" t="str">
        <f>IF('statement of marks'!J32="","",'statement of marks'!J32)</f>
        <v>C 026</v>
      </c>
      <c r="K32" s="452" t="str">
        <f>'statement of marks'!V32</f>
        <v/>
      </c>
      <c r="L32" s="217" t="str">
        <f>'statement of marks'!AL32</f>
        <v/>
      </c>
      <c r="M32" s="451" t="str">
        <f>'statement of marks'!AR32</f>
        <v/>
      </c>
      <c r="N32" s="452" t="str">
        <f>'statement of marks'!BD32</f>
        <v/>
      </c>
      <c r="O32" s="217" t="str">
        <f>'statement of marks'!BT32</f>
        <v/>
      </c>
      <c r="P32" s="452" t="str">
        <f>'statement of marks'!CJ32</f>
        <v/>
      </c>
      <c r="Q32" s="452" t="str">
        <f>'statement of marks'!CZ32</f>
        <v/>
      </c>
      <c r="R32" s="218" t="str">
        <f>'statement of marks'!DN32</f>
        <v/>
      </c>
      <c r="S32" s="214" t="str">
        <f>'statement of marks'!DY32</f>
        <v/>
      </c>
      <c r="T32" s="214" t="str">
        <f>'statement of marks'!EK32</f>
        <v/>
      </c>
      <c r="U32" s="214" t="str">
        <f>'statement of marks'!ER32</f>
        <v/>
      </c>
      <c r="V32" s="214" t="str">
        <f>'statement of marks'!EX32</f>
        <v/>
      </c>
      <c r="W32" s="214">
        <f t="shared" si="0"/>
        <v>0</v>
      </c>
      <c r="X32" s="218" t="str">
        <f>'statement of marks'!GS32</f>
        <v/>
      </c>
      <c r="Y32" s="218" t="str">
        <f>'statement of marks'!GT32</f>
        <v/>
      </c>
      <c r="Z32" s="220"/>
    </row>
    <row r="33" spans="1:26" ht="20" hidden="1" customHeight="1">
      <c r="A33" s="215">
        <v>27</v>
      </c>
      <c r="B33" s="214" t="str">
        <f>IF('statement of marks'!B33="","",'statement of marks'!B33)</f>
        <v/>
      </c>
      <c r="C33" s="214" t="str">
        <f>IF('statement of marks'!C33="","",'statement of marks'!C33)</f>
        <v/>
      </c>
      <c r="D33" s="214" t="str">
        <f>IF('statement of marks'!F33="","",'statement of marks'!F33)</f>
        <v/>
      </c>
      <c r="E33" s="214">
        <f>IF('statement of marks'!D33="","",'statement of marks'!D33)</f>
        <v>1027</v>
      </c>
      <c r="F33" s="214" t="str">
        <f>IF('statement of marks'!E33="","",'statement of marks'!E33)</f>
        <v/>
      </c>
      <c r="G33" s="219" t="str">
        <f>IF('statement of marks'!G33="","",'statement of marks'!G33)</f>
        <v/>
      </c>
      <c r="H33" s="216" t="str">
        <f>IF('statement of marks'!H33="","",'statement of marks'!H33)</f>
        <v>A 027</v>
      </c>
      <c r="I33" s="216" t="str">
        <f>IF('statement of marks'!I33="","",'statement of marks'!I33)</f>
        <v>B 027</v>
      </c>
      <c r="J33" s="216" t="str">
        <f>IF('statement of marks'!J33="","",'statement of marks'!J33)</f>
        <v>C 027</v>
      </c>
      <c r="K33" s="452" t="str">
        <f>'statement of marks'!V33</f>
        <v/>
      </c>
      <c r="L33" s="217" t="str">
        <f>'statement of marks'!AL33</f>
        <v/>
      </c>
      <c r="M33" s="451" t="str">
        <f>'statement of marks'!AR33</f>
        <v/>
      </c>
      <c r="N33" s="452" t="str">
        <f>'statement of marks'!BD33</f>
        <v/>
      </c>
      <c r="O33" s="217" t="str">
        <f>'statement of marks'!BT33</f>
        <v/>
      </c>
      <c r="P33" s="452" t="str">
        <f>'statement of marks'!CJ33</f>
        <v/>
      </c>
      <c r="Q33" s="452" t="str">
        <f>'statement of marks'!CZ33</f>
        <v/>
      </c>
      <c r="R33" s="218" t="str">
        <f>'statement of marks'!DN33</f>
        <v/>
      </c>
      <c r="S33" s="214" t="str">
        <f>'statement of marks'!DY33</f>
        <v/>
      </c>
      <c r="T33" s="214" t="str">
        <f>'statement of marks'!EK33</f>
        <v/>
      </c>
      <c r="U33" s="214" t="str">
        <f>'statement of marks'!ER33</f>
        <v/>
      </c>
      <c r="V33" s="214" t="str">
        <f>'statement of marks'!EX33</f>
        <v/>
      </c>
      <c r="W33" s="214">
        <f t="shared" si="0"/>
        <v>0</v>
      </c>
      <c r="X33" s="218" t="str">
        <f>'statement of marks'!GS33</f>
        <v/>
      </c>
      <c r="Y33" s="218" t="str">
        <f>'statement of marks'!GT33</f>
        <v/>
      </c>
      <c r="Z33" s="220"/>
    </row>
    <row r="34" spans="1:26" ht="20" hidden="1" customHeight="1">
      <c r="A34" s="215">
        <v>28</v>
      </c>
      <c r="B34" s="214" t="str">
        <f>IF('statement of marks'!B34="","",'statement of marks'!B34)</f>
        <v/>
      </c>
      <c r="C34" s="214" t="str">
        <f>IF('statement of marks'!C34="","",'statement of marks'!C34)</f>
        <v/>
      </c>
      <c r="D34" s="214" t="str">
        <f>IF('statement of marks'!F34="","",'statement of marks'!F34)</f>
        <v/>
      </c>
      <c r="E34" s="214">
        <f>IF('statement of marks'!D34="","",'statement of marks'!D34)</f>
        <v>1028</v>
      </c>
      <c r="F34" s="214" t="str">
        <f>IF('statement of marks'!E34="","",'statement of marks'!E34)</f>
        <v/>
      </c>
      <c r="G34" s="219" t="str">
        <f>IF('statement of marks'!G34="","",'statement of marks'!G34)</f>
        <v/>
      </c>
      <c r="H34" s="216" t="str">
        <f>IF('statement of marks'!H34="","",'statement of marks'!H34)</f>
        <v>A 028</v>
      </c>
      <c r="I34" s="216" t="str">
        <f>IF('statement of marks'!I34="","",'statement of marks'!I34)</f>
        <v>B 028</v>
      </c>
      <c r="J34" s="216" t="str">
        <f>IF('statement of marks'!J34="","",'statement of marks'!J34)</f>
        <v>C 028</v>
      </c>
      <c r="K34" s="452" t="str">
        <f>'statement of marks'!V34</f>
        <v/>
      </c>
      <c r="L34" s="217" t="str">
        <f>'statement of marks'!AL34</f>
        <v/>
      </c>
      <c r="M34" s="451" t="str">
        <f>'statement of marks'!AR34</f>
        <v/>
      </c>
      <c r="N34" s="452" t="str">
        <f>'statement of marks'!BD34</f>
        <v/>
      </c>
      <c r="O34" s="217" t="str">
        <f>'statement of marks'!BT34</f>
        <v/>
      </c>
      <c r="P34" s="452" t="str">
        <f>'statement of marks'!CJ34</f>
        <v/>
      </c>
      <c r="Q34" s="452" t="str">
        <f>'statement of marks'!CZ34</f>
        <v/>
      </c>
      <c r="R34" s="218" t="str">
        <f>'statement of marks'!DN34</f>
        <v/>
      </c>
      <c r="S34" s="214" t="str">
        <f>'statement of marks'!DY34</f>
        <v/>
      </c>
      <c r="T34" s="214" t="str">
        <f>'statement of marks'!EK34</f>
        <v/>
      </c>
      <c r="U34" s="214" t="str">
        <f>'statement of marks'!ER34</f>
        <v/>
      </c>
      <c r="V34" s="214" t="str">
        <f>'statement of marks'!EX34</f>
        <v/>
      </c>
      <c r="W34" s="214">
        <f t="shared" si="0"/>
        <v>0</v>
      </c>
      <c r="X34" s="218" t="str">
        <f>'statement of marks'!GS34</f>
        <v/>
      </c>
      <c r="Y34" s="218" t="str">
        <f>'statement of marks'!GT34</f>
        <v/>
      </c>
      <c r="Z34" s="220"/>
    </row>
    <row r="35" spans="1:26" ht="20" hidden="1" customHeight="1">
      <c r="A35" s="215">
        <v>29</v>
      </c>
      <c r="B35" s="214" t="str">
        <f>IF('statement of marks'!B35="","",'statement of marks'!B35)</f>
        <v/>
      </c>
      <c r="C35" s="214" t="str">
        <f>IF('statement of marks'!C35="","",'statement of marks'!C35)</f>
        <v/>
      </c>
      <c r="D35" s="214" t="str">
        <f>IF('statement of marks'!F35="","",'statement of marks'!F35)</f>
        <v/>
      </c>
      <c r="E35" s="214">
        <f>IF('statement of marks'!D35="","",'statement of marks'!D35)</f>
        <v>1029</v>
      </c>
      <c r="F35" s="214" t="str">
        <f>IF('statement of marks'!E35="","",'statement of marks'!E35)</f>
        <v/>
      </c>
      <c r="G35" s="219" t="str">
        <f>IF('statement of marks'!G35="","",'statement of marks'!G35)</f>
        <v/>
      </c>
      <c r="H35" s="216" t="str">
        <f>IF('statement of marks'!H35="","",'statement of marks'!H35)</f>
        <v>A 029</v>
      </c>
      <c r="I35" s="216" t="str">
        <f>IF('statement of marks'!I35="","",'statement of marks'!I35)</f>
        <v>B 029</v>
      </c>
      <c r="J35" s="216" t="str">
        <f>IF('statement of marks'!J35="","",'statement of marks'!J35)</f>
        <v>C 029</v>
      </c>
      <c r="K35" s="452" t="str">
        <f>'statement of marks'!V35</f>
        <v/>
      </c>
      <c r="L35" s="217" t="str">
        <f>'statement of marks'!AL35</f>
        <v/>
      </c>
      <c r="M35" s="451" t="str">
        <f>'statement of marks'!AR35</f>
        <v/>
      </c>
      <c r="N35" s="452" t="str">
        <f>'statement of marks'!BD35</f>
        <v/>
      </c>
      <c r="O35" s="217" t="str">
        <f>'statement of marks'!BT35</f>
        <v/>
      </c>
      <c r="P35" s="452" t="str">
        <f>'statement of marks'!CJ35</f>
        <v/>
      </c>
      <c r="Q35" s="452" t="str">
        <f>'statement of marks'!CZ35</f>
        <v/>
      </c>
      <c r="R35" s="218" t="str">
        <f>'statement of marks'!DN35</f>
        <v/>
      </c>
      <c r="S35" s="214" t="str">
        <f>'statement of marks'!DY35</f>
        <v/>
      </c>
      <c r="T35" s="214" t="str">
        <f>'statement of marks'!EK35</f>
        <v/>
      </c>
      <c r="U35" s="214" t="str">
        <f>'statement of marks'!ER35</f>
        <v/>
      </c>
      <c r="V35" s="214" t="str">
        <f>'statement of marks'!EX35</f>
        <v/>
      </c>
      <c r="W35" s="214">
        <f t="shared" si="0"/>
        <v>0</v>
      </c>
      <c r="X35" s="218" t="str">
        <f>'statement of marks'!GS35</f>
        <v/>
      </c>
      <c r="Y35" s="218" t="str">
        <f>'statement of marks'!GT35</f>
        <v/>
      </c>
      <c r="Z35" s="220"/>
    </row>
    <row r="36" spans="1:26" ht="20" hidden="1" customHeight="1">
      <c r="A36" s="215">
        <v>30</v>
      </c>
      <c r="B36" s="214" t="str">
        <f>IF('statement of marks'!B36="","",'statement of marks'!B36)</f>
        <v/>
      </c>
      <c r="C36" s="214" t="str">
        <f>IF('statement of marks'!C36="","",'statement of marks'!C36)</f>
        <v/>
      </c>
      <c r="D36" s="214" t="str">
        <f>IF('statement of marks'!F36="","",'statement of marks'!F36)</f>
        <v/>
      </c>
      <c r="E36" s="214">
        <f>IF('statement of marks'!D36="","",'statement of marks'!D36)</f>
        <v>1030</v>
      </c>
      <c r="F36" s="214" t="str">
        <f>IF('statement of marks'!E36="","",'statement of marks'!E36)</f>
        <v/>
      </c>
      <c r="G36" s="219" t="str">
        <f>IF('statement of marks'!G36="","",'statement of marks'!G36)</f>
        <v/>
      </c>
      <c r="H36" s="216" t="str">
        <f>IF('statement of marks'!H36="","",'statement of marks'!H36)</f>
        <v>A 030</v>
      </c>
      <c r="I36" s="216" t="str">
        <f>IF('statement of marks'!I36="","",'statement of marks'!I36)</f>
        <v>B 030</v>
      </c>
      <c r="J36" s="216" t="str">
        <f>IF('statement of marks'!J36="","",'statement of marks'!J36)</f>
        <v>C 030</v>
      </c>
      <c r="K36" s="452" t="str">
        <f>'statement of marks'!V36</f>
        <v/>
      </c>
      <c r="L36" s="217" t="str">
        <f>'statement of marks'!AL36</f>
        <v/>
      </c>
      <c r="M36" s="451" t="str">
        <f>'statement of marks'!AR36</f>
        <v/>
      </c>
      <c r="N36" s="452" t="str">
        <f>'statement of marks'!BD36</f>
        <v/>
      </c>
      <c r="O36" s="217" t="str">
        <f>'statement of marks'!BT36</f>
        <v/>
      </c>
      <c r="P36" s="452" t="str">
        <f>'statement of marks'!CJ36</f>
        <v/>
      </c>
      <c r="Q36" s="452" t="str">
        <f>'statement of marks'!CZ36</f>
        <v/>
      </c>
      <c r="R36" s="218" t="str">
        <f>'statement of marks'!DN36</f>
        <v/>
      </c>
      <c r="S36" s="214" t="str">
        <f>'statement of marks'!DY36</f>
        <v/>
      </c>
      <c r="T36" s="214" t="str">
        <f>'statement of marks'!EK36</f>
        <v/>
      </c>
      <c r="U36" s="214" t="str">
        <f>'statement of marks'!ER36</f>
        <v/>
      </c>
      <c r="V36" s="214" t="str">
        <f>'statement of marks'!EX36</f>
        <v/>
      </c>
      <c r="W36" s="214">
        <f t="shared" si="0"/>
        <v>0</v>
      </c>
      <c r="X36" s="218" t="str">
        <f>'statement of marks'!GS36</f>
        <v/>
      </c>
      <c r="Y36" s="218" t="str">
        <f>'statement of marks'!GT36</f>
        <v/>
      </c>
      <c r="Z36" s="220"/>
    </row>
    <row r="37" spans="1:26" ht="20" hidden="1" customHeight="1">
      <c r="A37" s="215">
        <v>31</v>
      </c>
      <c r="B37" s="214" t="str">
        <f>IF('statement of marks'!B37="","",'statement of marks'!B37)</f>
        <v/>
      </c>
      <c r="C37" s="214" t="str">
        <f>IF('statement of marks'!C37="","",'statement of marks'!C37)</f>
        <v/>
      </c>
      <c r="D37" s="214" t="str">
        <f>IF('statement of marks'!F37="","",'statement of marks'!F37)</f>
        <v/>
      </c>
      <c r="E37" s="214">
        <f>IF('statement of marks'!D37="","",'statement of marks'!D37)</f>
        <v>1031</v>
      </c>
      <c r="F37" s="214" t="str">
        <f>IF('statement of marks'!E37="","",'statement of marks'!E37)</f>
        <v/>
      </c>
      <c r="G37" s="219" t="str">
        <f>IF('statement of marks'!G37="","",'statement of marks'!G37)</f>
        <v/>
      </c>
      <c r="H37" s="216" t="str">
        <f>IF('statement of marks'!H37="","",'statement of marks'!H37)</f>
        <v>A 031</v>
      </c>
      <c r="I37" s="216" t="str">
        <f>IF('statement of marks'!I37="","",'statement of marks'!I37)</f>
        <v>B 031</v>
      </c>
      <c r="J37" s="216" t="str">
        <f>IF('statement of marks'!J37="","",'statement of marks'!J37)</f>
        <v>C 031</v>
      </c>
      <c r="K37" s="452" t="str">
        <f>'statement of marks'!V37</f>
        <v/>
      </c>
      <c r="L37" s="217" t="str">
        <f>'statement of marks'!AL37</f>
        <v/>
      </c>
      <c r="M37" s="451" t="str">
        <f>'statement of marks'!AR37</f>
        <v/>
      </c>
      <c r="N37" s="452" t="str">
        <f>'statement of marks'!BD37</f>
        <v/>
      </c>
      <c r="O37" s="217" t="str">
        <f>'statement of marks'!BT37</f>
        <v/>
      </c>
      <c r="P37" s="452" t="str">
        <f>'statement of marks'!CJ37</f>
        <v/>
      </c>
      <c r="Q37" s="452" t="str">
        <f>'statement of marks'!CZ37</f>
        <v/>
      </c>
      <c r="R37" s="218" t="str">
        <f>'statement of marks'!DN37</f>
        <v/>
      </c>
      <c r="S37" s="214" t="str">
        <f>'statement of marks'!DY37</f>
        <v/>
      </c>
      <c r="T37" s="214" t="str">
        <f>'statement of marks'!EK37</f>
        <v/>
      </c>
      <c r="U37" s="214" t="str">
        <f>'statement of marks'!ER37</f>
        <v/>
      </c>
      <c r="V37" s="214" t="str">
        <f>'statement of marks'!EX37</f>
        <v/>
      </c>
      <c r="W37" s="214">
        <f t="shared" si="0"/>
        <v>0</v>
      </c>
      <c r="X37" s="218" t="str">
        <f>'statement of marks'!GS37</f>
        <v/>
      </c>
      <c r="Y37" s="218" t="str">
        <f>'statement of marks'!GT37</f>
        <v/>
      </c>
      <c r="Z37" s="220"/>
    </row>
    <row r="38" spans="1:26" ht="20" hidden="1" customHeight="1">
      <c r="A38" s="215">
        <v>32</v>
      </c>
      <c r="B38" s="214" t="str">
        <f>IF('statement of marks'!B38="","",'statement of marks'!B38)</f>
        <v/>
      </c>
      <c r="C38" s="214" t="str">
        <f>IF('statement of marks'!C38="","",'statement of marks'!C38)</f>
        <v/>
      </c>
      <c r="D38" s="214" t="str">
        <f>IF('statement of marks'!F38="","",'statement of marks'!F38)</f>
        <v/>
      </c>
      <c r="E38" s="214">
        <f>IF('statement of marks'!D38="","",'statement of marks'!D38)</f>
        <v>1032</v>
      </c>
      <c r="F38" s="214" t="str">
        <f>IF('statement of marks'!E38="","",'statement of marks'!E38)</f>
        <v/>
      </c>
      <c r="G38" s="219" t="str">
        <f>IF('statement of marks'!G38="","",'statement of marks'!G38)</f>
        <v/>
      </c>
      <c r="H38" s="216" t="str">
        <f>IF('statement of marks'!H38="","",'statement of marks'!H38)</f>
        <v>A 032</v>
      </c>
      <c r="I38" s="216" t="str">
        <f>IF('statement of marks'!I38="","",'statement of marks'!I38)</f>
        <v>B 032</v>
      </c>
      <c r="J38" s="216" t="str">
        <f>IF('statement of marks'!J38="","",'statement of marks'!J38)</f>
        <v>C 032</v>
      </c>
      <c r="K38" s="452" t="str">
        <f>'statement of marks'!V38</f>
        <v/>
      </c>
      <c r="L38" s="217" t="str">
        <f>'statement of marks'!AL38</f>
        <v/>
      </c>
      <c r="M38" s="451" t="str">
        <f>'statement of marks'!AR38</f>
        <v/>
      </c>
      <c r="N38" s="452" t="str">
        <f>'statement of marks'!BD38</f>
        <v/>
      </c>
      <c r="O38" s="217" t="str">
        <f>'statement of marks'!BT38</f>
        <v/>
      </c>
      <c r="P38" s="452" t="str">
        <f>'statement of marks'!CJ38</f>
        <v/>
      </c>
      <c r="Q38" s="452" t="str">
        <f>'statement of marks'!CZ38</f>
        <v/>
      </c>
      <c r="R38" s="218" t="str">
        <f>'statement of marks'!DN38</f>
        <v/>
      </c>
      <c r="S38" s="214" t="str">
        <f>'statement of marks'!DY38</f>
        <v/>
      </c>
      <c r="T38" s="214" t="str">
        <f>'statement of marks'!EK38</f>
        <v/>
      </c>
      <c r="U38" s="214" t="str">
        <f>'statement of marks'!ER38</f>
        <v/>
      </c>
      <c r="V38" s="214" t="str">
        <f>'statement of marks'!EX38</f>
        <v/>
      </c>
      <c r="W38" s="214">
        <f t="shared" si="0"/>
        <v>0</v>
      </c>
      <c r="X38" s="218" t="str">
        <f>'statement of marks'!GS38</f>
        <v/>
      </c>
      <c r="Y38" s="218" t="str">
        <f>'statement of marks'!GT38</f>
        <v/>
      </c>
      <c r="Z38" s="220"/>
    </row>
    <row r="39" spans="1:26" ht="20" hidden="1" customHeight="1">
      <c r="A39" s="215">
        <v>33</v>
      </c>
      <c r="B39" s="214" t="str">
        <f>IF('statement of marks'!B39="","",'statement of marks'!B39)</f>
        <v/>
      </c>
      <c r="C39" s="214" t="str">
        <f>IF('statement of marks'!C39="","",'statement of marks'!C39)</f>
        <v/>
      </c>
      <c r="D39" s="214" t="str">
        <f>IF('statement of marks'!F39="","",'statement of marks'!F39)</f>
        <v/>
      </c>
      <c r="E39" s="214">
        <f>IF('statement of marks'!D39="","",'statement of marks'!D39)</f>
        <v>1033</v>
      </c>
      <c r="F39" s="214" t="str">
        <f>IF('statement of marks'!E39="","",'statement of marks'!E39)</f>
        <v/>
      </c>
      <c r="G39" s="219" t="str">
        <f>IF('statement of marks'!G39="","",'statement of marks'!G39)</f>
        <v/>
      </c>
      <c r="H39" s="216" t="str">
        <f>IF('statement of marks'!H39="","",'statement of marks'!H39)</f>
        <v>A 033</v>
      </c>
      <c r="I39" s="216" t="str">
        <f>IF('statement of marks'!I39="","",'statement of marks'!I39)</f>
        <v>B 033</v>
      </c>
      <c r="J39" s="216" t="str">
        <f>IF('statement of marks'!J39="","",'statement of marks'!J39)</f>
        <v>C 033</v>
      </c>
      <c r="K39" s="452" t="str">
        <f>'statement of marks'!V39</f>
        <v/>
      </c>
      <c r="L39" s="217" t="str">
        <f>'statement of marks'!AL39</f>
        <v/>
      </c>
      <c r="M39" s="451" t="str">
        <f>'statement of marks'!AR39</f>
        <v/>
      </c>
      <c r="N39" s="452" t="str">
        <f>'statement of marks'!BD39</f>
        <v/>
      </c>
      <c r="O39" s="217" t="str">
        <f>'statement of marks'!BT39</f>
        <v/>
      </c>
      <c r="P39" s="452" t="str">
        <f>'statement of marks'!CJ39</f>
        <v/>
      </c>
      <c r="Q39" s="452" t="str">
        <f>'statement of marks'!CZ39</f>
        <v/>
      </c>
      <c r="R39" s="218" t="str">
        <f>'statement of marks'!DN39</f>
        <v/>
      </c>
      <c r="S39" s="214" t="str">
        <f>'statement of marks'!DY39</f>
        <v/>
      </c>
      <c r="T39" s="214" t="str">
        <f>'statement of marks'!EK39</f>
        <v/>
      </c>
      <c r="U39" s="214" t="str">
        <f>'statement of marks'!ER39</f>
        <v/>
      </c>
      <c r="V39" s="214" t="str">
        <f>'statement of marks'!EX39</f>
        <v/>
      </c>
      <c r="W39" s="214">
        <f t="shared" si="0"/>
        <v>0</v>
      </c>
      <c r="X39" s="218" t="str">
        <f>'statement of marks'!GS39</f>
        <v/>
      </c>
      <c r="Y39" s="218" t="str">
        <f>'statement of marks'!GT39</f>
        <v/>
      </c>
      <c r="Z39" s="220"/>
    </row>
    <row r="40" spans="1:26" ht="20" hidden="1" customHeight="1">
      <c r="A40" s="215">
        <v>34</v>
      </c>
      <c r="B40" s="214" t="str">
        <f>IF('statement of marks'!B40="","",'statement of marks'!B40)</f>
        <v/>
      </c>
      <c r="C40" s="214" t="str">
        <f>IF('statement of marks'!C40="","",'statement of marks'!C40)</f>
        <v/>
      </c>
      <c r="D40" s="214" t="str">
        <f>IF('statement of marks'!F40="","",'statement of marks'!F40)</f>
        <v/>
      </c>
      <c r="E40" s="214">
        <f>IF('statement of marks'!D40="","",'statement of marks'!D40)</f>
        <v>1034</v>
      </c>
      <c r="F40" s="214" t="str">
        <f>IF('statement of marks'!E40="","",'statement of marks'!E40)</f>
        <v/>
      </c>
      <c r="G40" s="219" t="str">
        <f>IF('statement of marks'!G40="","",'statement of marks'!G40)</f>
        <v/>
      </c>
      <c r="H40" s="216" t="str">
        <f>IF('statement of marks'!H40="","",'statement of marks'!H40)</f>
        <v>A 034</v>
      </c>
      <c r="I40" s="216" t="str">
        <f>IF('statement of marks'!I40="","",'statement of marks'!I40)</f>
        <v>B 034</v>
      </c>
      <c r="J40" s="216" t="str">
        <f>IF('statement of marks'!J40="","",'statement of marks'!J40)</f>
        <v>C 034</v>
      </c>
      <c r="K40" s="452" t="str">
        <f>'statement of marks'!V40</f>
        <v/>
      </c>
      <c r="L40" s="217" t="str">
        <f>'statement of marks'!AL40</f>
        <v/>
      </c>
      <c r="M40" s="451" t="str">
        <f>'statement of marks'!AR40</f>
        <v/>
      </c>
      <c r="N40" s="452" t="str">
        <f>'statement of marks'!BD40</f>
        <v/>
      </c>
      <c r="O40" s="217" t="str">
        <f>'statement of marks'!BT40</f>
        <v/>
      </c>
      <c r="P40" s="452" t="str">
        <f>'statement of marks'!CJ40</f>
        <v/>
      </c>
      <c r="Q40" s="452" t="str">
        <f>'statement of marks'!CZ40</f>
        <v/>
      </c>
      <c r="R40" s="218" t="str">
        <f>'statement of marks'!DN40</f>
        <v/>
      </c>
      <c r="S40" s="214" t="str">
        <f>'statement of marks'!DY40</f>
        <v/>
      </c>
      <c r="T40" s="214" t="str">
        <f>'statement of marks'!EK40</f>
        <v/>
      </c>
      <c r="U40" s="214" t="str">
        <f>'statement of marks'!ER40</f>
        <v/>
      </c>
      <c r="V40" s="214" t="str">
        <f>'statement of marks'!EX40</f>
        <v/>
      </c>
      <c r="W40" s="214">
        <f t="shared" si="0"/>
        <v>0</v>
      </c>
      <c r="X40" s="218" t="str">
        <f>'statement of marks'!GS40</f>
        <v/>
      </c>
      <c r="Y40" s="218" t="str">
        <f>'statement of marks'!GT40</f>
        <v/>
      </c>
      <c r="Z40" s="220"/>
    </row>
    <row r="41" spans="1:26" ht="20" hidden="1" customHeight="1">
      <c r="A41" s="215">
        <v>35</v>
      </c>
      <c r="B41" s="214" t="str">
        <f>IF('statement of marks'!B41="","",'statement of marks'!B41)</f>
        <v/>
      </c>
      <c r="C41" s="214" t="str">
        <f>IF('statement of marks'!C41="","",'statement of marks'!C41)</f>
        <v/>
      </c>
      <c r="D41" s="214" t="str">
        <f>IF('statement of marks'!F41="","",'statement of marks'!F41)</f>
        <v/>
      </c>
      <c r="E41" s="214">
        <f>IF('statement of marks'!D41="","",'statement of marks'!D41)</f>
        <v>1035</v>
      </c>
      <c r="F41" s="214" t="str">
        <f>IF('statement of marks'!E41="","",'statement of marks'!E41)</f>
        <v/>
      </c>
      <c r="G41" s="219" t="str">
        <f>IF('statement of marks'!G41="","",'statement of marks'!G41)</f>
        <v/>
      </c>
      <c r="H41" s="216" t="str">
        <f>IF('statement of marks'!H41="","",'statement of marks'!H41)</f>
        <v>A 035</v>
      </c>
      <c r="I41" s="216" t="str">
        <f>IF('statement of marks'!I41="","",'statement of marks'!I41)</f>
        <v>B 035</v>
      </c>
      <c r="J41" s="216" t="str">
        <f>IF('statement of marks'!J41="","",'statement of marks'!J41)</f>
        <v>C 035</v>
      </c>
      <c r="K41" s="452" t="str">
        <f>'statement of marks'!V41</f>
        <v/>
      </c>
      <c r="L41" s="217" t="str">
        <f>'statement of marks'!AL41</f>
        <v/>
      </c>
      <c r="M41" s="451" t="str">
        <f>'statement of marks'!AR41</f>
        <v/>
      </c>
      <c r="N41" s="452" t="str">
        <f>'statement of marks'!BD41</f>
        <v/>
      </c>
      <c r="O41" s="217" t="str">
        <f>'statement of marks'!BT41</f>
        <v/>
      </c>
      <c r="P41" s="452" t="str">
        <f>'statement of marks'!CJ41</f>
        <v/>
      </c>
      <c r="Q41" s="452" t="str">
        <f>'statement of marks'!CZ41</f>
        <v/>
      </c>
      <c r="R41" s="218" t="str">
        <f>'statement of marks'!DN41</f>
        <v/>
      </c>
      <c r="S41" s="214" t="str">
        <f>'statement of marks'!DY41</f>
        <v/>
      </c>
      <c r="T41" s="214" t="str">
        <f>'statement of marks'!EK41</f>
        <v/>
      </c>
      <c r="U41" s="214" t="str">
        <f>'statement of marks'!ER41</f>
        <v/>
      </c>
      <c r="V41" s="214" t="str">
        <f>'statement of marks'!EX41</f>
        <v/>
      </c>
      <c r="W41" s="214">
        <f t="shared" si="0"/>
        <v>0</v>
      </c>
      <c r="X41" s="218" t="str">
        <f>'statement of marks'!GS41</f>
        <v/>
      </c>
      <c r="Y41" s="218" t="str">
        <f>'statement of marks'!GT41</f>
        <v/>
      </c>
      <c r="Z41" s="220"/>
    </row>
    <row r="42" spans="1:26" ht="20" hidden="1" customHeight="1">
      <c r="A42" s="215">
        <v>36</v>
      </c>
      <c r="B42" s="214" t="str">
        <f>IF('statement of marks'!B42="","",'statement of marks'!B42)</f>
        <v/>
      </c>
      <c r="C42" s="214" t="str">
        <f>IF('statement of marks'!C42="","",'statement of marks'!C42)</f>
        <v/>
      </c>
      <c r="D42" s="214" t="str">
        <f>IF('statement of marks'!F42="","",'statement of marks'!F42)</f>
        <v/>
      </c>
      <c r="E42" s="214">
        <f>IF('statement of marks'!D42="","",'statement of marks'!D42)</f>
        <v>1036</v>
      </c>
      <c r="F42" s="214" t="str">
        <f>IF('statement of marks'!E42="","",'statement of marks'!E42)</f>
        <v/>
      </c>
      <c r="G42" s="219" t="str">
        <f>IF('statement of marks'!G42="","",'statement of marks'!G42)</f>
        <v/>
      </c>
      <c r="H42" s="216" t="str">
        <f>IF('statement of marks'!H42="","",'statement of marks'!H42)</f>
        <v>A 036</v>
      </c>
      <c r="I42" s="216" t="str">
        <f>IF('statement of marks'!I42="","",'statement of marks'!I42)</f>
        <v>B 036</v>
      </c>
      <c r="J42" s="216" t="str">
        <f>IF('statement of marks'!J42="","",'statement of marks'!J42)</f>
        <v>C 036</v>
      </c>
      <c r="K42" s="452" t="str">
        <f>'statement of marks'!V42</f>
        <v/>
      </c>
      <c r="L42" s="217" t="str">
        <f>'statement of marks'!AL42</f>
        <v/>
      </c>
      <c r="M42" s="451" t="str">
        <f>'statement of marks'!AR42</f>
        <v/>
      </c>
      <c r="N42" s="452" t="str">
        <f>'statement of marks'!BD42</f>
        <v/>
      </c>
      <c r="O42" s="217" t="str">
        <f>'statement of marks'!BT42</f>
        <v/>
      </c>
      <c r="P42" s="452" t="str">
        <f>'statement of marks'!CJ42</f>
        <v/>
      </c>
      <c r="Q42" s="452" t="str">
        <f>'statement of marks'!CZ42</f>
        <v/>
      </c>
      <c r="R42" s="218" t="str">
        <f>'statement of marks'!DN42</f>
        <v/>
      </c>
      <c r="S42" s="214" t="str">
        <f>'statement of marks'!DY42</f>
        <v/>
      </c>
      <c r="T42" s="214" t="str">
        <f>'statement of marks'!EK42</f>
        <v/>
      </c>
      <c r="U42" s="214" t="str">
        <f>'statement of marks'!ER42</f>
        <v/>
      </c>
      <c r="V42" s="214" t="str">
        <f>'statement of marks'!EX42</f>
        <v/>
      </c>
      <c r="W42" s="214">
        <f t="shared" si="0"/>
        <v>0</v>
      </c>
      <c r="X42" s="218" t="str">
        <f>'statement of marks'!GS42</f>
        <v/>
      </c>
      <c r="Y42" s="218" t="str">
        <f>'statement of marks'!GT42</f>
        <v/>
      </c>
      <c r="Z42" s="220"/>
    </row>
    <row r="43" spans="1:26" ht="20" hidden="1" customHeight="1">
      <c r="A43" s="215">
        <v>37</v>
      </c>
      <c r="B43" s="214" t="str">
        <f>IF('statement of marks'!B43="","",'statement of marks'!B43)</f>
        <v/>
      </c>
      <c r="C43" s="214" t="str">
        <f>IF('statement of marks'!C43="","",'statement of marks'!C43)</f>
        <v/>
      </c>
      <c r="D43" s="214" t="str">
        <f>IF('statement of marks'!F43="","",'statement of marks'!F43)</f>
        <v/>
      </c>
      <c r="E43" s="214">
        <f>IF('statement of marks'!D43="","",'statement of marks'!D43)</f>
        <v>1037</v>
      </c>
      <c r="F43" s="214" t="str">
        <f>IF('statement of marks'!E43="","",'statement of marks'!E43)</f>
        <v/>
      </c>
      <c r="G43" s="219" t="str">
        <f>IF('statement of marks'!G43="","",'statement of marks'!G43)</f>
        <v/>
      </c>
      <c r="H43" s="216" t="str">
        <f>IF('statement of marks'!H43="","",'statement of marks'!H43)</f>
        <v>A 037</v>
      </c>
      <c r="I43" s="216" t="str">
        <f>IF('statement of marks'!I43="","",'statement of marks'!I43)</f>
        <v>B 037</v>
      </c>
      <c r="J43" s="216" t="str">
        <f>IF('statement of marks'!J43="","",'statement of marks'!J43)</f>
        <v>C 037</v>
      </c>
      <c r="K43" s="452" t="str">
        <f>'statement of marks'!V43</f>
        <v/>
      </c>
      <c r="L43" s="217" t="str">
        <f>'statement of marks'!AL43</f>
        <v/>
      </c>
      <c r="M43" s="451" t="str">
        <f>'statement of marks'!AR43</f>
        <v/>
      </c>
      <c r="N43" s="452" t="str">
        <f>'statement of marks'!BD43</f>
        <v/>
      </c>
      <c r="O43" s="217" t="str">
        <f>'statement of marks'!BT43</f>
        <v/>
      </c>
      <c r="P43" s="452" t="str">
        <f>'statement of marks'!CJ43</f>
        <v/>
      </c>
      <c r="Q43" s="452" t="str">
        <f>'statement of marks'!CZ43</f>
        <v/>
      </c>
      <c r="R43" s="218" t="str">
        <f>'statement of marks'!DN43</f>
        <v/>
      </c>
      <c r="S43" s="214" t="str">
        <f>'statement of marks'!DY43</f>
        <v/>
      </c>
      <c r="T43" s="214" t="str">
        <f>'statement of marks'!EK43</f>
        <v/>
      </c>
      <c r="U43" s="214" t="str">
        <f>'statement of marks'!ER43</f>
        <v/>
      </c>
      <c r="V43" s="214" t="str">
        <f>'statement of marks'!EX43</f>
        <v/>
      </c>
      <c r="W43" s="214">
        <f t="shared" si="0"/>
        <v>0</v>
      </c>
      <c r="X43" s="218" t="str">
        <f>'statement of marks'!GS43</f>
        <v/>
      </c>
      <c r="Y43" s="218" t="str">
        <f>'statement of marks'!GT43</f>
        <v/>
      </c>
      <c r="Z43" s="220"/>
    </row>
    <row r="44" spans="1:26" ht="20" hidden="1" customHeight="1">
      <c r="A44" s="215">
        <v>38</v>
      </c>
      <c r="B44" s="214" t="str">
        <f>IF('statement of marks'!B44="","",'statement of marks'!B44)</f>
        <v/>
      </c>
      <c r="C44" s="214" t="str">
        <f>IF('statement of marks'!C44="","",'statement of marks'!C44)</f>
        <v/>
      </c>
      <c r="D44" s="214" t="str">
        <f>IF('statement of marks'!F44="","",'statement of marks'!F44)</f>
        <v/>
      </c>
      <c r="E44" s="214">
        <f>IF('statement of marks'!D44="","",'statement of marks'!D44)</f>
        <v>1038</v>
      </c>
      <c r="F44" s="214" t="str">
        <f>IF('statement of marks'!E44="","",'statement of marks'!E44)</f>
        <v/>
      </c>
      <c r="G44" s="219" t="str">
        <f>IF('statement of marks'!G44="","",'statement of marks'!G44)</f>
        <v/>
      </c>
      <c r="H44" s="216" t="str">
        <f>IF('statement of marks'!H44="","",'statement of marks'!H44)</f>
        <v>A 038</v>
      </c>
      <c r="I44" s="216" t="str">
        <f>IF('statement of marks'!I44="","",'statement of marks'!I44)</f>
        <v>B 038</v>
      </c>
      <c r="J44" s="216" t="str">
        <f>IF('statement of marks'!J44="","",'statement of marks'!J44)</f>
        <v>C 038</v>
      </c>
      <c r="K44" s="452" t="str">
        <f>'statement of marks'!V44</f>
        <v/>
      </c>
      <c r="L44" s="217" t="str">
        <f>'statement of marks'!AL44</f>
        <v/>
      </c>
      <c r="M44" s="451" t="str">
        <f>'statement of marks'!AR44</f>
        <v/>
      </c>
      <c r="N44" s="452" t="str">
        <f>'statement of marks'!BD44</f>
        <v/>
      </c>
      <c r="O44" s="217" t="str">
        <f>'statement of marks'!BT44</f>
        <v/>
      </c>
      <c r="P44" s="452" t="str">
        <f>'statement of marks'!CJ44</f>
        <v/>
      </c>
      <c r="Q44" s="452" t="str">
        <f>'statement of marks'!CZ44</f>
        <v/>
      </c>
      <c r="R44" s="218" t="str">
        <f>'statement of marks'!DN44</f>
        <v/>
      </c>
      <c r="S44" s="214" t="str">
        <f>'statement of marks'!DY44</f>
        <v/>
      </c>
      <c r="T44" s="214" t="str">
        <f>'statement of marks'!EK44</f>
        <v/>
      </c>
      <c r="U44" s="214" t="str">
        <f>'statement of marks'!ER44</f>
        <v/>
      </c>
      <c r="V44" s="214" t="str">
        <f>'statement of marks'!EX44</f>
        <v/>
      </c>
      <c r="W44" s="214">
        <f t="shared" si="0"/>
        <v>0</v>
      </c>
      <c r="X44" s="218" t="str">
        <f>'statement of marks'!GS44</f>
        <v/>
      </c>
      <c r="Y44" s="218" t="str">
        <f>'statement of marks'!GT44</f>
        <v/>
      </c>
      <c r="Z44" s="220"/>
    </row>
    <row r="45" spans="1:26" ht="20" hidden="1" customHeight="1">
      <c r="A45" s="215">
        <v>39</v>
      </c>
      <c r="B45" s="214" t="str">
        <f>IF('statement of marks'!B45="","",'statement of marks'!B45)</f>
        <v/>
      </c>
      <c r="C45" s="214" t="str">
        <f>IF('statement of marks'!C45="","",'statement of marks'!C45)</f>
        <v/>
      </c>
      <c r="D45" s="214" t="str">
        <f>IF('statement of marks'!F45="","",'statement of marks'!F45)</f>
        <v/>
      </c>
      <c r="E45" s="214">
        <f>IF('statement of marks'!D45="","",'statement of marks'!D45)</f>
        <v>1039</v>
      </c>
      <c r="F45" s="214" t="str">
        <f>IF('statement of marks'!E45="","",'statement of marks'!E45)</f>
        <v/>
      </c>
      <c r="G45" s="219" t="str">
        <f>IF('statement of marks'!G45="","",'statement of marks'!G45)</f>
        <v/>
      </c>
      <c r="H45" s="216" t="str">
        <f>IF('statement of marks'!H45="","",'statement of marks'!H45)</f>
        <v>A 039</v>
      </c>
      <c r="I45" s="216" t="str">
        <f>IF('statement of marks'!I45="","",'statement of marks'!I45)</f>
        <v>B 039</v>
      </c>
      <c r="J45" s="216" t="str">
        <f>IF('statement of marks'!J45="","",'statement of marks'!J45)</f>
        <v>C 039</v>
      </c>
      <c r="K45" s="452" t="str">
        <f>'statement of marks'!V45</f>
        <v/>
      </c>
      <c r="L45" s="217" t="str">
        <f>'statement of marks'!AL45</f>
        <v/>
      </c>
      <c r="M45" s="451" t="str">
        <f>'statement of marks'!AR45</f>
        <v/>
      </c>
      <c r="N45" s="452" t="str">
        <f>'statement of marks'!BD45</f>
        <v/>
      </c>
      <c r="O45" s="217" t="str">
        <f>'statement of marks'!BT45</f>
        <v/>
      </c>
      <c r="P45" s="452" t="str">
        <f>'statement of marks'!CJ45</f>
        <v/>
      </c>
      <c r="Q45" s="452" t="str">
        <f>'statement of marks'!CZ45</f>
        <v/>
      </c>
      <c r="R45" s="218" t="str">
        <f>'statement of marks'!DN45</f>
        <v/>
      </c>
      <c r="S45" s="214" t="str">
        <f>'statement of marks'!DY45</f>
        <v/>
      </c>
      <c r="T45" s="214" t="str">
        <f>'statement of marks'!EK45</f>
        <v/>
      </c>
      <c r="U45" s="214" t="str">
        <f>'statement of marks'!ER45</f>
        <v/>
      </c>
      <c r="V45" s="214" t="str">
        <f>'statement of marks'!EX45</f>
        <v/>
      </c>
      <c r="W45" s="214">
        <f t="shared" si="0"/>
        <v>0</v>
      </c>
      <c r="X45" s="218" t="str">
        <f>'statement of marks'!GS45</f>
        <v/>
      </c>
      <c r="Y45" s="218" t="str">
        <f>'statement of marks'!GT45</f>
        <v/>
      </c>
      <c r="Z45" s="220"/>
    </row>
    <row r="46" spans="1:26" ht="20" hidden="1" customHeight="1">
      <c r="A46" s="215">
        <v>40</v>
      </c>
      <c r="B46" s="214" t="str">
        <f>IF('statement of marks'!B46="","",'statement of marks'!B46)</f>
        <v/>
      </c>
      <c r="C46" s="214" t="str">
        <f>IF('statement of marks'!C46="","",'statement of marks'!C46)</f>
        <v/>
      </c>
      <c r="D46" s="214" t="str">
        <f>IF('statement of marks'!F46="","",'statement of marks'!F46)</f>
        <v/>
      </c>
      <c r="E46" s="214">
        <f>IF('statement of marks'!D46="","",'statement of marks'!D46)</f>
        <v>1040</v>
      </c>
      <c r="F46" s="214" t="str">
        <f>IF('statement of marks'!E46="","",'statement of marks'!E46)</f>
        <v/>
      </c>
      <c r="G46" s="219" t="str">
        <f>IF('statement of marks'!G46="","",'statement of marks'!G46)</f>
        <v/>
      </c>
      <c r="H46" s="216" t="str">
        <f>IF('statement of marks'!H46="","",'statement of marks'!H46)</f>
        <v>A 040</v>
      </c>
      <c r="I46" s="216" t="str">
        <f>IF('statement of marks'!I46="","",'statement of marks'!I46)</f>
        <v>B 040</v>
      </c>
      <c r="J46" s="216" t="str">
        <f>IF('statement of marks'!J46="","",'statement of marks'!J46)</f>
        <v>C 040</v>
      </c>
      <c r="K46" s="452" t="str">
        <f>'statement of marks'!V46</f>
        <v/>
      </c>
      <c r="L46" s="217" t="str">
        <f>'statement of marks'!AL46</f>
        <v/>
      </c>
      <c r="M46" s="451" t="str">
        <f>'statement of marks'!AR46</f>
        <v/>
      </c>
      <c r="N46" s="452" t="str">
        <f>'statement of marks'!BD46</f>
        <v/>
      </c>
      <c r="O46" s="217" t="str">
        <f>'statement of marks'!BT46</f>
        <v/>
      </c>
      <c r="P46" s="452" t="str">
        <f>'statement of marks'!CJ46</f>
        <v/>
      </c>
      <c r="Q46" s="452" t="str">
        <f>'statement of marks'!CZ46</f>
        <v/>
      </c>
      <c r="R46" s="218" t="str">
        <f>'statement of marks'!DN46</f>
        <v/>
      </c>
      <c r="S46" s="214" t="str">
        <f>'statement of marks'!DY46</f>
        <v/>
      </c>
      <c r="T46" s="214" t="str">
        <f>'statement of marks'!EK46</f>
        <v/>
      </c>
      <c r="U46" s="214" t="str">
        <f>'statement of marks'!ER46</f>
        <v/>
      </c>
      <c r="V46" s="214" t="str">
        <f>'statement of marks'!EX46</f>
        <v/>
      </c>
      <c r="W46" s="214">
        <f t="shared" si="0"/>
        <v>0</v>
      </c>
      <c r="X46" s="218" t="str">
        <f>'statement of marks'!GS46</f>
        <v/>
      </c>
      <c r="Y46" s="218" t="str">
        <f>'statement of marks'!GT46</f>
        <v/>
      </c>
      <c r="Z46" s="220"/>
    </row>
    <row r="47" spans="1:26" ht="20" hidden="1" customHeight="1">
      <c r="A47" s="215">
        <v>41</v>
      </c>
      <c r="B47" s="214" t="str">
        <f>IF('statement of marks'!B47="","",'statement of marks'!B47)</f>
        <v/>
      </c>
      <c r="C47" s="214" t="str">
        <f>IF('statement of marks'!C47="","",'statement of marks'!C47)</f>
        <v/>
      </c>
      <c r="D47" s="214" t="str">
        <f>IF('statement of marks'!F47="","",'statement of marks'!F47)</f>
        <v/>
      </c>
      <c r="E47" s="214">
        <f>IF('statement of marks'!D47="","",'statement of marks'!D47)</f>
        <v>1041</v>
      </c>
      <c r="F47" s="214" t="str">
        <f>IF('statement of marks'!E47="","",'statement of marks'!E47)</f>
        <v/>
      </c>
      <c r="G47" s="219" t="str">
        <f>IF('statement of marks'!G47="","",'statement of marks'!G47)</f>
        <v/>
      </c>
      <c r="H47" s="216" t="str">
        <f>IF('statement of marks'!H47="","",'statement of marks'!H47)</f>
        <v>A 041</v>
      </c>
      <c r="I47" s="216" t="str">
        <f>IF('statement of marks'!I47="","",'statement of marks'!I47)</f>
        <v>B 041</v>
      </c>
      <c r="J47" s="216" t="str">
        <f>IF('statement of marks'!J47="","",'statement of marks'!J47)</f>
        <v>C 041</v>
      </c>
      <c r="K47" s="452" t="str">
        <f>'statement of marks'!V47</f>
        <v/>
      </c>
      <c r="L47" s="217" t="str">
        <f>'statement of marks'!AL47</f>
        <v/>
      </c>
      <c r="M47" s="451" t="str">
        <f>'statement of marks'!AR47</f>
        <v/>
      </c>
      <c r="N47" s="452" t="str">
        <f>'statement of marks'!BD47</f>
        <v/>
      </c>
      <c r="O47" s="217" t="str">
        <f>'statement of marks'!BT47</f>
        <v/>
      </c>
      <c r="P47" s="452" t="str">
        <f>'statement of marks'!CJ47</f>
        <v/>
      </c>
      <c r="Q47" s="452" t="str">
        <f>'statement of marks'!CZ47</f>
        <v/>
      </c>
      <c r="R47" s="218" t="str">
        <f>'statement of marks'!DN47</f>
        <v/>
      </c>
      <c r="S47" s="214" t="str">
        <f>'statement of marks'!DY47</f>
        <v/>
      </c>
      <c r="T47" s="214" t="str">
        <f>'statement of marks'!EK47</f>
        <v/>
      </c>
      <c r="U47" s="214" t="str">
        <f>'statement of marks'!ER47</f>
        <v/>
      </c>
      <c r="V47" s="214" t="str">
        <f>'statement of marks'!EX47</f>
        <v/>
      </c>
      <c r="W47" s="214">
        <f t="shared" si="0"/>
        <v>0</v>
      </c>
      <c r="X47" s="218" t="str">
        <f>'statement of marks'!GS47</f>
        <v/>
      </c>
      <c r="Y47" s="218" t="str">
        <f>'statement of marks'!GT47</f>
        <v/>
      </c>
      <c r="Z47" s="220"/>
    </row>
    <row r="48" spans="1:26" ht="20" hidden="1" customHeight="1">
      <c r="A48" s="215">
        <v>42</v>
      </c>
      <c r="B48" s="214" t="str">
        <f>IF('statement of marks'!B48="","",'statement of marks'!B48)</f>
        <v/>
      </c>
      <c r="C48" s="214" t="str">
        <f>IF('statement of marks'!C48="","",'statement of marks'!C48)</f>
        <v/>
      </c>
      <c r="D48" s="214" t="str">
        <f>IF('statement of marks'!F48="","",'statement of marks'!F48)</f>
        <v/>
      </c>
      <c r="E48" s="214">
        <f>IF('statement of marks'!D48="","",'statement of marks'!D48)</f>
        <v>1042</v>
      </c>
      <c r="F48" s="214" t="str">
        <f>IF('statement of marks'!E48="","",'statement of marks'!E48)</f>
        <v/>
      </c>
      <c r="G48" s="219" t="str">
        <f>IF('statement of marks'!G48="","",'statement of marks'!G48)</f>
        <v/>
      </c>
      <c r="H48" s="216" t="str">
        <f>IF('statement of marks'!H48="","",'statement of marks'!H48)</f>
        <v>A 042</v>
      </c>
      <c r="I48" s="216" t="str">
        <f>IF('statement of marks'!I48="","",'statement of marks'!I48)</f>
        <v>B 042</v>
      </c>
      <c r="J48" s="216" t="str">
        <f>IF('statement of marks'!J48="","",'statement of marks'!J48)</f>
        <v>C 042</v>
      </c>
      <c r="K48" s="452" t="str">
        <f>'statement of marks'!V48</f>
        <v/>
      </c>
      <c r="L48" s="217" t="str">
        <f>'statement of marks'!AL48</f>
        <v/>
      </c>
      <c r="M48" s="451" t="str">
        <f>'statement of marks'!AR48</f>
        <v/>
      </c>
      <c r="N48" s="452" t="str">
        <f>'statement of marks'!BD48</f>
        <v/>
      </c>
      <c r="O48" s="217" t="str">
        <f>'statement of marks'!BT48</f>
        <v/>
      </c>
      <c r="P48" s="452" t="str">
        <f>'statement of marks'!CJ48</f>
        <v/>
      </c>
      <c r="Q48" s="452" t="str">
        <f>'statement of marks'!CZ48</f>
        <v/>
      </c>
      <c r="R48" s="218" t="str">
        <f>'statement of marks'!DN48</f>
        <v/>
      </c>
      <c r="S48" s="214" t="str">
        <f>'statement of marks'!DY48</f>
        <v/>
      </c>
      <c r="T48" s="214" t="str">
        <f>'statement of marks'!EK48</f>
        <v/>
      </c>
      <c r="U48" s="214" t="str">
        <f>'statement of marks'!ER48</f>
        <v/>
      </c>
      <c r="V48" s="214" t="str">
        <f>'statement of marks'!EX48</f>
        <v/>
      </c>
      <c r="W48" s="214">
        <f t="shared" si="0"/>
        <v>0</v>
      </c>
      <c r="X48" s="218" t="str">
        <f>'statement of marks'!GS48</f>
        <v/>
      </c>
      <c r="Y48" s="218" t="str">
        <f>'statement of marks'!GT48</f>
        <v/>
      </c>
      <c r="Z48" s="220"/>
    </row>
    <row r="49" spans="1:26" ht="20" hidden="1" customHeight="1">
      <c r="A49" s="215">
        <v>43</v>
      </c>
      <c r="B49" s="214" t="str">
        <f>IF('statement of marks'!B49="","",'statement of marks'!B49)</f>
        <v/>
      </c>
      <c r="C49" s="214" t="str">
        <f>IF('statement of marks'!C49="","",'statement of marks'!C49)</f>
        <v/>
      </c>
      <c r="D49" s="214" t="str">
        <f>IF('statement of marks'!F49="","",'statement of marks'!F49)</f>
        <v/>
      </c>
      <c r="E49" s="214">
        <f>IF('statement of marks'!D49="","",'statement of marks'!D49)</f>
        <v>1043</v>
      </c>
      <c r="F49" s="214" t="str">
        <f>IF('statement of marks'!E49="","",'statement of marks'!E49)</f>
        <v/>
      </c>
      <c r="G49" s="219" t="str">
        <f>IF('statement of marks'!G49="","",'statement of marks'!G49)</f>
        <v/>
      </c>
      <c r="H49" s="216" t="str">
        <f>IF('statement of marks'!H49="","",'statement of marks'!H49)</f>
        <v>A 043</v>
      </c>
      <c r="I49" s="216" t="str">
        <f>IF('statement of marks'!I49="","",'statement of marks'!I49)</f>
        <v>B 043</v>
      </c>
      <c r="J49" s="216" t="str">
        <f>IF('statement of marks'!J49="","",'statement of marks'!J49)</f>
        <v>C 043</v>
      </c>
      <c r="K49" s="452" t="str">
        <f>'statement of marks'!V49</f>
        <v/>
      </c>
      <c r="L49" s="217" t="str">
        <f>'statement of marks'!AL49</f>
        <v/>
      </c>
      <c r="M49" s="451" t="str">
        <f>'statement of marks'!AR49</f>
        <v/>
      </c>
      <c r="N49" s="452" t="str">
        <f>'statement of marks'!BD49</f>
        <v/>
      </c>
      <c r="O49" s="217" t="str">
        <f>'statement of marks'!BT49</f>
        <v/>
      </c>
      <c r="P49" s="452" t="str">
        <f>'statement of marks'!CJ49</f>
        <v/>
      </c>
      <c r="Q49" s="452" t="str">
        <f>'statement of marks'!CZ49</f>
        <v/>
      </c>
      <c r="R49" s="218" t="str">
        <f>'statement of marks'!DN49</f>
        <v/>
      </c>
      <c r="S49" s="214" t="str">
        <f>'statement of marks'!DY49</f>
        <v/>
      </c>
      <c r="T49" s="214" t="str">
        <f>'statement of marks'!EK49</f>
        <v/>
      </c>
      <c r="U49" s="214" t="str">
        <f>'statement of marks'!ER49</f>
        <v/>
      </c>
      <c r="V49" s="214" t="str">
        <f>'statement of marks'!EX49</f>
        <v/>
      </c>
      <c r="W49" s="214">
        <f t="shared" si="0"/>
        <v>0</v>
      </c>
      <c r="X49" s="218" t="str">
        <f>'statement of marks'!GS49</f>
        <v/>
      </c>
      <c r="Y49" s="218" t="str">
        <f>'statement of marks'!GT49</f>
        <v/>
      </c>
      <c r="Z49" s="220"/>
    </row>
    <row r="50" spans="1:26" ht="20" hidden="1" customHeight="1">
      <c r="A50" s="215">
        <v>44</v>
      </c>
      <c r="B50" s="214" t="str">
        <f>IF('statement of marks'!B50="","",'statement of marks'!B50)</f>
        <v/>
      </c>
      <c r="C50" s="214" t="str">
        <f>IF('statement of marks'!C50="","",'statement of marks'!C50)</f>
        <v/>
      </c>
      <c r="D50" s="214" t="str">
        <f>IF('statement of marks'!F50="","",'statement of marks'!F50)</f>
        <v/>
      </c>
      <c r="E50" s="214">
        <f>IF('statement of marks'!D50="","",'statement of marks'!D50)</f>
        <v>1044</v>
      </c>
      <c r="F50" s="214" t="str">
        <f>IF('statement of marks'!E50="","",'statement of marks'!E50)</f>
        <v/>
      </c>
      <c r="G50" s="219" t="str">
        <f>IF('statement of marks'!G50="","",'statement of marks'!G50)</f>
        <v/>
      </c>
      <c r="H50" s="216" t="str">
        <f>IF('statement of marks'!H50="","",'statement of marks'!H50)</f>
        <v>A 044</v>
      </c>
      <c r="I50" s="216" t="str">
        <f>IF('statement of marks'!I50="","",'statement of marks'!I50)</f>
        <v>B 044</v>
      </c>
      <c r="J50" s="216" t="str">
        <f>IF('statement of marks'!J50="","",'statement of marks'!J50)</f>
        <v>C 044</v>
      </c>
      <c r="K50" s="452" t="str">
        <f>'statement of marks'!V50</f>
        <v/>
      </c>
      <c r="L50" s="217" t="str">
        <f>'statement of marks'!AL50</f>
        <v/>
      </c>
      <c r="M50" s="451" t="str">
        <f>'statement of marks'!AR50</f>
        <v/>
      </c>
      <c r="N50" s="452" t="str">
        <f>'statement of marks'!BD50</f>
        <v/>
      </c>
      <c r="O50" s="217" t="str">
        <f>'statement of marks'!BT50</f>
        <v/>
      </c>
      <c r="P50" s="452" t="str">
        <f>'statement of marks'!CJ50</f>
        <v/>
      </c>
      <c r="Q50" s="452" t="str">
        <f>'statement of marks'!CZ50</f>
        <v/>
      </c>
      <c r="R50" s="218" t="str">
        <f>'statement of marks'!DN50</f>
        <v/>
      </c>
      <c r="S50" s="214" t="str">
        <f>'statement of marks'!DY50</f>
        <v/>
      </c>
      <c r="T50" s="214" t="str">
        <f>'statement of marks'!EK50</f>
        <v/>
      </c>
      <c r="U50" s="214" t="str">
        <f>'statement of marks'!ER50</f>
        <v/>
      </c>
      <c r="V50" s="214" t="str">
        <f>'statement of marks'!EX50</f>
        <v/>
      </c>
      <c r="W50" s="214">
        <f t="shared" si="0"/>
        <v>0</v>
      </c>
      <c r="X50" s="218" t="str">
        <f>'statement of marks'!GS50</f>
        <v/>
      </c>
      <c r="Y50" s="218" t="str">
        <f>'statement of marks'!GT50</f>
        <v/>
      </c>
      <c r="Z50" s="220"/>
    </row>
    <row r="51" spans="1:26" ht="20" hidden="1" customHeight="1">
      <c r="A51" s="215">
        <v>45</v>
      </c>
      <c r="B51" s="214" t="str">
        <f>IF('statement of marks'!B51="","",'statement of marks'!B51)</f>
        <v/>
      </c>
      <c r="C51" s="214" t="str">
        <f>IF('statement of marks'!C51="","",'statement of marks'!C51)</f>
        <v/>
      </c>
      <c r="D51" s="214" t="str">
        <f>IF('statement of marks'!F51="","",'statement of marks'!F51)</f>
        <v/>
      </c>
      <c r="E51" s="214">
        <f>IF('statement of marks'!D51="","",'statement of marks'!D51)</f>
        <v>1045</v>
      </c>
      <c r="F51" s="214" t="str">
        <f>IF('statement of marks'!E51="","",'statement of marks'!E51)</f>
        <v/>
      </c>
      <c r="G51" s="219" t="str">
        <f>IF('statement of marks'!G51="","",'statement of marks'!G51)</f>
        <v/>
      </c>
      <c r="H51" s="216" t="str">
        <f>IF('statement of marks'!H51="","",'statement of marks'!H51)</f>
        <v>A 045</v>
      </c>
      <c r="I51" s="216" t="str">
        <f>IF('statement of marks'!I51="","",'statement of marks'!I51)</f>
        <v>B 045</v>
      </c>
      <c r="J51" s="216" t="str">
        <f>IF('statement of marks'!J51="","",'statement of marks'!J51)</f>
        <v>C 045</v>
      </c>
      <c r="K51" s="452" t="str">
        <f>'statement of marks'!V51</f>
        <v/>
      </c>
      <c r="L51" s="217" t="str">
        <f>'statement of marks'!AL51</f>
        <v/>
      </c>
      <c r="M51" s="451" t="str">
        <f>'statement of marks'!AR51</f>
        <v/>
      </c>
      <c r="N51" s="452" t="str">
        <f>'statement of marks'!BD51</f>
        <v/>
      </c>
      <c r="O51" s="217" t="str">
        <f>'statement of marks'!BT51</f>
        <v/>
      </c>
      <c r="P51" s="452" t="str">
        <f>'statement of marks'!CJ51</f>
        <v/>
      </c>
      <c r="Q51" s="452" t="str">
        <f>'statement of marks'!CZ51</f>
        <v/>
      </c>
      <c r="R51" s="218" t="str">
        <f>'statement of marks'!DN51</f>
        <v/>
      </c>
      <c r="S51" s="214" t="str">
        <f>'statement of marks'!DY51</f>
        <v/>
      </c>
      <c r="T51" s="214" t="str">
        <f>'statement of marks'!EK51</f>
        <v/>
      </c>
      <c r="U51" s="214" t="str">
        <f>'statement of marks'!ER51</f>
        <v/>
      </c>
      <c r="V51" s="214" t="str">
        <f>'statement of marks'!EX51</f>
        <v/>
      </c>
      <c r="W51" s="214">
        <f t="shared" si="0"/>
        <v>0</v>
      </c>
      <c r="X51" s="218" t="str">
        <f>'statement of marks'!GS51</f>
        <v/>
      </c>
      <c r="Y51" s="218" t="str">
        <f>'statement of marks'!GT51</f>
        <v/>
      </c>
      <c r="Z51" s="220"/>
    </row>
    <row r="52" spans="1:26" ht="20" hidden="1" customHeight="1">
      <c r="A52" s="215">
        <v>46</v>
      </c>
      <c r="B52" s="214" t="str">
        <f>IF('statement of marks'!B52="","",'statement of marks'!B52)</f>
        <v/>
      </c>
      <c r="C52" s="214" t="str">
        <f>IF('statement of marks'!C52="","",'statement of marks'!C52)</f>
        <v/>
      </c>
      <c r="D52" s="214" t="str">
        <f>IF('statement of marks'!F52="","",'statement of marks'!F52)</f>
        <v/>
      </c>
      <c r="E52" s="214">
        <f>IF('statement of marks'!D52="","",'statement of marks'!D52)</f>
        <v>1046</v>
      </c>
      <c r="F52" s="214" t="str">
        <f>IF('statement of marks'!E52="","",'statement of marks'!E52)</f>
        <v/>
      </c>
      <c r="G52" s="219" t="str">
        <f>IF('statement of marks'!G52="","",'statement of marks'!G52)</f>
        <v/>
      </c>
      <c r="H52" s="216" t="str">
        <f>IF('statement of marks'!H52="","",'statement of marks'!H52)</f>
        <v>A 046</v>
      </c>
      <c r="I52" s="216" t="str">
        <f>IF('statement of marks'!I52="","",'statement of marks'!I52)</f>
        <v>B 046</v>
      </c>
      <c r="J52" s="216" t="str">
        <f>IF('statement of marks'!J52="","",'statement of marks'!J52)</f>
        <v>C 046</v>
      </c>
      <c r="K52" s="452" t="str">
        <f>'statement of marks'!V52</f>
        <v/>
      </c>
      <c r="L52" s="217" t="str">
        <f>'statement of marks'!AL52</f>
        <v/>
      </c>
      <c r="M52" s="451" t="str">
        <f>'statement of marks'!AR52</f>
        <v/>
      </c>
      <c r="N52" s="452" t="str">
        <f>'statement of marks'!BD52</f>
        <v/>
      </c>
      <c r="O52" s="217" t="str">
        <f>'statement of marks'!BT52</f>
        <v/>
      </c>
      <c r="P52" s="452" t="str">
        <f>'statement of marks'!CJ52</f>
        <v/>
      </c>
      <c r="Q52" s="452" t="str">
        <f>'statement of marks'!CZ52</f>
        <v/>
      </c>
      <c r="R52" s="218" t="str">
        <f>'statement of marks'!DN52</f>
        <v/>
      </c>
      <c r="S52" s="214" t="str">
        <f>'statement of marks'!DY52</f>
        <v/>
      </c>
      <c r="T52" s="214" t="str">
        <f>'statement of marks'!EK52</f>
        <v/>
      </c>
      <c r="U52" s="214" t="str">
        <f>'statement of marks'!ER52</f>
        <v/>
      </c>
      <c r="V52" s="214" t="str">
        <f>'statement of marks'!EX52</f>
        <v/>
      </c>
      <c r="W52" s="214">
        <f t="shared" si="0"/>
        <v>0</v>
      </c>
      <c r="X52" s="218" t="str">
        <f>'statement of marks'!GS52</f>
        <v/>
      </c>
      <c r="Y52" s="218" t="str">
        <f>'statement of marks'!GT52</f>
        <v/>
      </c>
      <c r="Z52" s="220"/>
    </row>
    <row r="53" spans="1:26" ht="20" hidden="1" customHeight="1">
      <c r="A53" s="215">
        <v>47</v>
      </c>
      <c r="B53" s="214" t="str">
        <f>IF('statement of marks'!B53="","",'statement of marks'!B53)</f>
        <v/>
      </c>
      <c r="C53" s="214" t="str">
        <f>IF('statement of marks'!C53="","",'statement of marks'!C53)</f>
        <v/>
      </c>
      <c r="D53" s="214" t="str">
        <f>IF('statement of marks'!F53="","",'statement of marks'!F53)</f>
        <v/>
      </c>
      <c r="E53" s="214">
        <f>IF('statement of marks'!D53="","",'statement of marks'!D53)</f>
        <v>1047</v>
      </c>
      <c r="F53" s="214" t="str">
        <f>IF('statement of marks'!E53="","",'statement of marks'!E53)</f>
        <v/>
      </c>
      <c r="G53" s="219" t="str">
        <f>IF('statement of marks'!G53="","",'statement of marks'!G53)</f>
        <v/>
      </c>
      <c r="H53" s="216" t="str">
        <f>IF('statement of marks'!H53="","",'statement of marks'!H53)</f>
        <v>A 047</v>
      </c>
      <c r="I53" s="216" t="str">
        <f>IF('statement of marks'!I53="","",'statement of marks'!I53)</f>
        <v>B 047</v>
      </c>
      <c r="J53" s="216" t="str">
        <f>IF('statement of marks'!J53="","",'statement of marks'!J53)</f>
        <v>C 047</v>
      </c>
      <c r="K53" s="452" t="str">
        <f>'statement of marks'!V53</f>
        <v/>
      </c>
      <c r="L53" s="217" t="str">
        <f>'statement of marks'!AL53</f>
        <v/>
      </c>
      <c r="M53" s="451" t="str">
        <f>'statement of marks'!AR53</f>
        <v/>
      </c>
      <c r="N53" s="452" t="str">
        <f>'statement of marks'!BD53</f>
        <v/>
      </c>
      <c r="O53" s="217" t="str">
        <f>'statement of marks'!BT53</f>
        <v/>
      </c>
      <c r="P53" s="452" t="str">
        <f>'statement of marks'!CJ53</f>
        <v/>
      </c>
      <c r="Q53" s="452" t="str">
        <f>'statement of marks'!CZ53</f>
        <v/>
      </c>
      <c r="R53" s="218" t="str">
        <f>'statement of marks'!DN53</f>
        <v/>
      </c>
      <c r="S53" s="214" t="str">
        <f>'statement of marks'!DY53</f>
        <v/>
      </c>
      <c r="T53" s="214" t="str">
        <f>'statement of marks'!EK53</f>
        <v/>
      </c>
      <c r="U53" s="214" t="str">
        <f>'statement of marks'!ER53</f>
        <v/>
      </c>
      <c r="V53" s="214" t="str">
        <f>'statement of marks'!EX53</f>
        <v/>
      </c>
      <c r="W53" s="214">
        <f t="shared" si="0"/>
        <v>0</v>
      </c>
      <c r="X53" s="218" t="str">
        <f>'statement of marks'!GS53</f>
        <v/>
      </c>
      <c r="Y53" s="218" t="str">
        <f>'statement of marks'!GT53</f>
        <v/>
      </c>
      <c r="Z53" s="220"/>
    </row>
    <row r="54" spans="1:26" ht="20" hidden="1" customHeight="1">
      <c r="A54" s="215">
        <v>48</v>
      </c>
      <c r="B54" s="214" t="str">
        <f>IF('statement of marks'!B54="","",'statement of marks'!B54)</f>
        <v/>
      </c>
      <c r="C54" s="214" t="str">
        <f>IF('statement of marks'!C54="","",'statement of marks'!C54)</f>
        <v/>
      </c>
      <c r="D54" s="214" t="str">
        <f>IF('statement of marks'!F54="","",'statement of marks'!F54)</f>
        <v/>
      </c>
      <c r="E54" s="214">
        <f>IF('statement of marks'!D54="","",'statement of marks'!D54)</f>
        <v>1048</v>
      </c>
      <c r="F54" s="214" t="str">
        <f>IF('statement of marks'!E54="","",'statement of marks'!E54)</f>
        <v/>
      </c>
      <c r="G54" s="219" t="str">
        <f>IF('statement of marks'!G54="","",'statement of marks'!G54)</f>
        <v/>
      </c>
      <c r="H54" s="216" t="str">
        <f>IF('statement of marks'!H54="","",'statement of marks'!H54)</f>
        <v>A 048</v>
      </c>
      <c r="I54" s="216" t="str">
        <f>IF('statement of marks'!I54="","",'statement of marks'!I54)</f>
        <v>B 048</v>
      </c>
      <c r="J54" s="216" t="str">
        <f>IF('statement of marks'!J54="","",'statement of marks'!J54)</f>
        <v>C 048</v>
      </c>
      <c r="K54" s="452" t="str">
        <f>'statement of marks'!V54</f>
        <v/>
      </c>
      <c r="L54" s="217" t="str">
        <f>'statement of marks'!AL54</f>
        <v/>
      </c>
      <c r="M54" s="451" t="str">
        <f>'statement of marks'!AR54</f>
        <v/>
      </c>
      <c r="N54" s="452" t="str">
        <f>'statement of marks'!BD54</f>
        <v/>
      </c>
      <c r="O54" s="217" t="str">
        <f>'statement of marks'!BT54</f>
        <v/>
      </c>
      <c r="P54" s="452" t="str">
        <f>'statement of marks'!CJ54</f>
        <v/>
      </c>
      <c r="Q54" s="452" t="str">
        <f>'statement of marks'!CZ54</f>
        <v/>
      </c>
      <c r="R54" s="218" t="str">
        <f>'statement of marks'!DN54</f>
        <v/>
      </c>
      <c r="S54" s="214" t="str">
        <f>'statement of marks'!DY54</f>
        <v/>
      </c>
      <c r="T54" s="214" t="str">
        <f>'statement of marks'!EK54</f>
        <v/>
      </c>
      <c r="U54" s="214" t="str">
        <f>'statement of marks'!ER54</f>
        <v/>
      </c>
      <c r="V54" s="214" t="str">
        <f>'statement of marks'!EX54</f>
        <v/>
      </c>
      <c r="W54" s="214">
        <f t="shared" si="0"/>
        <v>0</v>
      </c>
      <c r="X54" s="218" t="str">
        <f>'statement of marks'!GS54</f>
        <v/>
      </c>
      <c r="Y54" s="218" t="str">
        <f>'statement of marks'!GT54</f>
        <v/>
      </c>
      <c r="Z54" s="220"/>
    </row>
    <row r="55" spans="1:26" ht="20" hidden="1" customHeight="1">
      <c r="A55" s="215">
        <v>49</v>
      </c>
      <c r="B55" s="214" t="str">
        <f>IF('statement of marks'!B55="","",'statement of marks'!B55)</f>
        <v/>
      </c>
      <c r="C55" s="214" t="str">
        <f>IF('statement of marks'!C55="","",'statement of marks'!C55)</f>
        <v/>
      </c>
      <c r="D55" s="214" t="str">
        <f>IF('statement of marks'!F55="","",'statement of marks'!F55)</f>
        <v/>
      </c>
      <c r="E55" s="214">
        <f>IF('statement of marks'!D55="","",'statement of marks'!D55)</f>
        <v>1049</v>
      </c>
      <c r="F55" s="214" t="str">
        <f>IF('statement of marks'!E55="","",'statement of marks'!E55)</f>
        <v/>
      </c>
      <c r="G55" s="219" t="str">
        <f>IF('statement of marks'!G55="","",'statement of marks'!G55)</f>
        <v/>
      </c>
      <c r="H55" s="216" t="str">
        <f>IF('statement of marks'!H55="","",'statement of marks'!H55)</f>
        <v>A 049</v>
      </c>
      <c r="I55" s="216" t="str">
        <f>IF('statement of marks'!I55="","",'statement of marks'!I55)</f>
        <v>B 049</v>
      </c>
      <c r="J55" s="216" t="str">
        <f>IF('statement of marks'!J55="","",'statement of marks'!J55)</f>
        <v>C 049</v>
      </c>
      <c r="K55" s="452" t="str">
        <f>'statement of marks'!V55</f>
        <v/>
      </c>
      <c r="L55" s="217" t="str">
        <f>'statement of marks'!AL55</f>
        <v/>
      </c>
      <c r="M55" s="451" t="str">
        <f>'statement of marks'!AR55</f>
        <v/>
      </c>
      <c r="N55" s="452" t="str">
        <f>'statement of marks'!BD55</f>
        <v/>
      </c>
      <c r="O55" s="217" t="str">
        <f>'statement of marks'!BT55</f>
        <v/>
      </c>
      <c r="P55" s="452" t="str">
        <f>'statement of marks'!CJ55</f>
        <v/>
      </c>
      <c r="Q55" s="452" t="str">
        <f>'statement of marks'!CZ55</f>
        <v/>
      </c>
      <c r="R55" s="218" t="str">
        <f>'statement of marks'!DN55</f>
        <v/>
      </c>
      <c r="S55" s="214" t="str">
        <f>'statement of marks'!DY55</f>
        <v/>
      </c>
      <c r="T55" s="214" t="str">
        <f>'statement of marks'!EK55</f>
        <v/>
      </c>
      <c r="U55" s="214" t="str">
        <f>'statement of marks'!ER55</f>
        <v/>
      </c>
      <c r="V55" s="214" t="str">
        <f>'statement of marks'!EX55</f>
        <v/>
      </c>
      <c r="W55" s="214">
        <f t="shared" si="0"/>
        <v>0</v>
      </c>
      <c r="X55" s="218" t="str">
        <f>'statement of marks'!GS55</f>
        <v/>
      </c>
      <c r="Y55" s="218" t="str">
        <f>'statement of marks'!GT55</f>
        <v/>
      </c>
      <c r="Z55" s="220"/>
    </row>
    <row r="56" spans="1:26" ht="20" hidden="1" customHeight="1">
      <c r="A56" s="215">
        <v>50</v>
      </c>
      <c r="B56" s="214" t="str">
        <f>IF('statement of marks'!B56="","",'statement of marks'!B56)</f>
        <v/>
      </c>
      <c r="C56" s="214" t="str">
        <f>IF('statement of marks'!C56="","",'statement of marks'!C56)</f>
        <v/>
      </c>
      <c r="D56" s="214" t="str">
        <f>IF('statement of marks'!F56="","",'statement of marks'!F56)</f>
        <v/>
      </c>
      <c r="E56" s="214">
        <f>IF('statement of marks'!D56="","",'statement of marks'!D56)</f>
        <v>1050</v>
      </c>
      <c r="F56" s="214" t="str">
        <f>IF('statement of marks'!E56="","",'statement of marks'!E56)</f>
        <v/>
      </c>
      <c r="G56" s="219" t="str">
        <f>IF('statement of marks'!G56="","",'statement of marks'!G56)</f>
        <v/>
      </c>
      <c r="H56" s="216" t="str">
        <f>IF('statement of marks'!H56="","",'statement of marks'!H56)</f>
        <v>A 050</v>
      </c>
      <c r="I56" s="216" t="str">
        <f>IF('statement of marks'!I56="","",'statement of marks'!I56)</f>
        <v>B 050</v>
      </c>
      <c r="J56" s="216" t="str">
        <f>IF('statement of marks'!J56="","",'statement of marks'!J56)</f>
        <v>C 050</v>
      </c>
      <c r="K56" s="452" t="str">
        <f>'statement of marks'!V56</f>
        <v/>
      </c>
      <c r="L56" s="217" t="str">
        <f>'statement of marks'!AL56</f>
        <v/>
      </c>
      <c r="M56" s="451" t="str">
        <f>'statement of marks'!AR56</f>
        <v/>
      </c>
      <c r="N56" s="452" t="str">
        <f>'statement of marks'!BD56</f>
        <v/>
      </c>
      <c r="O56" s="217" t="str">
        <f>'statement of marks'!BT56</f>
        <v/>
      </c>
      <c r="P56" s="452" t="str">
        <f>'statement of marks'!CJ56</f>
        <v/>
      </c>
      <c r="Q56" s="452" t="str">
        <f>'statement of marks'!CZ56</f>
        <v/>
      </c>
      <c r="R56" s="218" t="str">
        <f>'statement of marks'!DN56</f>
        <v/>
      </c>
      <c r="S56" s="214" t="str">
        <f>'statement of marks'!DY56</f>
        <v/>
      </c>
      <c r="T56" s="214" t="str">
        <f>'statement of marks'!EK56</f>
        <v/>
      </c>
      <c r="U56" s="214" t="str">
        <f>'statement of marks'!ER56</f>
        <v/>
      </c>
      <c r="V56" s="214" t="str">
        <f>'statement of marks'!EX56</f>
        <v/>
      </c>
      <c r="W56" s="214">
        <f t="shared" si="0"/>
        <v>0</v>
      </c>
      <c r="X56" s="218" t="str">
        <f>'statement of marks'!GS56</f>
        <v/>
      </c>
      <c r="Y56" s="218" t="str">
        <f>'statement of marks'!GT56</f>
        <v/>
      </c>
      <c r="Z56" s="220"/>
    </row>
    <row r="57" spans="1:26" ht="20" hidden="1" customHeight="1">
      <c r="A57" s="215">
        <v>51</v>
      </c>
      <c r="B57" s="214" t="str">
        <f>IF('statement of marks'!B57="","",'statement of marks'!B57)</f>
        <v/>
      </c>
      <c r="C57" s="214" t="str">
        <f>IF('statement of marks'!C57="","",'statement of marks'!C57)</f>
        <v/>
      </c>
      <c r="D57" s="214" t="str">
        <f>IF('statement of marks'!F57="","",'statement of marks'!F57)</f>
        <v/>
      </c>
      <c r="E57" s="214">
        <f>IF('statement of marks'!D57="","",'statement of marks'!D57)</f>
        <v>1051</v>
      </c>
      <c r="F57" s="214" t="str">
        <f>IF('statement of marks'!E57="","",'statement of marks'!E57)</f>
        <v/>
      </c>
      <c r="G57" s="219" t="str">
        <f>IF('statement of marks'!G57="","",'statement of marks'!G57)</f>
        <v/>
      </c>
      <c r="H57" s="216" t="str">
        <f>IF('statement of marks'!H57="","",'statement of marks'!H57)</f>
        <v>A 051</v>
      </c>
      <c r="I57" s="216" t="str">
        <f>IF('statement of marks'!I57="","",'statement of marks'!I57)</f>
        <v>B 051</v>
      </c>
      <c r="J57" s="216" t="str">
        <f>IF('statement of marks'!J57="","",'statement of marks'!J57)</f>
        <v>C 051</v>
      </c>
      <c r="K57" s="452" t="str">
        <f>'statement of marks'!V57</f>
        <v/>
      </c>
      <c r="L57" s="217" t="str">
        <f>'statement of marks'!AL57</f>
        <v/>
      </c>
      <c r="M57" s="451" t="str">
        <f>'statement of marks'!AR57</f>
        <v/>
      </c>
      <c r="N57" s="452" t="str">
        <f>'statement of marks'!BD57</f>
        <v/>
      </c>
      <c r="O57" s="217" t="str">
        <f>'statement of marks'!BT57</f>
        <v/>
      </c>
      <c r="P57" s="452" t="str">
        <f>'statement of marks'!CJ57</f>
        <v/>
      </c>
      <c r="Q57" s="452" t="str">
        <f>'statement of marks'!CZ57</f>
        <v/>
      </c>
      <c r="R57" s="218" t="str">
        <f>'statement of marks'!DN57</f>
        <v/>
      </c>
      <c r="S57" s="214" t="str">
        <f>'statement of marks'!DY57</f>
        <v/>
      </c>
      <c r="T57" s="214" t="str">
        <f>'statement of marks'!EK57</f>
        <v/>
      </c>
      <c r="U57" s="214" t="str">
        <f>'statement of marks'!ER57</f>
        <v/>
      </c>
      <c r="V57" s="214" t="str">
        <f>'statement of marks'!EX57</f>
        <v/>
      </c>
      <c r="W57" s="214">
        <f t="shared" si="0"/>
        <v>0</v>
      </c>
      <c r="X57" s="218" t="str">
        <f>'statement of marks'!GS57</f>
        <v/>
      </c>
      <c r="Y57" s="218" t="str">
        <f>'statement of marks'!GT57</f>
        <v/>
      </c>
      <c r="Z57" s="220"/>
    </row>
    <row r="58" spans="1:26" ht="20" hidden="1" customHeight="1">
      <c r="A58" s="215">
        <v>52</v>
      </c>
      <c r="B58" s="214" t="str">
        <f>IF('statement of marks'!B58="","",'statement of marks'!B58)</f>
        <v/>
      </c>
      <c r="C58" s="214" t="str">
        <f>IF('statement of marks'!C58="","",'statement of marks'!C58)</f>
        <v/>
      </c>
      <c r="D58" s="214" t="str">
        <f>IF('statement of marks'!F58="","",'statement of marks'!F58)</f>
        <v/>
      </c>
      <c r="E58" s="214">
        <f>IF('statement of marks'!D58="","",'statement of marks'!D58)</f>
        <v>1052</v>
      </c>
      <c r="F58" s="214" t="str">
        <f>IF('statement of marks'!E58="","",'statement of marks'!E58)</f>
        <v/>
      </c>
      <c r="G58" s="219" t="str">
        <f>IF('statement of marks'!G58="","",'statement of marks'!G58)</f>
        <v/>
      </c>
      <c r="H58" s="216" t="str">
        <f>IF('statement of marks'!H58="","",'statement of marks'!H58)</f>
        <v>A 052</v>
      </c>
      <c r="I58" s="216" t="str">
        <f>IF('statement of marks'!I58="","",'statement of marks'!I58)</f>
        <v>B 052</v>
      </c>
      <c r="J58" s="216" t="str">
        <f>IF('statement of marks'!J58="","",'statement of marks'!J58)</f>
        <v>C 052</v>
      </c>
      <c r="K58" s="452" t="str">
        <f>'statement of marks'!V58</f>
        <v/>
      </c>
      <c r="L58" s="217" t="str">
        <f>'statement of marks'!AL58</f>
        <v/>
      </c>
      <c r="M58" s="451" t="str">
        <f>'statement of marks'!AR58</f>
        <v/>
      </c>
      <c r="N58" s="452" t="str">
        <f>'statement of marks'!BD58</f>
        <v/>
      </c>
      <c r="O58" s="217" t="str">
        <f>'statement of marks'!BT58</f>
        <v/>
      </c>
      <c r="P58" s="452" t="str">
        <f>'statement of marks'!CJ58</f>
        <v/>
      </c>
      <c r="Q58" s="452" t="str">
        <f>'statement of marks'!CZ58</f>
        <v/>
      </c>
      <c r="R58" s="218" t="str">
        <f>'statement of marks'!DN58</f>
        <v/>
      </c>
      <c r="S58" s="214" t="str">
        <f>'statement of marks'!DY58</f>
        <v/>
      </c>
      <c r="T58" s="214" t="str">
        <f>'statement of marks'!EK58</f>
        <v/>
      </c>
      <c r="U58" s="214" t="str">
        <f>'statement of marks'!ER58</f>
        <v/>
      </c>
      <c r="V58" s="214" t="str">
        <f>'statement of marks'!EX58</f>
        <v/>
      </c>
      <c r="W58" s="214">
        <f t="shared" si="0"/>
        <v>0</v>
      </c>
      <c r="X58" s="218" t="str">
        <f>'statement of marks'!GS58</f>
        <v/>
      </c>
      <c r="Y58" s="218" t="str">
        <f>'statement of marks'!GT58</f>
        <v/>
      </c>
      <c r="Z58" s="220"/>
    </row>
    <row r="59" spans="1:26" ht="20" hidden="1" customHeight="1">
      <c r="A59" s="215">
        <v>53</v>
      </c>
      <c r="B59" s="214" t="str">
        <f>IF('statement of marks'!B59="","",'statement of marks'!B59)</f>
        <v/>
      </c>
      <c r="C59" s="214" t="str">
        <f>IF('statement of marks'!C59="","",'statement of marks'!C59)</f>
        <v/>
      </c>
      <c r="D59" s="214" t="str">
        <f>IF('statement of marks'!F59="","",'statement of marks'!F59)</f>
        <v/>
      </c>
      <c r="E59" s="214">
        <f>IF('statement of marks'!D59="","",'statement of marks'!D59)</f>
        <v>1053</v>
      </c>
      <c r="F59" s="214" t="str">
        <f>IF('statement of marks'!E59="","",'statement of marks'!E59)</f>
        <v/>
      </c>
      <c r="G59" s="219" t="str">
        <f>IF('statement of marks'!G59="","",'statement of marks'!G59)</f>
        <v/>
      </c>
      <c r="H59" s="216" t="str">
        <f>IF('statement of marks'!H59="","",'statement of marks'!H59)</f>
        <v>A 053</v>
      </c>
      <c r="I59" s="216" t="str">
        <f>IF('statement of marks'!I59="","",'statement of marks'!I59)</f>
        <v>B 053</v>
      </c>
      <c r="J59" s="216" t="str">
        <f>IF('statement of marks'!J59="","",'statement of marks'!J59)</f>
        <v>C 053</v>
      </c>
      <c r="K59" s="452" t="str">
        <f>'statement of marks'!V59</f>
        <v/>
      </c>
      <c r="L59" s="217" t="str">
        <f>'statement of marks'!AL59</f>
        <v/>
      </c>
      <c r="M59" s="451" t="str">
        <f>'statement of marks'!AR59</f>
        <v/>
      </c>
      <c r="N59" s="452" t="str">
        <f>'statement of marks'!BD59</f>
        <v/>
      </c>
      <c r="O59" s="217" t="str">
        <f>'statement of marks'!BT59</f>
        <v/>
      </c>
      <c r="P59" s="452" t="str">
        <f>'statement of marks'!CJ59</f>
        <v/>
      </c>
      <c r="Q59" s="452" t="str">
        <f>'statement of marks'!CZ59</f>
        <v/>
      </c>
      <c r="R59" s="218" t="str">
        <f>'statement of marks'!DN59</f>
        <v/>
      </c>
      <c r="S59" s="214" t="str">
        <f>'statement of marks'!DY59</f>
        <v/>
      </c>
      <c r="T59" s="214" t="str">
        <f>'statement of marks'!EK59</f>
        <v/>
      </c>
      <c r="U59" s="214" t="str">
        <f>'statement of marks'!ER59</f>
        <v/>
      </c>
      <c r="V59" s="214" t="str">
        <f>'statement of marks'!EX59</f>
        <v/>
      </c>
      <c r="W59" s="214">
        <f t="shared" si="0"/>
        <v>0</v>
      </c>
      <c r="X59" s="218" t="str">
        <f>'statement of marks'!GS59</f>
        <v/>
      </c>
      <c r="Y59" s="218" t="str">
        <f>'statement of marks'!GT59</f>
        <v/>
      </c>
      <c r="Z59" s="220"/>
    </row>
    <row r="60" spans="1:26" ht="20" hidden="1" customHeight="1">
      <c r="A60" s="215">
        <v>54</v>
      </c>
      <c r="B60" s="214" t="str">
        <f>IF('statement of marks'!B60="","",'statement of marks'!B60)</f>
        <v/>
      </c>
      <c r="C60" s="214" t="str">
        <f>IF('statement of marks'!C60="","",'statement of marks'!C60)</f>
        <v/>
      </c>
      <c r="D60" s="214" t="str">
        <f>IF('statement of marks'!F60="","",'statement of marks'!F60)</f>
        <v/>
      </c>
      <c r="E60" s="214">
        <f>IF('statement of marks'!D60="","",'statement of marks'!D60)</f>
        <v>1054</v>
      </c>
      <c r="F60" s="214" t="str">
        <f>IF('statement of marks'!E60="","",'statement of marks'!E60)</f>
        <v/>
      </c>
      <c r="G60" s="219" t="str">
        <f>IF('statement of marks'!G60="","",'statement of marks'!G60)</f>
        <v/>
      </c>
      <c r="H60" s="216" t="str">
        <f>IF('statement of marks'!H60="","",'statement of marks'!H60)</f>
        <v>A 054</v>
      </c>
      <c r="I60" s="216" t="str">
        <f>IF('statement of marks'!I60="","",'statement of marks'!I60)</f>
        <v>B 054</v>
      </c>
      <c r="J60" s="216" t="str">
        <f>IF('statement of marks'!J60="","",'statement of marks'!J60)</f>
        <v>C 054</v>
      </c>
      <c r="K60" s="452" t="str">
        <f>'statement of marks'!V60</f>
        <v/>
      </c>
      <c r="L60" s="217" t="str">
        <f>'statement of marks'!AL60</f>
        <v/>
      </c>
      <c r="M60" s="451" t="str">
        <f>'statement of marks'!AR60</f>
        <v/>
      </c>
      <c r="N60" s="452" t="str">
        <f>'statement of marks'!BD60</f>
        <v/>
      </c>
      <c r="O60" s="217" t="str">
        <f>'statement of marks'!BT60</f>
        <v/>
      </c>
      <c r="P60" s="452" t="str">
        <f>'statement of marks'!CJ60</f>
        <v/>
      </c>
      <c r="Q60" s="452" t="str">
        <f>'statement of marks'!CZ60</f>
        <v/>
      </c>
      <c r="R60" s="218" t="str">
        <f>'statement of marks'!DN60</f>
        <v/>
      </c>
      <c r="S60" s="214" t="str">
        <f>'statement of marks'!DY60</f>
        <v/>
      </c>
      <c r="T60" s="214" t="str">
        <f>'statement of marks'!EK60</f>
        <v/>
      </c>
      <c r="U60" s="214" t="str">
        <f>'statement of marks'!ER60</f>
        <v/>
      </c>
      <c r="V60" s="214" t="str">
        <f>'statement of marks'!EX60</f>
        <v/>
      </c>
      <c r="W60" s="214">
        <f t="shared" si="0"/>
        <v>0</v>
      </c>
      <c r="X60" s="218" t="str">
        <f>'statement of marks'!GS60</f>
        <v/>
      </c>
      <c r="Y60" s="218" t="str">
        <f>'statement of marks'!GT60</f>
        <v/>
      </c>
      <c r="Z60" s="220"/>
    </row>
    <row r="61" spans="1:26" ht="20" hidden="1" customHeight="1">
      <c r="A61" s="215">
        <v>55</v>
      </c>
      <c r="B61" s="214" t="str">
        <f>IF('statement of marks'!B61="","",'statement of marks'!B61)</f>
        <v/>
      </c>
      <c r="C61" s="214" t="str">
        <f>IF('statement of marks'!C61="","",'statement of marks'!C61)</f>
        <v/>
      </c>
      <c r="D61" s="214" t="str">
        <f>IF('statement of marks'!F61="","",'statement of marks'!F61)</f>
        <v/>
      </c>
      <c r="E61" s="214">
        <f>IF('statement of marks'!D61="","",'statement of marks'!D61)</f>
        <v>1055</v>
      </c>
      <c r="F61" s="214" t="str">
        <f>IF('statement of marks'!E61="","",'statement of marks'!E61)</f>
        <v/>
      </c>
      <c r="G61" s="219" t="str">
        <f>IF('statement of marks'!G61="","",'statement of marks'!G61)</f>
        <v/>
      </c>
      <c r="H61" s="216" t="str">
        <f>IF('statement of marks'!H61="","",'statement of marks'!H61)</f>
        <v>A 055</v>
      </c>
      <c r="I61" s="216" t="str">
        <f>IF('statement of marks'!I61="","",'statement of marks'!I61)</f>
        <v>B 055</v>
      </c>
      <c r="J61" s="216" t="str">
        <f>IF('statement of marks'!J61="","",'statement of marks'!J61)</f>
        <v>C 055</v>
      </c>
      <c r="K61" s="452" t="str">
        <f>'statement of marks'!V61</f>
        <v/>
      </c>
      <c r="L61" s="217" t="str">
        <f>'statement of marks'!AL61</f>
        <v/>
      </c>
      <c r="M61" s="451" t="str">
        <f>'statement of marks'!AR61</f>
        <v/>
      </c>
      <c r="N61" s="452" t="str">
        <f>'statement of marks'!BD61</f>
        <v/>
      </c>
      <c r="O61" s="217" t="str">
        <f>'statement of marks'!BT61</f>
        <v/>
      </c>
      <c r="P61" s="452" t="str">
        <f>'statement of marks'!CJ61</f>
        <v/>
      </c>
      <c r="Q61" s="452" t="str">
        <f>'statement of marks'!CZ61</f>
        <v/>
      </c>
      <c r="R61" s="218" t="str">
        <f>'statement of marks'!DN61</f>
        <v/>
      </c>
      <c r="S61" s="214" t="str">
        <f>'statement of marks'!DY61</f>
        <v/>
      </c>
      <c r="T61" s="214" t="str">
        <f>'statement of marks'!EK61</f>
        <v/>
      </c>
      <c r="U61" s="214" t="str">
        <f>'statement of marks'!ER61</f>
        <v/>
      </c>
      <c r="V61" s="214" t="str">
        <f>'statement of marks'!EX61</f>
        <v/>
      </c>
      <c r="W61" s="214">
        <f t="shared" si="0"/>
        <v>0</v>
      </c>
      <c r="X61" s="218" t="str">
        <f>'statement of marks'!GS61</f>
        <v/>
      </c>
      <c r="Y61" s="218" t="str">
        <f>'statement of marks'!GT61</f>
        <v/>
      </c>
      <c r="Z61" s="220"/>
    </row>
    <row r="62" spans="1:26" ht="20" hidden="1" customHeight="1">
      <c r="A62" s="215">
        <v>56</v>
      </c>
      <c r="B62" s="214" t="str">
        <f>IF('statement of marks'!B62="","",'statement of marks'!B62)</f>
        <v/>
      </c>
      <c r="C62" s="214" t="str">
        <f>IF('statement of marks'!C62="","",'statement of marks'!C62)</f>
        <v/>
      </c>
      <c r="D62" s="214" t="str">
        <f>IF('statement of marks'!F62="","",'statement of marks'!F62)</f>
        <v/>
      </c>
      <c r="E62" s="214">
        <f>IF('statement of marks'!D62="","",'statement of marks'!D62)</f>
        <v>1056</v>
      </c>
      <c r="F62" s="214" t="str">
        <f>IF('statement of marks'!E62="","",'statement of marks'!E62)</f>
        <v/>
      </c>
      <c r="G62" s="219" t="str">
        <f>IF('statement of marks'!G62="","",'statement of marks'!G62)</f>
        <v/>
      </c>
      <c r="H62" s="216" t="str">
        <f>IF('statement of marks'!H62="","",'statement of marks'!H62)</f>
        <v>A 056</v>
      </c>
      <c r="I62" s="216" t="str">
        <f>IF('statement of marks'!I62="","",'statement of marks'!I62)</f>
        <v>B 056</v>
      </c>
      <c r="J62" s="216" t="str">
        <f>IF('statement of marks'!J62="","",'statement of marks'!J62)</f>
        <v>C 056</v>
      </c>
      <c r="K62" s="452" t="str">
        <f>'statement of marks'!V62</f>
        <v/>
      </c>
      <c r="L62" s="217" t="str">
        <f>'statement of marks'!AL62</f>
        <v/>
      </c>
      <c r="M62" s="451" t="str">
        <f>'statement of marks'!AR62</f>
        <v/>
      </c>
      <c r="N62" s="452" t="str">
        <f>'statement of marks'!BD62</f>
        <v/>
      </c>
      <c r="O62" s="217" t="str">
        <f>'statement of marks'!BT62</f>
        <v/>
      </c>
      <c r="P62" s="452" t="str">
        <f>'statement of marks'!CJ62</f>
        <v/>
      </c>
      <c r="Q62" s="452" t="str">
        <f>'statement of marks'!CZ62</f>
        <v/>
      </c>
      <c r="R62" s="218" t="str">
        <f>'statement of marks'!DN62</f>
        <v/>
      </c>
      <c r="S62" s="214" t="str">
        <f>'statement of marks'!DY62</f>
        <v/>
      </c>
      <c r="T62" s="214" t="str">
        <f>'statement of marks'!EK62</f>
        <v/>
      </c>
      <c r="U62" s="214" t="str">
        <f>'statement of marks'!ER62</f>
        <v/>
      </c>
      <c r="V62" s="214" t="str">
        <f>'statement of marks'!EX62</f>
        <v/>
      </c>
      <c r="W62" s="214">
        <f t="shared" si="0"/>
        <v>0</v>
      </c>
      <c r="X62" s="218" t="str">
        <f>'statement of marks'!GS62</f>
        <v/>
      </c>
      <c r="Y62" s="218" t="str">
        <f>'statement of marks'!GT62</f>
        <v/>
      </c>
      <c r="Z62" s="220"/>
    </row>
    <row r="63" spans="1:26" ht="20" hidden="1" customHeight="1">
      <c r="A63" s="215">
        <v>57</v>
      </c>
      <c r="B63" s="214" t="str">
        <f>IF('statement of marks'!B63="","",'statement of marks'!B63)</f>
        <v/>
      </c>
      <c r="C63" s="214" t="str">
        <f>IF('statement of marks'!C63="","",'statement of marks'!C63)</f>
        <v/>
      </c>
      <c r="D63" s="214" t="str">
        <f>IF('statement of marks'!F63="","",'statement of marks'!F63)</f>
        <v/>
      </c>
      <c r="E63" s="214">
        <f>IF('statement of marks'!D63="","",'statement of marks'!D63)</f>
        <v>1057</v>
      </c>
      <c r="F63" s="214" t="str">
        <f>IF('statement of marks'!E63="","",'statement of marks'!E63)</f>
        <v/>
      </c>
      <c r="G63" s="219" t="str">
        <f>IF('statement of marks'!G63="","",'statement of marks'!G63)</f>
        <v/>
      </c>
      <c r="H63" s="216" t="str">
        <f>IF('statement of marks'!H63="","",'statement of marks'!H63)</f>
        <v>A 057</v>
      </c>
      <c r="I63" s="216" t="str">
        <f>IF('statement of marks'!I63="","",'statement of marks'!I63)</f>
        <v>B 057</v>
      </c>
      <c r="J63" s="216" t="str">
        <f>IF('statement of marks'!J63="","",'statement of marks'!J63)</f>
        <v>C 057</v>
      </c>
      <c r="K63" s="452" t="str">
        <f>'statement of marks'!V63</f>
        <v/>
      </c>
      <c r="L63" s="217" t="str">
        <f>'statement of marks'!AL63</f>
        <v/>
      </c>
      <c r="M63" s="451" t="str">
        <f>'statement of marks'!AR63</f>
        <v/>
      </c>
      <c r="N63" s="452" t="str">
        <f>'statement of marks'!BD63</f>
        <v/>
      </c>
      <c r="O63" s="217" t="str">
        <f>'statement of marks'!BT63</f>
        <v/>
      </c>
      <c r="P63" s="452" t="str">
        <f>'statement of marks'!CJ63</f>
        <v/>
      </c>
      <c r="Q63" s="452" t="str">
        <f>'statement of marks'!CZ63</f>
        <v/>
      </c>
      <c r="R63" s="218" t="str">
        <f>'statement of marks'!DN63</f>
        <v/>
      </c>
      <c r="S63" s="214" t="str">
        <f>'statement of marks'!DY63</f>
        <v/>
      </c>
      <c r="T63" s="214" t="str">
        <f>'statement of marks'!EK63</f>
        <v/>
      </c>
      <c r="U63" s="214" t="str">
        <f>'statement of marks'!ER63</f>
        <v/>
      </c>
      <c r="V63" s="214" t="str">
        <f>'statement of marks'!EX63</f>
        <v/>
      </c>
      <c r="W63" s="214">
        <f t="shared" si="0"/>
        <v>0</v>
      </c>
      <c r="X63" s="218" t="str">
        <f>'statement of marks'!GS63</f>
        <v/>
      </c>
      <c r="Y63" s="218" t="str">
        <f>'statement of marks'!GT63</f>
        <v/>
      </c>
      <c r="Z63" s="220"/>
    </row>
    <row r="64" spans="1:26" ht="20" hidden="1" customHeight="1">
      <c r="A64" s="215">
        <v>58</v>
      </c>
      <c r="B64" s="214" t="str">
        <f>IF('statement of marks'!B64="","",'statement of marks'!B64)</f>
        <v/>
      </c>
      <c r="C64" s="214" t="str">
        <f>IF('statement of marks'!C64="","",'statement of marks'!C64)</f>
        <v/>
      </c>
      <c r="D64" s="214" t="str">
        <f>IF('statement of marks'!F64="","",'statement of marks'!F64)</f>
        <v/>
      </c>
      <c r="E64" s="214">
        <f>IF('statement of marks'!D64="","",'statement of marks'!D64)</f>
        <v>1058</v>
      </c>
      <c r="F64" s="214" t="str">
        <f>IF('statement of marks'!E64="","",'statement of marks'!E64)</f>
        <v/>
      </c>
      <c r="G64" s="219" t="str">
        <f>IF('statement of marks'!G64="","",'statement of marks'!G64)</f>
        <v/>
      </c>
      <c r="H64" s="216" t="str">
        <f>IF('statement of marks'!H64="","",'statement of marks'!H64)</f>
        <v>A 058</v>
      </c>
      <c r="I64" s="216" t="str">
        <f>IF('statement of marks'!I64="","",'statement of marks'!I64)</f>
        <v>B 058</v>
      </c>
      <c r="J64" s="216" t="str">
        <f>IF('statement of marks'!J64="","",'statement of marks'!J64)</f>
        <v>C 058</v>
      </c>
      <c r="K64" s="452" t="str">
        <f>'statement of marks'!V64</f>
        <v/>
      </c>
      <c r="L64" s="217" t="str">
        <f>'statement of marks'!AL64</f>
        <v/>
      </c>
      <c r="M64" s="451" t="str">
        <f>'statement of marks'!AR64</f>
        <v/>
      </c>
      <c r="N64" s="452" t="str">
        <f>'statement of marks'!BD64</f>
        <v/>
      </c>
      <c r="O64" s="217" t="str">
        <f>'statement of marks'!BT64</f>
        <v/>
      </c>
      <c r="P64" s="452" t="str">
        <f>'statement of marks'!CJ64</f>
        <v/>
      </c>
      <c r="Q64" s="452" t="str">
        <f>'statement of marks'!CZ64</f>
        <v/>
      </c>
      <c r="R64" s="218" t="str">
        <f>'statement of marks'!DN64</f>
        <v/>
      </c>
      <c r="S64" s="214" t="str">
        <f>'statement of marks'!DY64</f>
        <v/>
      </c>
      <c r="T64" s="214" t="str">
        <f>'statement of marks'!EK64</f>
        <v/>
      </c>
      <c r="U64" s="214" t="str">
        <f>'statement of marks'!ER64</f>
        <v/>
      </c>
      <c r="V64" s="214" t="str">
        <f>'statement of marks'!EX64</f>
        <v/>
      </c>
      <c r="W64" s="214">
        <f t="shared" si="0"/>
        <v>0</v>
      </c>
      <c r="X64" s="218" t="str">
        <f>'statement of marks'!GS64</f>
        <v/>
      </c>
      <c r="Y64" s="218" t="str">
        <f>'statement of marks'!GT64</f>
        <v/>
      </c>
      <c r="Z64" s="220"/>
    </row>
    <row r="65" spans="1:26" ht="20" hidden="1" customHeight="1">
      <c r="A65" s="215">
        <v>59</v>
      </c>
      <c r="B65" s="214" t="str">
        <f>IF('statement of marks'!B65="","",'statement of marks'!B65)</f>
        <v/>
      </c>
      <c r="C65" s="214" t="str">
        <f>IF('statement of marks'!C65="","",'statement of marks'!C65)</f>
        <v/>
      </c>
      <c r="D65" s="214" t="str">
        <f>IF('statement of marks'!F65="","",'statement of marks'!F65)</f>
        <v/>
      </c>
      <c r="E65" s="214">
        <f>IF('statement of marks'!D65="","",'statement of marks'!D65)</f>
        <v>1059</v>
      </c>
      <c r="F65" s="214" t="str">
        <f>IF('statement of marks'!E65="","",'statement of marks'!E65)</f>
        <v/>
      </c>
      <c r="G65" s="219" t="str">
        <f>IF('statement of marks'!G65="","",'statement of marks'!G65)</f>
        <v/>
      </c>
      <c r="H65" s="216" t="str">
        <f>IF('statement of marks'!H65="","",'statement of marks'!H65)</f>
        <v>A 059</v>
      </c>
      <c r="I65" s="216" t="str">
        <f>IF('statement of marks'!I65="","",'statement of marks'!I65)</f>
        <v>B 059</v>
      </c>
      <c r="J65" s="216" t="str">
        <f>IF('statement of marks'!J65="","",'statement of marks'!J65)</f>
        <v>C 059</v>
      </c>
      <c r="K65" s="452" t="str">
        <f>'statement of marks'!V65</f>
        <v/>
      </c>
      <c r="L65" s="217" t="str">
        <f>'statement of marks'!AL65</f>
        <v/>
      </c>
      <c r="M65" s="451" t="str">
        <f>'statement of marks'!AR65</f>
        <v/>
      </c>
      <c r="N65" s="452" t="str">
        <f>'statement of marks'!BD65</f>
        <v/>
      </c>
      <c r="O65" s="217" t="str">
        <f>'statement of marks'!BT65</f>
        <v/>
      </c>
      <c r="P65" s="452" t="str">
        <f>'statement of marks'!CJ65</f>
        <v/>
      </c>
      <c r="Q65" s="452" t="str">
        <f>'statement of marks'!CZ65</f>
        <v/>
      </c>
      <c r="R65" s="218" t="str">
        <f>'statement of marks'!DN65</f>
        <v/>
      </c>
      <c r="S65" s="214" t="str">
        <f>'statement of marks'!DY65</f>
        <v/>
      </c>
      <c r="T65" s="214" t="str">
        <f>'statement of marks'!EK65</f>
        <v/>
      </c>
      <c r="U65" s="214" t="str">
        <f>'statement of marks'!ER65</f>
        <v/>
      </c>
      <c r="V65" s="214" t="str">
        <f>'statement of marks'!EX65</f>
        <v/>
      </c>
      <c r="W65" s="214">
        <f t="shared" si="0"/>
        <v>0</v>
      </c>
      <c r="X65" s="218" t="str">
        <f>'statement of marks'!GS65</f>
        <v/>
      </c>
      <c r="Y65" s="218" t="str">
        <f>'statement of marks'!GT65</f>
        <v/>
      </c>
      <c r="Z65" s="220"/>
    </row>
    <row r="66" spans="1:26" ht="20" hidden="1" customHeight="1">
      <c r="A66" s="215">
        <v>60</v>
      </c>
      <c r="B66" s="214" t="str">
        <f>IF('statement of marks'!B66="","",'statement of marks'!B66)</f>
        <v/>
      </c>
      <c r="C66" s="214" t="str">
        <f>IF('statement of marks'!C66="","",'statement of marks'!C66)</f>
        <v/>
      </c>
      <c r="D66" s="214" t="str">
        <f>IF('statement of marks'!F66="","",'statement of marks'!F66)</f>
        <v/>
      </c>
      <c r="E66" s="214">
        <f>IF('statement of marks'!D66="","",'statement of marks'!D66)</f>
        <v>1060</v>
      </c>
      <c r="F66" s="214" t="str">
        <f>IF('statement of marks'!E66="","",'statement of marks'!E66)</f>
        <v/>
      </c>
      <c r="G66" s="219" t="str">
        <f>IF('statement of marks'!G66="","",'statement of marks'!G66)</f>
        <v/>
      </c>
      <c r="H66" s="216" t="str">
        <f>IF('statement of marks'!H66="","",'statement of marks'!H66)</f>
        <v>A 060</v>
      </c>
      <c r="I66" s="216" t="str">
        <f>IF('statement of marks'!I66="","",'statement of marks'!I66)</f>
        <v>B 060</v>
      </c>
      <c r="J66" s="216" t="str">
        <f>IF('statement of marks'!J66="","",'statement of marks'!J66)</f>
        <v>C 060</v>
      </c>
      <c r="K66" s="452" t="str">
        <f>'statement of marks'!V66</f>
        <v/>
      </c>
      <c r="L66" s="217" t="str">
        <f>'statement of marks'!AL66</f>
        <v/>
      </c>
      <c r="M66" s="451" t="str">
        <f>'statement of marks'!AR66</f>
        <v/>
      </c>
      <c r="N66" s="452" t="str">
        <f>'statement of marks'!BD66</f>
        <v/>
      </c>
      <c r="O66" s="217" t="str">
        <f>'statement of marks'!BT66</f>
        <v/>
      </c>
      <c r="P66" s="452" t="str">
        <f>'statement of marks'!CJ66</f>
        <v/>
      </c>
      <c r="Q66" s="452" t="str">
        <f>'statement of marks'!CZ66</f>
        <v/>
      </c>
      <c r="R66" s="218" t="str">
        <f>'statement of marks'!DN66</f>
        <v/>
      </c>
      <c r="S66" s="214" t="str">
        <f>'statement of marks'!DY66</f>
        <v/>
      </c>
      <c r="T66" s="214" t="str">
        <f>'statement of marks'!EK66</f>
        <v/>
      </c>
      <c r="U66" s="214" t="str">
        <f>'statement of marks'!ER66</f>
        <v/>
      </c>
      <c r="V66" s="214" t="str">
        <f>'statement of marks'!EX66</f>
        <v/>
      </c>
      <c r="W66" s="214">
        <f t="shared" si="0"/>
        <v>0</v>
      </c>
      <c r="X66" s="218" t="str">
        <f>'statement of marks'!GS66</f>
        <v/>
      </c>
      <c r="Y66" s="218" t="str">
        <f>'statement of marks'!GT66</f>
        <v/>
      </c>
      <c r="Z66" s="220"/>
    </row>
    <row r="67" spans="1:26" ht="20" hidden="1" customHeight="1">
      <c r="A67" s="215">
        <v>61</v>
      </c>
      <c r="B67" s="214" t="str">
        <f>IF('statement of marks'!B67="","",'statement of marks'!B67)</f>
        <v/>
      </c>
      <c r="C67" s="214" t="str">
        <f>IF('statement of marks'!C67="","",'statement of marks'!C67)</f>
        <v/>
      </c>
      <c r="D67" s="214" t="str">
        <f>IF('statement of marks'!F67="","",'statement of marks'!F67)</f>
        <v/>
      </c>
      <c r="E67" s="214">
        <f>IF('statement of marks'!D67="","",'statement of marks'!D67)</f>
        <v>1061</v>
      </c>
      <c r="F67" s="214" t="str">
        <f>IF('statement of marks'!E67="","",'statement of marks'!E67)</f>
        <v/>
      </c>
      <c r="G67" s="219" t="str">
        <f>IF('statement of marks'!G67="","",'statement of marks'!G67)</f>
        <v/>
      </c>
      <c r="H67" s="216" t="str">
        <f>IF('statement of marks'!H67="","",'statement of marks'!H67)</f>
        <v>A 061</v>
      </c>
      <c r="I67" s="216" t="str">
        <f>IF('statement of marks'!I67="","",'statement of marks'!I67)</f>
        <v>B 061</v>
      </c>
      <c r="J67" s="216" t="str">
        <f>IF('statement of marks'!J67="","",'statement of marks'!J67)</f>
        <v>C 061</v>
      </c>
      <c r="K67" s="452" t="str">
        <f>'statement of marks'!V67</f>
        <v/>
      </c>
      <c r="L67" s="217" t="str">
        <f>'statement of marks'!AL67</f>
        <v/>
      </c>
      <c r="M67" s="451" t="str">
        <f>'statement of marks'!AR67</f>
        <v/>
      </c>
      <c r="N67" s="452" t="str">
        <f>'statement of marks'!BD67</f>
        <v/>
      </c>
      <c r="O67" s="217" t="str">
        <f>'statement of marks'!BT67</f>
        <v/>
      </c>
      <c r="P67" s="452" t="str">
        <f>'statement of marks'!CJ67</f>
        <v/>
      </c>
      <c r="Q67" s="452" t="str">
        <f>'statement of marks'!CZ67</f>
        <v/>
      </c>
      <c r="R67" s="218" t="str">
        <f>'statement of marks'!DN67</f>
        <v/>
      </c>
      <c r="S67" s="214" t="str">
        <f>'statement of marks'!DY67</f>
        <v/>
      </c>
      <c r="T67" s="214" t="str">
        <f>'statement of marks'!EK67</f>
        <v/>
      </c>
      <c r="U67" s="214" t="str">
        <f>'statement of marks'!ER67</f>
        <v/>
      </c>
      <c r="V67" s="214" t="str">
        <f>'statement of marks'!EX67</f>
        <v/>
      </c>
      <c r="W67" s="214">
        <f t="shared" si="0"/>
        <v>0</v>
      </c>
      <c r="X67" s="218" t="str">
        <f>'statement of marks'!GS67</f>
        <v/>
      </c>
      <c r="Y67" s="218" t="str">
        <f>'statement of marks'!GT67</f>
        <v/>
      </c>
      <c r="Z67" s="220"/>
    </row>
    <row r="68" spans="1:26" ht="20" hidden="1" customHeight="1">
      <c r="A68" s="215">
        <v>62</v>
      </c>
      <c r="B68" s="214" t="str">
        <f>IF('statement of marks'!B68="","",'statement of marks'!B68)</f>
        <v/>
      </c>
      <c r="C68" s="214" t="str">
        <f>IF('statement of marks'!C68="","",'statement of marks'!C68)</f>
        <v/>
      </c>
      <c r="D68" s="214" t="str">
        <f>IF('statement of marks'!F68="","",'statement of marks'!F68)</f>
        <v/>
      </c>
      <c r="E68" s="214">
        <f>IF('statement of marks'!D68="","",'statement of marks'!D68)</f>
        <v>1062</v>
      </c>
      <c r="F68" s="214" t="str">
        <f>IF('statement of marks'!E68="","",'statement of marks'!E68)</f>
        <v/>
      </c>
      <c r="G68" s="219" t="str">
        <f>IF('statement of marks'!G68="","",'statement of marks'!G68)</f>
        <v/>
      </c>
      <c r="H68" s="216" t="str">
        <f>IF('statement of marks'!H68="","",'statement of marks'!H68)</f>
        <v>A 062</v>
      </c>
      <c r="I68" s="216" t="str">
        <f>IF('statement of marks'!I68="","",'statement of marks'!I68)</f>
        <v>B 062</v>
      </c>
      <c r="J68" s="216" t="str">
        <f>IF('statement of marks'!J68="","",'statement of marks'!J68)</f>
        <v>C 062</v>
      </c>
      <c r="K68" s="452" t="str">
        <f>'statement of marks'!V68</f>
        <v/>
      </c>
      <c r="L68" s="217" t="str">
        <f>'statement of marks'!AL68</f>
        <v/>
      </c>
      <c r="M68" s="451" t="str">
        <f>'statement of marks'!AR68</f>
        <v/>
      </c>
      <c r="N68" s="452" t="str">
        <f>'statement of marks'!BD68</f>
        <v/>
      </c>
      <c r="O68" s="217" t="str">
        <f>'statement of marks'!BT68</f>
        <v/>
      </c>
      <c r="P68" s="452" t="str">
        <f>'statement of marks'!CJ68</f>
        <v/>
      </c>
      <c r="Q68" s="452" t="str">
        <f>'statement of marks'!CZ68</f>
        <v/>
      </c>
      <c r="R68" s="218" t="str">
        <f>'statement of marks'!DN68</f>
        <v/>
      </c>
      <c r="S68" s="214" t="str">
        <f>'statement of marks'!DY68</f>
        <v/>
      </c>
      <c r="T68" s="214" t="str">
        <f>'statement of marks'!EK68</f>
        <v/>
      </c>
      <c r="U68" s="214" t="str">
        <f>'statement of marks'!ER68</f>
        <v/>
      </c>
      <c r="V68" s="214" t="str">
        <f>'statement of marks'!EX68</f>
        <v/>
      </c>
      <c r="W68" s="214">
        <f t="shared" si="0"/>
        <v>0</v>
      </c>
      <c r="X68" s="218" t="str">
        <f>'statement of marks'!GS68</f>
        <v/>
      </c>
      <c r="Y68" s="218" t="str">
        <f>'statement of marks'!GT68</f>
        <v/>
      </c>
      <c r="Z68" s="220"/>
    </row>
    <row r="69" spans="1:26" ht="20" hidden="1" customHeight="1">
      <c r="A69" s="215">
        <v>63</v>
      </c>
      <c r="B69" s="214" t="str">
        <f>IF('statement of marks'!B69="","",'statement of marks'!B69)</f>
        <v/>
      </c>
      <c r="C69" s="214" t="str">
        <f>IF('statement of marks'!C69="","",'statement of marks'!C69)</f>
        <v/>
      </c>
      <c r="D69" s="214" t="str">
        <f>IF('statement of marks'!F69="","",'statement of marks'!F69)</f>
        <v/>
      </c>
      <c r="E69" s="214">
        <f>IF('statement of marks'!D69="","",'statement of marks'!D69)</f>
        <v>1063</v>
      </c>
      <c r="F69" s="214" t="str">
        <f>IF('statement of marks'!E69="","",'statement of marks'!E69)</f>
        <v/>
      </c>
      <c r="G69" s="219" t="str">
        <f>IF('statement of marks'!G69="","",'statement of marks'!G69)</f>
        <v/>
      </c>
      <c r="H69" s="216" t="str">
        <f>IF('statement of marks'!H69="","",'statement of marks'!H69)</f>
        <v>A 063</v>
      </c>
      <c r="I69" s="216" t="str">
        <f>IF('statement of marks'!I69="","",'statement of marks'!I69)</f>
        <v>B 063</v>
      </c>
      <c r="J69" s="216" t="str">
        <f>IF('statement of marks'!J69="","",'statement of marks'!J69)</f>
        <v>C 063</v>
      </c>
      <c r="K69" s="452" t="str">
        <f>'statement of marks'!V69</f>
        <v/>
      </c>
      <c r="L69" s="217" t="str">
        <f>'statement of marks'!AL69</f>
        <v/>
      </c>
      <c r="M69" s="451" t="str">
        <f>'statement of marks'!AR69</f>
        <v/>
      </c>
      <c r="N69" s="452" t="str">
        <f>'statement of marks'!BD69</f>
        <v/>
      </c>
      <c r="O69" s="217" t="str">
        <f>'statement of marks'!BT69</f>
        <v/>
      </c>
      <c r="P69" s="452" t="str">
        <f>'statement of marks'!CJ69</f>
        <v/>
      </c>
      <c r="Q69" s="452" t="str">
        <f>'statement of marks'!CZ69</f>
        <v/>
      </c>
      <c r="R69" s="218" t="str">
        <f>'statement of marks'!DN69</f>
        <v/>
      </c>
      <c r="S69" s="214" t="str">
        <f>'statement of marks'!DY69</f>
        <v/>
      </c>
      <c r="T69" s="214" t="str">
        <f>'statement of marks'!EK69</f>
        <v/>
      </c>
      <c r="U69" s="214" t="str">
        <f>'statement of marks'!ER69</f>
        <v/>
      </c>
      <c r="V69" s="214" t="str">
        <f>'statement of marks'!EX69</f>
        <v/>
      </c>
      <c r="W69" s="214">
        <f t="shared" si="0"/>
        <v>0</v>
      </c>
      <c r="X69" s="218" t="str">
        <f>'statement of marks'!GS69</f>
        <v/>
      </c>
      <c r="Y69" s="218" t="str">
        <f>'statement of marks'!GT69</f>
        <v/>
      </c>
      <c r="Z69" s="220"/>
    </row>
    <row r="70" spans="1:26" ht="20" hidden="1" customHeight="1">
      <c r="A70" s="215">
        <v>64</v>
      </c>
      <c r="B70" s="214" t="str">
        <f>IF('statement of marks'!B70="","",'statement of marks'!B70)</f>
        <v/>
      </c>
      <c r="C70" s="214" t="str">
        <f>IF('statement of marks'!C70="","",'statement of marks'!C70)</f>
        <v/>
      </c>
      <c r="D70" s="214" t="str">
        <f>IF('statement of marks'!F70="","",'statement of marks'!F70)</f>
        <v/>
      </c>
      <c r="E70" s="214">
        <f>IF('statement of marks'!D70="","",'statement of marks'!D70)</f>
        <v>1064</v>
      </c>
      <c r="F70" s="214" t="str">
        <f>IF('statement of marks'!E70="","",'statement of marks'!E70)</f>
        <v/>
      </c>
      <c r="G70" s="219" t="str">
        <f>IF('statement of marks'!G70="","",'statement of marks'!G70)</f>
        <v/>
      </c>
      <c r="H70" s="216" t="str">
        <f>IF('statement of marks'!H70="","",'statement of marks'!H70)</f>
        <v>A 064</v>
      </c>
      <c r="I70" s="216" t="str">
        <f>IF('statement of marks'!I70="","",'statement of marks'!I70)</f>
        <v>B 064</v>
      </c>
      <c r="J70" s="216" t="str">
        <f>IF('statement of marks'!J70="","",'statement of marks'!J70)</f>
        <v>C 064</v>
      </c>
      <c r="K70" s="452" t="str">
        <f>'statement of marks'!V70</f>
        <v/>
      </c>
      <c r="L70" s="217" t="str">
        <f>'statement of marks'!AL70</f>
        <v/>
      </c>
      <c r="M70" s="451" t="str">
        <f>'statement of marks'!AR70</f>
        <v/>
      </c>
      <c r="N70" s="452" t="str">
        <f>'statement of marks'!BD70</f>
        <v/>
      </c>
      <c r="O70" s="217" t="str">
        <f>'statement of marks'!BT70</f>
        <v/>
      </c>
      <c r="P70" s="452" t="str">
        <f>'statement of marks'!CJ70</f>
        <v/>
      </c>
      <c r="Q70" s="452" t="str">
        <f>'statement of marks'!CZ70</f>
        <v/>
      </c>
      <c r="R70" s="218" t="str">
        <f>'statement of marks'!DN70</f>
        <v/>
      </c>
      <c r="S70" s="214" t="str">
        <f>'statement of marks'!DY70</f>
        <v/>
      </c>
      <c r="T70" s="214" t="str">
        <f>'statement of marks'!EK70</f>
        <v/>
      </c>
      <c r="U70" s="214" t="str">
        <f>'statement of marks'!ER70</f>
        <v/>
      </c>
      <c r="V70" s="214" t="str">
        <f>'statement of marks'!EX70</f>
        <v/>
      </c>
      <c r="W70" s="214">
        <f t="shared" si="0"/>
        <v>0</v>
      </c>
      <c r="X70" s="218" t="str">
        <f>'statement of marks'!GS70</f>
        <v/>
      </c>
      <c r="Y70" s="218" t="str">
        <f>'statement of marks'!GT70</f>
        <v/>
      </c>
      <c r="Z70" s="220"/>
    </row>
    <row r="71" spans="1:26" ht="20" hidden="1" customHeight="1">
      <c r="A71" s="215">
        <v>65</v>
      </c>
      <c r="B71" s="214" t="str">
        <f>IF('statement of marks'!B71="","",'statement of marks'!B71)</f>
        <v/>
      </c>
      <c r="C71" s="214" t="str">
        <f>IF('statement of marks'!C71="","",'statement of marks'!C71)</f>
        <v/>
      </c>
      <c r="D71" s="214" t="str">
        <f>IF('statement of marks'!F71="","",'statement of marks'!F71)</f>
        <v/>
      </c>
      <c r="E71" s="214">
        <f>IF('statement of marks'!D71="","",'statement of marks'!D71)</f>
        <v>1065</v>
      </c>
      <c r="F71" s="214" t="str">
        <f>IF('statement of marks'!E71="","",'statement of marks'!E71)</f>
        <v/>
      </c>
      <c r="G71" s="219" t="str">
        <f>IF('statement of marks'!G71="","",'statement of marks'!G71)</f>
        <v/>
      </c>
      <c r="H71" s="216" t="str">
        <f>IF('statement of marks'!H71="","",'statement of marks'!H71)</f>
        <v>A 065</v>
      </c>
      <c r="I71" s="216" t="str">
        <f>IF('statement of marks'!I71="","",'statement of marks'!I71)</f>
        <v>B 065</v>
      </c>
      <c r="J71" s="216" t="str">
        <f>IF('statement of marks'!J71="","",'statement of marks'!J71)</f>
        <v>C 065</v>
      </c>
      <c r="K71" s="452" t="str">
        <f>'statement of marks'!V71</f>
        <v/>
      </c>
      <c r="L71" s="217" t="str">
        <f>'statement of marks'!AL71</f>
        <v/>
      </c>
      <c r="M71" s="451" t="str">
        <f>'statement of marks'!AR71</f>
        <v/>
      </c>
      <c r="N71" s="452" t="str">
        <f>'statement of marks'!BD71</f>
        <v/>
      </c>
      <c r="O71" s="217" t="str">
        <f>'statement of marks'!BT71</f>
        <v/>
      </c>
      <c r="P71" s="452" t="str">
        <f>'statement of marks'!CJ71</f>
        <v/>
      </c>
      <c r="Q71" s="452" t="str">
        <f>'statement of marks'!CZ71</f>
        <v/>
      </c>
      <c r="R71" s="218" t="str">
        <f>'statement of marks'!DN71</f>
        <v/>
      </c>
      <c r="S71" s="214" t="str">
        <f>'statement of marks'!DY71</f>
        <v/>
      </c>
      <c r="T71" s="214" t="str">
        <f>'statement of marks'!EK71</f>
        <v/>
      </c>
      <c r="U71" s="214" t="str">
        <f>'statement of marks'!ER71</f>
        <v/>
      </c>
      <c r="V71" s="214" t="str">
        <f>'statement of marks'!EX71</f>
        <v/>
      </c>
      <c r="W71" s="214">
        <f t="shared" si="0"/>
        <v>0</v>
      </c>
      <c r="X71" s="218" t="str">
        <f>'statement of marks'!GS71</f>
        <v/>
      </c>
      <c r="Y71" s="218" t="str">
        <f>'statement of marks'!GT71</f>
        <v/>
      </c>
      <c r="Z71" s="220"/>
    </row>
    <row r="72" spans="1:26" ht="20" hidden="1" customHeight="1">
      <c r="A72" s="215">
        <v>66</v>
      </c>
      <c r="B72" s="214" t="str">
        <f>IF('statement of marks'!B72="","",'statement of marks'!B72)</f>
        <v/>
      </c>
      <c r="C72" s="214" t="str">
        <f>IF('statement of marks'!C72="","",'statement of marks'!C72)</f>
        <v/>
      </c>
      <c r="D72" s="214" t="str">
        <f>IF('statement of marks'!F72="","",'statement of marks'!F72)</f>
        <v/>
      </c>
      <c r="E72" s="214">
        <f>IF('statement of marks'!D72="","",'statement of marks'!D72)</f>
        <v>1066</v>
      </c>
      <c r="F72" s="214" t="str">
        <f>IF('statement of marks'!E72="","",'statement of marks'!E72)</f>
        <v/>
      </c>
      <c r="G72" s="219" t="str">
        <f>IF('statement of marks'!G72="","",'statement of marks'!G72)</f>
        <v/>
      </c>
      <c r="H72" s="216" t="str">
        <f>IF('statement of marks'!H72="","",'statement of marks'!H72)</f>
        <v>A 066</v>
      </c>
      <c r="I72" s="216" t="str">
        <f>IF('statement of marks'!I72="","",'statement of marks'!I72)</f>
        <v>B 066</v>
      </c>
      <c r="J72" s="216" t="str">
        <f>IF('statement of marks'!J72="","",'statement of marks'!J72)</f>
        <v>C 066</v>
      </c>
      <c r="K72" s="452" t="str">
        <f>'statement of marks'!V72</f>
        <v/>
      </c>
      <c r="L72" s="217" t="str">
        <f>'statement of marks'!AL72</f>
        <v/>
      </c>
      <c r="M72" s="451" t="str">
        <f>'statement of marks'!AR72</f>
        <v/>
      </c>
      <c r="N72" s="452" t="str">
        <f>'statement of marks'!BD72</f>
        <v/>
      </c>
      <c r="O72" s="217" t="str">
        <f>'statement of marks'!BT72</f>
        <v/>
      </c>
      <c r="P72" s="452" t="str">
        <f>'statement of marks'!CJ72</f>
        <v/>
      </c>
      <c r="Q72" s="452" t="str">
        <f>'statement of marks'!CZ72</f>
        <v/>
      </c>
      <c r="R72" s="218" t="str">
        <f>'statement of marks'!DN72</f>
        <v/>
      </c>
      <c r="S72" s="214" t="str">
        <f>'statement of marks'!DY72</f>
        <v/>
      </c>
      <c r="T72" s="214" t="str">
        <f>'statement of marks'!EK72</f>
        <v/>
      </c>
      <c r="U72" s="214" t="str">
        <f>'statement of marks'!ER72</f>
        <v/>
      </c>
      <c r="V72" s="214" t="str">
        <f>'statement of marks'!EX72</f>
        <v/>
      </c>
      <c r="W72" s="214">
        <f t="shared" ref="W72:W105" si="1">SUM(K72:Q72)</f>
        <v>0</v>
      </c>
      <c r="X72" s="218" t="str">
        <f>'statement of marks'!GS72</f>
        <v/>
      </c>
      <c r="Y72" s="218" t="str">
        <f>'statement of marks'!GT72</f>
        <v/>
      </c>
      <c r="Z72" s="220"/>
    </row>
    <row r="73" spans="1:26" ht="20" hidden="1" customHeight="1">
      <c r="A73" s="215">
        <v>67</v>
      </c>
      <c r="B73" s="214" t="str">
        <f>IF('statement of marks'!B73="","",'statement of marks'!B73)</f>
        <v/>
      </c>
      <c r="C73" s="214" t="str">
        <f>IF('statement of marks'!C73="","",'statement of marks'!C73)</f>
        <v/>
      </c>
      <c r="D73" s="214" t="str">
        <f>IF('statement of marks'!F73="","",'statement of marks'!F73)</f>
        <v/>
      </c>
      <c r="E73" s="214">
        <f>IF('statement of marks'!D73="","",'statement of marks'!D73)</f>
        <v>1067</v>
      </c>
      <c r="F73" s="214" t="str">
        <f>IF('statement of marks'!E73="","",'statement of marks'!E73)</f>
        <v/>
      </c>
      <c r="G73" s="219" t="str">
        <f>IF('statement of marks'!G73="","",'statement of marks'!G73)</f>
        <v/>
      </c>
      <c r="H73" s="216" t="str">
        <f>IF('statement of marks'!H73="","",'statement of marks'!H73)</f>
        <v>A 067</v>
      </c>
      <c r="I73" s="216" t="str">
        <f>IF('statement of marks'!I73="","",'statement of marks'!I73)</f>
        <v>B 067</v>
      </c>
      <c r="J73" s="216" t="str">
        <f>IF('statement of marks'!J73="","",'statement of marks'!J73)</f>
        <v>C 067</v>
      </c>
      <c r="K73" s="452" t="str">
        <f>'statement of marks'!V73</f>
        <v/>
      </c>
      <c r="L73" s="217" t="str">
        <f>'statement of marks'!AL73</f>
        <v/>
      </c>
      <c r="M73" s="451" t="str">
        <f>'statement of marks'!AR73</f>
        <v/>
      </c>
      <c r="N73" s="452" t="str">
        <f>'statement of marks'!BD73</f>
        <v/>
      </c>
      <c r="O73" s="217" t="str">
        <f>'statement of marks'!BT73</f>
        <v/>
      </c>
      <c r="P73" s="452" t="str">
        <f>'statement of marks'!CJ73</f>
        <v/>
      </c>
      <c r="Q73" s="452" t="str">
        <f>'statement of marks'!CZ73</f>
        <v/>
      </c>
      <c r="R73" s="218" t="str">
        <f>'statement of marks'!DN73</f>
        <v/>
      </c>
      <c r="S73" s="214" t="str">
        <f>'statement of marks'!DY73</f>
        <v/>
      </c>
      <c r="T73" s="214" t="str">
        <f>'statement of marks'!EK73</f>
        <v/>
      </c>
      <c r="U73" s="214" t="str">
        <f>'statement of marks'!ER73</f>
        <v/>
      </c>
      <c r="V73" s="214" t="str">
        <f>'statement of marks'!EX73</f>
        <v/>
      </c>
      <c r="W73" s="214">
        <f t="shared" si="1"/>
        <v>0</v>
      </c>
      <c r="X73" s="218" t="str">
        <f>'statement of marks'!GS73</f>
        <v/>
      </c>
      <c r="Y73" s="218" t="str">
        <f>'statement of marks'!GT73</f>
        <v/>
      </c>
      <c r="Z73" s="220"/>
    </row>
    <row r="74" spans="1:26" ht="20" hidden="1" customHeight="1">
      <c r="A74" s="215">
        <v>68</v>
      </c>
      <c r="B74" s="214" t="str">
        <f>IF('statement of marks'!B74="","",'statement of marks'!B74)</f>
        <v/>
      </c>
      <c r="C74" s="214" t="str">
        <f>IF('statement of marks'!C74="","",'statement of marks'!C74)</f>
        <v/>
      </c>
      <c r="D74" s="214" t="str">
        <f>IF('statement of marks'!F74="","",'statement of marks'!F74)</f>
        <v/>
      </c>
      <c r="E74" s="214">
        <f>IF('statement of marks'!D74="","",'statement of marks'!D74)</f>
        <v>1068</v>
      </c>
      <c r="F74" s="214" t="str">
        <f>IF('statement of marks'!E74="","",'statement of marks'!E74)</f>
        <v/>
      </c>
      <c r="G74" s="219" t="str">
        <f>IF('statement of marks'!G74="","",'statement of marks'!G74)</f>
        <v/>
      </c>
      <c r="H74" s="216" t="str">
        <f>IF('statement of marks'!H74="","",'statement of marks'!H74)</f>
        <v>A 068</v>
      </c>
      <c r="I74" s="216" t="str">
        <f>IF('statement of marks'!I74="","",'statement of marks'!I74)</f>
        <v>B 068</v>
      </c>
      <c r="J74" s="216" t="str">
        <f>IF('statement of marks'!J74="","",'statement of marks'!J74)</f>
        <v>C 068</v>
      </c>
      <c r="K74" s="452" t="str">
        <f>'statement of marks'!V74</f>
        <v/>
      </c>
      <c r="L74" s="217" t="str">
        <f>'statement of marks'!AL74</f>
        <v/>
      </c>
      <c r="M74" s="451" t="str">
        <f>'statement of marks'!AR74</f>
        <v/>
      </c>
      <c r="N74" s="452" t="str">
        <f>'statement of marks'!BD74</f>
        <v/>
      </c>
      <c r="O74" s="217" t="str">
        <f>'statement of marks'!BT74</f>
        <v/>
      </c>
      <c r="P74" s="452" t="str">
        <f>'statement of marks'!CJ74</f>
        <v/>
      </c>
      <c r="Q74" s="452" t="str">
        <f>'statement of marks'!CZ74</f>
        <v/>
      </c>
      <c r="R74" s="218" t="str">
        <f>'statement of marks'!DN74</f>
        <v/>
      </c>
      <c r="S74" s="214" t="str">
        <f>'statement of marks'!DY74</f>
        <v/>
      </c>
      <c r="T74" s="214" t="str">
        <f>'statement of marks'!EK74</f>
        <v/>
      </c>
      <c r="U74" s="214" t="str">
        <f>'statement of marks'!ER74</f>
        <v/>
      </c>
      <c r="V74" s="214" t="str">
        <f>'statement of marks'!EX74</f>
        <v/>
      </c>
      <c r="W74" s="214">
        <f t="shared" si="1"/>
        <v>0</v>
      </c>
      <c r="X74" s="218" t="str">
        <f>'statement of marks'!GS74</f>
        <v/>
      </c>
      <c r="Y74" s="218" t="str">
        <f>'statement of marks'!GT74</f>
        <v/>
      </c>
      <c r="Z74" s="220"/>
    </row>
    <row r="75" spans="1:26" ht="20" hidden="1" customHeight="1">
      <c r="A75" s="215">
        <v>69</v>
      </c>
      <c r="B75" s="214" t="str">
        <f>IF('statement of marks'!B75="","",'statement of marks'!B75)</f>
        <v/>
      </c>
      <c r="C75" s="214" t="str">
        <f>IF('statement of marks'!C75="","",'statement of marks'!C75)</f>
        <v/>
      </c>
      <c r="D75" s="214" t="str">
        <f>IF('statement of marks'!F75="","",'statement of marks'!F75)</f>
        <v/>
      </c>
      <c r="E75" s="214">
        <f>IF('statement of marks'!D75="","",'statement of marks'!D75)</f>
        <v>1069</v>
      </c>
      <c r="F75" s="214" t="str">
        <f>IF('statement of marks'!E75="","",'statement of marks'!E75)</f>
        <v/>
      </c>
      <c r="G75" s="219" t="str">
        <f>IF('statement of marks'!G75="","",'statement of marks'!G75)</f>
        <v/>
      </c>
      <c r="H75" s="216" t="str">
        <f>IF('statement of marks'!H75="","",'statement of marks'!H75)</f>
        <v>A 069</v>
      </c>
      <c r="I75" s="216" t="str">
        <f>IF('statement of marks'!I75="","",'statement of marks'!I75)</f>
        <v>B 069</v>
      </c>
      <c r="J75" s="216" t="str">
        <f>IF('statement of marks'!J75="","",'statement of marks'!J75)</f>
        <v>C 069</v>
      </c>
      <c r="K75" s="452" t="str">
        <f>'statement of marks'!V75</f>
        <v/>
      </c>
      <c r="L75" s="217" t="str">
        <f>'statement of marks'!AL75</f>
        <v/>
      </c>
      <c r="M75" s="451" t="str">
        <f>'statement of marks'!AR75</f>
        <v/>
      </c>
      <c r="N75" s="452" t="str">
        <f>'statement of marks'!BD75</f>
        <v/>
      </c>
      <c r="O75" s="217" t="str">
        <f>'statement of marks'!BT75</f>
        <v/>
      </c>
      <c r="P75" s="452" t="str">
        <f>'statement of marks'!CJ75</f>
        <v/>
      </c>
      <c r="Q75" s="452" t="str">
        <f>'statement of marks'!CZ75</f>
        <v/>
      </c>
      <c r="R75" s="218" t="str">
        <f>'statement of marks'!DN75</f>
        <v/>
      </c>
      <c r="S75" s="214" t="str">
        <f>'statement of marks'!DY75</f>
        <v/>
      </c>
      <c r="T75" s="214" t="str">
        <f>'statement of marks'!EK75</f>
        <v/>
      </c>
      <c r="U75" s="214" t="str">
        <f>'statement of marks'!ER75</f>
        <v/>
      </c>
      <c r="V75" s="214" t="str">
        <f>'statement of marks'!EX75</f>
        <v/>
      </c>
      <c r="W75" s="214">
        <f t="shared" si="1"/>
        <v>0</v>
      </c>
      <c r="X75" s="218" t="str">
        <f>'statement of marks'!GS75</f>
        <v/>
      </c>
      <c r="Y75" s="218" t="str">
        <f>'statement of marks'!GT75</f>
        <v/>
      </c>
      <c r="Z75" s="220"/>
    </row>
    <row r="76" spans="1:26" ht="20" hidden="1" customHeight="1">
      <c r="A76" s="215">
        <v>70</v>
      </c>
      <c r="B76" s="214" t="str">
        <f>IF('statement of marks'!B76="","",'statement of marks'!B76)</f>
        <v/>
      </c>
      <c r="C76" s="214" t="str">
        <f>IF('statement of marks'!C76="","",'statement of marks'!C76)</f>
        <v/>
      </c>
      <c r="D76" s="214" t="str">
        <f>IF('statement of marks'!F76="","",'statement of marks'!F76)</f>
        <v/>
      </c>
      <c r="E76" s="214">
        <f>IF('statement of marks'!D76="","",'statement of marks'!D76)</f>
        <v>1070</v>
      </c>
      <c r="F76" s="214" t="str">
        <f>IF('statement of marks'!E76="","",'statement of marks'!E76)</f>
        <v/>
      </c>
      <c r="G76" s="219" t="str">
        <f>IF('statement of marks'!G76="","",'statement of marks'!G76)</f>
        <v/>
      </c>
      <c r="H76" s="216" t="str">
        <f>IF('statement of marks'!H76="","",'statement of marks'!H76)</f>
        <v>A 070</v>
      </c>
      <c r="I76" s="216" t="str">
        <f>IF('statement of marks'!I76="","",'statement of marks'!I76)</f>
        <v>B 070</v>
      </c>
      <c r="J76" s="216" t="str">
        <f>IF('statement of marks'!J76="","",'statement of marks'!J76)</f>
        <v>C 070</v>
      </c>
      <c r="K76" s="452" t="str">
        <f>'statement of marks'!V76</f>
        <v/>
      </c>
      <c r="L76" s="217" t="str">
        <f>'statement of marks'!AL76</f>
        <v/>
      </c>
      <c r="M76" s="451" t="str">
        <f>'statement of marks'!AR76</f>
        <v/>
      </c>
      <c r="N76" s="452" t="str">
        <f>'statement of marks'!BD76</f>
        <v/>
      </c>
      <c r="O76" s="217" t="str">
        <f>'statement of marks'!BT76</f>
        <v/>
      </c>
      <c r="P76" s="452" t="str">
        <f>'statement of marks'!CJ76</f>
        <v/>
      </c>
      <c r="Q76" s="452" t="str">
        <f>'statement of marks'!CZ76</f>
        <v/>
      </c>
      <c r="R76" s="218" t="str">
        <f>'statement of marks'!DN76</f>
        <v/>
      </c>
      <c r="S76" s="214" t="str">
        <f>'statement of marks'!DY76</f>
        <v/>
      </c>
      <c r="T76" s="214" t="str">
        <f>'statement of marks'!EK76</f>
        <v/>
      </c>
      <c r="U76" s="214" t="str">
        <f>'statement of marks'!ER76</f>
        <v/>
      </c>
      <c r="V76" s="214" t="str">
        <f>'statement of marks'!EX76</f>
        <v/>
      </c>
      <c r="W76" s="214">
        <f t="shared" si="1"/>
        <v>0</v>
      </c>
      <c r="X76" s="218" t="str">
        <f>'statement of marks'!GS76</f>
        <v/>
      </c>
      <c r="Y76" s="218" t="str">
        <f>'statement of marks'!GT76</f>
        <v/>
      </c>
      <c r="Z76" s="220"/>
    </row>
    <row r="77" spans="1:26" ht="20" hidden="1" customHeight="1">
      <c r="A77" s="215">
        <v>71</v>
      </c>
      <c r="B77" s="214" t="str">
        <f>IF('statement of marks'!B77="","",'statement of marks'!B77)</f>
        <v/>
      </c>
      <c r="C77" s="214" t="str">
        <f>IF('statement of marks'!C77="","",'statement of marks'!C77)</f>
        <v/>
      </c>
      <c r="D77" s="214" t="str">
        <f>IF('statement of marks'!F77="","",'statement of marks'!F77)</f>
        <v/>
      </c>
      <c r="E77" s="214">
        <f>IF('statement of marks'!D77="","",'statement of marks'!D77)</f>
        <v>1071</v>
      </c>
      <c r="F77" s="214" t="str">
        <f>IF('statement of marks'!E77="","",'statement of marks'!E77)</f>
        <v/>
      </c>
      <c r="G77" s="219" t="str">
        <f>IF('statement of marks'!G77="","",'statement of marks'!G77)</f>
        <v/>
      </c>
      <c r="H77" s="216" t="str">
        <f>IF('statement of marks'!H77="","",'statement of marks'!H77)</f>
        <v>A 071</v>
      </c>
      <c r="I77" s="216" t="str">
        <f>IF('statement of marks'!I77="","",'statement of marks'!I77)</f>
        <v>B 071</v>
      </c>
      <c r="J77" s="216" t="str">
        <f>IF('statement of marks'!J77="","",'statement of marks'!J77)</f>
        <v>C 071</v>
      </c>
      <c r="K77" s="452" t="str">
        <f>'statement of marks'!V77</f>
        <v/>
      </c>
      <c r="L77" s="217" t="str">
        <f>'statement of marks'!AL77</f>
        <v/>
      </c>
      <c r="M77" s="451" t="str">
        <f>'statement of marks'!AR77</f>
        <v/>
      </c>
      <c r="N77" s="452" t="str">
        <f>'statement of marks'!BD77</f>
        <v/>
      </c>
      <c r="O77" s="217" t="str">
        <f>'statement of marks'!BT77</f>
        <v/>
      </c>
      <c r="P77" s="452" t="str">
        <f>'statement of marks'!CJ77</f>
        <v/>
      </c>
      <c r="Q77" s="452" t="str">
        <f>'statement of marks'!CZ77</f>
        <v/>
      </c>
      <c r="R77" s="218" t="str">
        <f>'statement of marks'!DN77</f>
        <v/>
      </c>
      <c r="S77" s="214" t="str">
        <f>'statement of marks'!DY77</f>
        <v/>
      </c>
      <c r="T77" s="214" t="str">
        <f>'statement of marks'!EK77</f>
        <v/>
      </c>
      <c r="U77" s="214" t="str">
        <f>'statement of marks'!ER77</f>
        <v/>
      </c>
      <c r="V77" s="214" t="str">
        <f>'statement of marks'!EX77</f>
        <v/>
      </c>
      <c r="W77" s="214">
        <f t="shared" si="1"/>
        <v>0</v>
      </c>
      <c r="X77" s="218" t="str">
        <f>'statement of marks'!GS77</f>
        <v/>
      </c>
      <c r="Y77" s="218" t="str">
        <f>'statement of marks'!GT77</f>
        <v/>
      </c>
      <c r="Z77" s="220"/>
    </row>
    <row r="78" spans="1:26" ht="20" hidden="1" customHeight="1">
      <c r="A78" s="215">
        <v>72</v>
      </c>
      <c r="B78" s="214" t="str">
        <f>IF('statement of marks'!B78="","",'statement of marks'!B78)</f>
        <v/>
      </c>
      <c r="C78" s="214" t="str">
        <f>IF('statement of marks'!C78="","",'statement of marks'!C78)</f>
        <v/>
      </c>
      <c r="D78" s="214" t="str">
        <f>IF('statement of marks'!F78="","",'statement of marks'!F78)</f>
        <v/>
      </c>
      <c r="E78" s="214">
        <f>IF('statement of marks'!D78="","",'statement of marks'!D78)</f>
        <v>1072</v>
      </c>
      <c r="F78" s="214" t="str">
        <f>IF('statement of marks'!E78="","",'statement of marks'!E78)</f>
        <v/>
      </c>
      <c r="G78" s="219" t="str">
        <f>IF('statement of marks'!G78="","",'statement of marks'!G78)</f>
        <v/>
      </c>
      <c r="H78" s="216" t="str">
        <f>IF('statement of marks'!H78="","",'statement of marks'!H78)</f>
        <v>A 072</v>
      </c>
      <c r="I78" s="216" t="str">
        <f>IF('statement of marks'!I78="","",'statement of marks'!I78)</f>
        <v>B 072</v>
      </c>
      <c r="J78" s="216" t="str">
        <f>IF('statement of marks'!J78="","",'statement of marks'!J78)</f>
        <v>C 072</v>
      </c>
      <c r="K78" s="452" t="str">
        <f>'statement of marks'!V78</f>
        <v/>
      </c>
      <c r="L78" s="217" t="str">
        <f>'statement of marks'!AL78</f>
        <v/>
      </c>
      <c r="M78" s="451" t="str">
        <f>'statement of marks'!AR78</f>
        <v/>
      </c>
      <c r="N78" s="452" t="str">
        <f>'statement of marks'!BD78</f>
        <v/>
      </c>
      <c r="O78" s="217" t="str">
        <f>'statement of marks'!BT78</f>
        <v/>
      </c>
      <c r="P78" s="452" t="str">
        <f>'statement of marks'!CJ78</f>
        <v/>
      </c>
      <c r="Q78" s="452" t="str">
        <f>'statement of marks'!CZ78</f>
        <v/>
      </c>
      <c r="R78" s="218" t="str">
        <f>'statement of marks'!DN78</f>
        <v/>
      </c>
      <c r="S78" s="214" t="str">
        <f>'statement of marks'!DY78</f>
        <v/>
      </c>
      <c r="T78" s="214" t="str">
        <f>'statement of marks'!EK78</f>
        <v/>
      </c>
      <c r="U78" s="214" t="str">
        <f>'statement of marks'!ER78</f>
        <v/>
      </c>
      <c r="V78" s="214" t="str">
        <f>'statement of marks'!EX78</f>
        <v/>
      </c>
      <c r="W78" s="214">
        <f t="shared" si="1"/>
        <v>0</v>
      </c>
      <c r="X78" s="218" t="str">
        <f>'statement of marks'!GS78</f>
        <v/>
      </c>
      <c r="Y78" s="218" t="str">
        <f>'statement of marks'!GT78</f>
        <v/>
      </c>
      <c r="Z78" s="220"/>
    </row>
    <row r="79" spans="1:26" ht="20" hidden="1" customHeight="1">
      <c r="A79" s="215">
        <v>73</v>
      </c>
      <c r="B79" s="214" t="str">
        <f>IF('statement of marks'!B79="","",'statement of marks'!B79)</f>
        <v/>
      </c>
      <c r="C79" s="214" t="str">
        <f>IF('statement of marks'!C79="","",'statement of marks'!C79)</f>
        <v/>
      </c>
      <c r="D79" s="214" t="str">
        <f>IF('statement of marks'!F79="","",'statement of marks'!F79)</f>
        <v/>
      </c>
      <c r="E79" s="214">
        <f>IF('statement of marks'!D79="","",'statement of marks'!D79)</f>
        <v>1073</v>
      </c>
      <c r="F79" s="214" t="str">
        <f>IF('statement of marks'!E79="","",'statement of marks'!E79)</f>
        <v/>
      </c>
      <c r="G79" s="219" t="str">
        <f>IF('statement of marks'!G79="","",'statement of marks'!G79)</f>
        <v/>
      </c>
      <c r="H79" s="216" t="str">
        <f>IF('statement of marks'!H79="","",'statement of marks'!H79)</f>
        <v>A 073</v>
      </c>
      <c r="I79" s="216" t="str">
        <f>IF('statement of marks'!I79="","",'statement of marks'!I79)</f>
        <v>B 073</v>
      </c>
      <c r="J79" s="216" t="str">
        <f>IF('statement of marks'!J79="","",'statement of marks'!J79)</f>
        <v>C 073</v>
      </c>
      <c r="K79" s="452" t="str">
        <f>'statement of marks'!V79</f>
        <v/>
      </c>
      <c r="L79" s="217" t="str">
        <f>'statement of marks'!AL79</f>
        <v/>
      </c>
      <c r="M79" s="451" t="str">
        <f>'statement of marks'!AR79</f>
        <v/>
      </c>
      <c r="N79" s="452" t="str">
        <f>'statement of marks'!BD79</f>
        <v/>
      </c>
      <c r="O79" s="217" t="str">
        <f>'statement of marks'!BT79</f>
        <v/>
      </c>
      <c r="P79" s="452" t="str">
        <f>'statement of marks'!CJ79</f>
        <v/>
      </c>
      <c r="Q79" s="452" t="str">
        <f>'statement of marks'!CZ79</f>
        <v/>
      </c>
      <c r="R79" s="218" t="str">
        <f>'statement of marks'!DN79</f>
        <v/>
      </c>
      <c r="S79" s="214" t="str">
        <f>'statement of marks'!DY79</f>
        <v/>
      </c>
      <c r="T79" s="214" t="str">
        <f>'statement of marks'!EK79</f>
        <v/>
      </c>
      <c r="U79" s="214" t="str">
        <f>'statement of marks'!ER79</f>
        <v/>
      </c>
      <c r="V79" s="214" t="str">
        <f>'statement of marks'!EX79</f>
        <v/>
      </c>
      <c r="W79" s="214">
        <f t="shared" si="1"/>
        <v>0</v>
      </c>
      <c r="X79" s="218" t="str">
        <f>'statement of marks'!GS79</f>
        <v/>
      </c>
      <c r="Y79" s="218" t="str">
        <f>'statement of marks'!GT79</f>
        <v/>
      </c>
      <c r="Z79" s="220"/>
    </row>
    <row r="80" spans="1:26" ht="20" hidden="1" customHeight="1">
      <c r="A80" s="215">
        <v>74</v>
      </c>
      <c r="B80" s="214" t="str">
        <f>IF('statement of marks'!B80="","",'statement of marks'!B80)</f>
        <v/>
      </c>
      <c r="C80" s="214" t="str">
        <f>IF('statement of marks'!C80="","",'statement of marks'!C80)</f>
        <v/>
      </c>
      <c r="D80" s="214" t="str">
        <f>IF('statement of marks'!F80="","",'statement of marks'!F80)</f>
        <v/>
      </c>
      <c r="E80" s="214">
        <f>IF('statement of marks'!D80="","",'statement of marks'!D80)</f>
        <v>1074</v>
      </c>
      <c r="F80" s="214" t="str">
        <f>IF('statement of marks'!E80="","",'statement of marks'!E80)</f>
        <v/>
      </c>
      <c r="G80" s="219" t="str">
        <f>IF('statement of marks'!G80="","",'statement of marks'!G80)</f>
        <v/>
      </c>
      <c r="H80" s="216" t="str">
        <f>IF('statement of marks'!H80="","",'statement of marks'!H80)</f>
        <v>A 074</v>
      </c>
      <c r="I80" s="216" t="str">
        <f>IF('statement of marks'!I80="","",'statement of marks'!I80)</f>
        <v>B 074</v>
      </c>
      <c r="J80" s="216" t="str">
        <f>IF('statement of marks'!J80="","",'statement of marks'!J80)</f>
        <v>C 074</v>
      </c>
      <c r="K80" s="452" t="str">
        <f>'statement of marks'!V80</f>
        <v/>
      </c>
      <c r="L80" s="217" t="str">
        <f>'statement of marks'!AL80</f>
        <v/>
      </c>
      <c r="M80" s="451" t="str">
        <f>'statement of marks'!AR80</f>
        <v/>
      </c>
      <c r="N80" s="452" t="str">
        <f>'statement of marks'!BD80</f>
        <v/>
      </c>
      <c r="O80" s="217" t="str">
        <f>'statement of marks'!BT80</f>
        <v/>
      </c>
      <c r="P80" s="452" t="str">
        <f>'statement of marks'!CJ80</f>
        <v/>
      </c>
      <c r="Q80" s="452" t="str">
        <f>'statement of marks'!CZ80</f>
        <v/>
      </c>
      <c r="R80" s="218" t="str">
        <f>'statement of marks'!DN80</f>
        <v/>
      </c>
      <c r="S80" s="214" t="str">
        <f>'statement of marks'!DY80</f>
        <v/>
      </c>
      <c r="T80" s="214" t="str">
        <f>'statement of marks'!EK80</f>
        <v/>
      </c>
      <c r="U80" s="214" t="str">
        <f>'statement of marks'!ER80</f>
        <v/>
      </c>
      <c r="V80" s="214" t="str">
        <f>'statement of marks'!EX80</f>
        <v/>
      </c>
      <c r="W80" s="214">
        <f t="shared" si="1"/>
        <v>0</v>
      </c>
      <c r="X80" s="218" t="str">
        <f>'statement of marks'!GS80</f>
        <v/>
      </c>
      <c r="Y80" s="218" t="str">
        <f>'statement of marks'!GT80</f>
        <v/>
      </c>
      <c r="Z80" s="220"/>
    </row>
    <row r="81" spans="1:26" ht="20" hidden="1" customHeight="1">
      <c r="A81" s="215">
        <v>75</v>
      </c>
      <c r="B81" s="214" t="str">
        <f>IF('statement of marks'!B81="","",'statement of marks'!B81)</f>
        <v/>
      </c>
      <c r="C81" s="214" t="str">
        <f>IF('statement of marks'!C81="","",'statement of marks'!C81)</f>
        <v/>
      </c>
      <c r="D81" s="214" t="str">
        <f>IF('statement of marks'!F81="","",'statement of marks'!F81)</f>
        <v/>
      </c>
      <c r="E81" s="214">
        <f>IF('statement of marks'!D81="","",'statement of marks'!D81)</f>
        <v>1075</v>
      </c>
      <c r="F81" s="214" t="str">
        <f>IF('statement of marks'!E81="","",'statement of marks'!E81)</f>
        <v/>
      </c>
      <c r="G81" s="219" t="str">
        <f>IF('statement of marks'!G81="","",'statement of marks'!G81)</f>
        <v/>
      </c>
      <c r="H81" s="216" t="str">
        <f>IF('statement of marks'!H81="","",'statement of marks'!H81)</f>
        <v>A 075</v>
      </c>
      <c r="I81" s="216" t="str">
        <f>IF('statement of marks'!I81="","",'statement of marks'!I81)</f>
        <v>B 075</v>
      </c>
      <c r="J81" s="216" t="str">
        <f>IF('statement of marks'!J81="","",'statement of marks'!J81)</f>
        <v>C 075</v>
      </c>
      <c r="K81" s="452" t="str">
        <f>'statement of marks'!V81</f>
        <v/>
      </c>
      <c r="L81" s="217" t="str">
        <f>'statement of marks'!AL81</f>
        <v/>
      </c>
      <c r="M81" s="451" t="str">
        <f>'statement of marks'!AR81</f>
        <v/>
      </c>
      <c r="N81" s="452" t="str">
        <f>'statement of marks'!BD81</f>
        <v/>
      </c>
      <c r="O81" s="217" t="str">
        <f>'statement of marks'!BT81</f>
        <v/>
      </c>
      <c r="P81" s="452" t="str">
        <f>'statement of marks'!CJ81</f>
        <v/>
      </c>
      <c r="Q81" s="452" t="str">
        <f>'statement of marks'!CZ81</f>
        <v/>
      </c>
      <c r="R81" s="218" t="str">
        <f>'statement of marks'!DN81</f>
        <v/>
      </c>
      <c r="S81" s="214" t="str">
        <f>'statement of marks'!DY81</f>
        <v/>
      </c>
      <c r="T81" s="214" t="str">
        <f>'statement of marks'!EK81</f>
        <v/>
      </c>
      <c r="U81" s="214" t="str">
        <f>'statement of marks'!ER81</f>
        <v/>
      </c>
      <c r="V81" s="214" t="str">
        <f>'statement of marks'!EX81</f>
        <v/>
      </c>
      <c r="W81" s="214">
        <f t="shared" si="1"/>
        <v>0</v>
      </c>
      <c r="X81" s="218" t="str">
        <f>'statement of marks'!GS81</f>
        <v/>
      </c>
      <c r="Y81" s="218" t="str">
        <f>'statement of marks'!GT81</f>
        <v/>
      </c>
      <c r="Z81" s="220"/>
    </row>
    <row r="82" spans="1:26" ht="20" hidden="1" customHeight="1">
      <c r="A82" s="215">
        <v>76</v>
      </c>
      <c r="B82" s="214" t="str">
        <f>IF('statement of marks'!B82="","",'statement of marks'!B82)</f>
        <v/>
      </c>
      <c r="C82" s="214" t="str">
        <f>IF('statement of marks'!C82="","",'statement of marks'!C82)</f>
        <v/>
      </c>
      <c r="D82" s="214" t="str">
        <f>IF('statement of marks'!F82="","",'statement of marks'!F82)</f>
        <v/>
      </c>
      <c r="E82" s="214">
        <f>IF('statement of marks'!D82="","",'statement of marks'!D82)</f>
        <v>1076</v>
      </c>
      <c r="F82" s="214" t="str">
        <f>IF('statement of marks'!E82="","",'statement of marks'!E82)</f>
        <v/>
      </c>
      <c r="G82" s="219" t="str">
        <f>IF('statement of marks'!G82="","",'statement of marks'!G82)</f>
        <v/>
      </c>
      <c r="H82" s="216" t="str">
        <f>IF('statement of marks'!H82="","",'statement of marks'!H82)</f>
        <v>A 076</v>
      </c>
      <c r="I82" s="216" t="str">
        <f>IF('statement of marks'!I82="","",'statement of marks'!I82)</f>
        <v>B 076</v>
      </c>
      <c r="J82" s="216" t="str">
        <f>IF('statement of marks'!J82="","",'statement of marks'!J82)</f>
        <v>C 076</v>
      </c>
      <c r="K82" s="452" t="str">
        <f>'statement of marks'!V82</f>
        <v/>
      </c>
      <c r="L82" s="217" t="str">
        <f>'statement of marks'!AL82</f>
        <v/>
      </c>
      <c r="M82" s="451" t="str">
        <f>'statement of marks'!AR82</f>
        <v/>
      </c>
      <c r="N82" s="452" t="str">
        <f>'statement of marks'!BD82</f>
        <v/>
      </c>
      <c r="O82" s="217" t="str">
        <f>'statement of marks'!BT82</f>
        <v/>
      </c>
      <c r="P82" s="452" t="str">
        <f>'statement of marks'!CJ82</f>
        <v/>
      </c>
      <c r="Q82" s="452" t="str">
        <f>'statement of marks'!CZ82</f>
        <v/>
      </c>
      <c r="R82" s="218" t="str">
        <f>'statement of marks'!DN82</f>
        <v/>
      </c>
      <c r="S82" s="214" t="str">
        <f>'statement of marks'!DY82</f>
        <v/>
      </c>
      <c r="T82" s="214" t="str">
        <f>'statement of marks'!EK82</f>
        <v/>
      </c>
      <c r="U82" s="214" t="str">
        <f>'statement of marks'!ER82</f>
        <v/>
      </c>
      <c r="V82" s="214" t="str">
        <f>'statement of marks'!EX82</f>
        <v/>
      </c>
      <c r="W82" s="214">
        <f t="shared" si="1"/>
        <v>0</v>
      </c>
      <c r="X82" s="218" t="str">
        <f>'statement of marks'!GS82</f>
        <v/>
      </c>
      <c r="Y82" s="218" t="str">
        <f>'statement of marks'!GT82</f>
        <v/>
      </c>
      <c r="Z82" s="220"/>
    </row>
    <row r="83" spans="1:26" ht="20" hidden="1" customHeight="1">
      <c r="A83" s="215">
        <v>77</v>
      </c>
      <c r="B83" s="214" t="str">
        <f>IF('statement of marks'!B83="","",'statement of marks'!B83)</f>
        <v/>
      </c>
      <c r="C83" s="214" t="str">
        <f>IF('statement of marks'!C83="","",'statement of marks'!C83)</f>
        <v/>
      </c>
      <c r="D83" s="214" t="str">
        <f>IF('statement of marks'!F83="","",'statement of marks'!F83)</f>
        <v/>
      </c>
      <c r="E83" s="214">
        <f>IF('statement of marks'!D83="","",'statement of marks'!D83)</f>
        <v>1077</v>
      </c>
      <c r="F83" s="214" t="str">
        <f>IF('statement of marks'!E83="","",'statement of marks'!E83)</f>
        <v/>
      </c>
      <c r="G83" s="219" t="str">
        <f>IF('statement of marks'!G83="","",'statement of marks'!G83)</f>
        <v/>
      </c>
      <c r="H83" s="216" t="str">
        <f>IF('statement of marks'!H83="","",'statement of marks'!H83)</f>
        <v>A 077</v>
      </c>
      <c r="I83" s="216" t="str">
        <f>IF('statement of marks'!I83="","",'statement of marks'!I83)</f>
        <v>B 077</v>
      </c>
      <c r="J83" s="216" t="str">
        <f>IF('statement of marks'!J83="","",'statement of marks'!J83)</f>
        <v>C 077</v>
      </c>
      <c r="K83" s="452" t="str">
        <f>'statement of marks'!V83</f>
        <v/>
      </c>
      <c r="L83" s="217" t="str">
        <f>'statement of marks'!AL83</f>
        <v/>
      </c>
      <c r="M83" s="451" t="str">
        <f>'statement of marks'!AR83</f>
        <v/>
      </c>
      <c r="N83" s="452" t="str">
        <f>'statement of marks'!BD83</f>
        <v/>
      </c>
      <c r="O83" s="217" t="str">
        <f>'statement of marks'!BT83</f>
        <v/>
      </c>
      <c r="P83" s="452" t="str">
        <f>'statement of marks'!CJ83</f>
        <v/>
      </c>
      <c r="Q83" s="452" t="str">
        <f>'statement of marks'!CZ83</f>
        <v/>
      </c>
      <c r="R83" s="218" t="str">
        <f>'statement of marks'!DN83</f>
        <v/>
      </c>
      <c r="S83" s="214" t="str">
        <f>'statement of marks'!DY83</f>
        <v/>
      </c>
      <c r="T83" s="214" t="str">
        <f>'statement of marks'!EK83</f>
        <v/>
      </c>
      <c r="U83" s="214" t="str">
        <f>'statement of marks'!ER83</f>
        <v/>
      </c>
      <c r="V83" s="214" t="str">
        <f>'statement of marks'!EX83</f>
        <v/>
      </c>
      <c r="W83" s="214">
        <f t="shared" si="1"/>
        <v>0</v>
      </c>
      <c r="X83" s="218" t="str">
        <f>'statement of marks'!GS83</f>
        <v/>
      </c>
      <c r="Y83" s="218" t="str">
        <f>'statement of marks'!GT83</f>
        <v/>
      </c>
      <c r="Z83" s="220"/>
    </row>
    <row r="84" spans="1:26" ht="20" hidden="1" customHeight="1">
      <c r="A84" s="215">
        <v>78</v>
      </c>
      <c r="B84" s="214" t="str">
        <f>IF('statement of marks'!B84="","",'statement of marks'!B84)</f>
        <v/>
      </c>
      <c r="C84" s="214" t="str">
        <f>IF('statement of marks'!C84="","",'statement of marks'!C84)</f>
        <v/>
      </c>
      <c r="D84" s="214" t="str">
        <f>IF('statement of marks'!F84="","",'statement of marks'!F84)</f>
        <v/>
      </c>
      <c r="E84" s="214">
        <f>IF('statement of marks'!D84="","",'statement of marks'!D84)</f>
        <v>1078</v>
      </c>
      <c r="F84" s="214" t="str">
        <f>IF('statement of marks'!E84="","",'statement of marks'!E84)</f>
        <v/>
      </c>
      <c r="G84" s="219" t="str">
        <f>IF('statement of marks'!G84="","",'statement of marks'!G84)</f>
        <v/>
      </c>
      <c r="H84" s="216" t="str">
        <f>IF('statement of marks'!H84="","",'statement of marks'!H84)</f>
        <v>A 078</v>
      </c>
      <c r="I84" s="216" t="str">
        <f>IF('statement of marks'!I84="","",'statement of marks'!I84)</f>
        <v>B 078</v>
      </c>
      <c r="J84" s="216" t="str">
        <f>IF('statement of marks'!J84="","",'statement of marks'!J84)</f>
        <v>C 078</v>
      </c>
      <c r="K84" s="452" t="str">
        <f>'statement of marks'!V84</f>
        <v/>
      </c>
      <c r="L84" s="217" t="str">
        <f>'statement of marks'!AL84</f>
        <v/>
      </c>
      <c r="M84" s="451" t="str">
        <f>'statement of marks'!AR84</f>
        <v/>
      </c>
      <c r="N84" s="452" t="str">
        <f>'statement of marks'!BD84</f>
        <v/>
      </c>
      <c r="O84" s="217" t="str">
        <f>'statement of marks'!BT84</f>
        <v/>
      </c>
      <c r="P84" s="452" t="str">
        <f>'statement of marks'!CJ84</f>
        <v/>
      </c>
      <c r="Q84" s="452" t="str">
        <f>'statement of marks'!CZ84</f>
        <v/>
      </c>
      <c r="R84" s="218" t="str">
        <f>'statement of marks'!DN84</f>
        <v/>
      </c>
      <c r="S84" s="214" t="str">
        <f>'statement of marks'!DY84</f>
        <v/>
      </c>
      <c r="T84" s="214" t="str">
        <f>'statement of marks'!EK84</f>
        <v/>
      </c>
      <c r="U84" s="214" t="str">
        <f>'statement of marks'!ER84</f>
        <v/>
      </c>
      <c r="V84" s="214" t="str">
        <f>'statement of marks'!EX84</f>
        <v/>
      </c>
      <c r="W84" s="214">
        <f t="shared" si="1"/>
        <v>0</v>
      </c>
      <c r="X84" s="218" t="str">
        <f>'statement of marks'!GS84</f>
        <v/>
      </c>
      <c r="Y84" s="218" t="str">
        <f>'statement of marks'!GT84</f>
        <v/>
      </c>
      <c r="Z84" s="220"/>
    </row>
    <row r="85" spans="1:26" ht="20" hidden="1" customHeight="1">
      <c r="A85" s="215">
        <v>79</v>
      </c>
      <c r="B85" s="214" t="str">
        <f>IF('statement of marks'!B85="","",'statement of marks'!B85)</f>
        <v/>
      </c>
      <c r="C85" s="214" t="str">
        <f>IF('statement of marks'!C85="","",'statement of marks'!C85)</f>
        <v/>
      </c>
      <c r="D85" s="214" t="str">
        <f>IF('statement of marks'!F85="","",'statement of marks'!F85)</f>
        <v/>
      </c>
      <c r="E85" s="214">
        <f>IF('statement of marks'!D85="","",'statement of marks'!D85)</f>
        <v>1079</v>
      </c>
      <c r="F85" s="214" t="str">
        <f>IF('statement of marks'!E85="","",'statement of marks'!E85)</f>
        <v/>
      </c>
      <c r="G85" s="219" t="str">
        <f>IF('statement of marks'!G85="","",'statement of marks'!G85)</f>
        <v/>
      </c>
      <c r="H85" s="216" t="str">
        <f>IF('statement of marks'!H85="","",'statement of marks'!H85)</f>
        <v>A 079</v>
      </c>
      <c r="I85" s="216" t="str">
        <f>IF('statement of marks'!I85="","",'statement of marks'!I85)</f>
        <v>B 079</v>
      </c>
      <c r="J85" s="216" t="str">
        <f>IF('statement of marks'!J85="","",'statement of marks'!J85)</f>
        <v>C 079</v>
      </c>
      <c r="K85" s="452" t="str">
        <f>'statement of marks'!V85</f>
        <v/>
      </c>
      <c r="L85" s="217" t="str">
        <f>'statement of marks'!AL85</f>
        <v/>
      </c>
      <c r="M85" s="451" t="str">
        <f>'statement of marks'!AR85</f>
        <v/>
      </c>
      <c r="N85" s="452" t="str">
        <f>'statement of marks'!BD85</f>
        <v/>
      </c>
      <c r="O85" s="217" t="str">
        <f>'statement of marks'!BT85</f>
        <v/>
      </c>
      <c r="P85" s="452" t="str">
        <f>'statement of marks'!CJ85</f>
        <v/>
      </c>
      <c r="Q85" s="452" t="str">
        <f>'statement of marks'!CZ85</f>
        <v/>
      </c>
      <c r="R85" s="218" t="str">
        <f>'statement of marks'!DN85</f>
        <v/>
      </c>
      <c r="S85" s="214" t="str">
        <f>'statement of marks'!DY85</f>
        <v/>
      </c>
      <c r="T85" s="214" t="str">
        <f>'statement of marks'!EK85</f>
        <v/>
      </c>
      <c r="U85" s="214" t="str">
        <f>'statement of marks'!ER85</f>
        <v/>
      </c>
      <c r="V85" s="214" t="str">
        <f>'statement of marks'!EX85</f>
        <v/>
      </c>
      <c r="W85" s="214">
        <f t="shared" si="1"/>
        <v>0</v>
      </c>
      <c r="X85" s="218" t="str">
        <f>'statement of marks'!GS85</f>
        <v/>
      </c>
      <c r="Y85" s="218" t="str">
        <f>'statement of marks'!GT85</f>
        <v/>
      </c>
      <c r="Z85" s="220"/>
    </row>
    <row r="86" spans="1:26" ht="20" hidden="1" customHeight="1">
      <c r="A86" s="215">
        <v>80</v>
      </c>
      <c r="B86" s="214" t="str">
        <f>IF('statement of marks'!B86="","",'statement of marks'!B86)</f>
        <v/>
      </c>
      <c r="C86" s="214" t="str">
        <f>IF('statement of marks'!C86="","",'statement of marks'!C86)</f>
        <v/>
      </c>
      <c r="D86" s="214" t="str">
        <f>IF('statement of marks'!F86="","",'statement of marks'!F86)</f>
        <v/>
      </c>
      <c r="E86" s="214">
        <f>IF('statement of marks'!D86="","",'statement of marks'!D86)</f>
        <v>1080</v>
      </c>
      <c r="F86" s="214" t="str">
        <f>IF('statement of marks'!E86="","",'statement of marks'!E86)</f>
        <v/>
      </c>
      <c r="G86" s="219" t="str">
        <f>IF('statement of marks'!G86="","",'statement of marks'!G86)</f>
        <v/>
      </c>
      <c r="H86" s="216" t="str">
        <f>IF('statement of marks'!H86="","",'statement of marks'!H86)</f>
        <v>A 080</v>
      </c>
      <c r="I86" s="216" t="str">
        <f>IF('statement of marks'!I86="","",'statement of marks'!I86)</f>
        <v>B 080</v>
      </c>
      <c r="J86" s="216" t="str">
        <f>IF('statement of marks'!J86="","",'statement of marks'!J86)</f>
        <v>C 080</v>
      </c>
      <c r="K86" s="452" t="str">
        <f>'statement of marks'!V86</f>
        <v/>
      </c>
      <c r="L86" s="217" t="str">
        <f>'statement of marks'!AL86</f>
        <v/>
      </c>
      <c r="M86" s="451" t="str">
        <f>'statement of marks'!AR86</f>
        <v/>
      </c>
      <c r="N86" s="452" t="str">
        <f>'statement of marks'!BD86</f>
        <v/>
      </c>
      <c r="O86" s="217" t="str">
        <f>'statement of marks'!BT86</f>
        <v/>
      </c>
      <c r="P86" s="452" t="str">
        <f>'statement of marks'!CJ86</f>
        <v/>
      </c>
      <c r="Q86" s="452" t="str">
        <f>'statement of marks'!CZ86</f>
        <v/>
      </c>
      <c r="R86" s="218" t="str">
        <f>'statement of marks'!DN86</f>
        <v/>
      </c>
      <c r="S86" s="214" t="str">
        <f>'statement of marks'!DY86</f>
        <v/>
      </c>
      <c r="T86" s="214" t="str">
        <f>'statement of marks'!EK86</f>
        <v/>
      </c>
      <c r="U86" s="214" t="str">
        <f>'statement of marks'!ER86</f>
        <v/>
      </c>
      <c r="V86" s="214" t="str">
        <f>'statement of marks'!EX86</f>
        <v/>
      </c>
      <c r="W86" s="214">
        <f t="shared" si="1"/>
        <v>0</v>
      </c>
      <c r="X86" s="218" t="str">
        <f>'statement of marks'!GS86</f>
        <v/>
      </c>
      <c r="Y86" s="218" t="str">
        <f>'statement of marks'!GT86</f>
        <v/>
      </c>
      <c r="Z86" s="220"/>
    </row>
    <row r="87" spans="1:26" ht="20" hidden="1" customHeight="1">
      <c r="A87" s="215">
        <v>81</v>
      </c>
      <c r="B87" s="214" t="str">
        <f>IF('statement of marks'!B87="","",'statement of marks'!B87)</f>
        <v/>
      </c>
      <c r="C87" s="214" t="str">
        <f>IF('statement of marks'!C87="","",'statement of marks'!C87)</f>
        <v/>
      </c>
      <c r="D87" s="214" t="str">
        <f>IF('statement of marks'!F87="","",'statement of marks'!F87)</f>
        <v/>
      </c>
      <c r="E87" s="214">
        <f>IF('statement of marks'!D87="","",'statement of marks'!D87)</f>
        <v>1081</v>
      </c>
      <c r="F87" s="214" t="str">
        <f>IF('statement of marks'!E87="","",'statement of marks'!E87)</f>
        <v/>
      </c>
      <c r="G87" s="219" t="str">
        <f>IF('statement of marks'!G87="","",'statement of marks'!G87)</f>
        <v/>
      </c>
      <c r="H87" s="216" t="str">
        <f>IF('statement of marks'!H87="","",'statement of marks'!H87)</f>
        <v>A 081</v>
      </c>
      <c r="I87" s="216" t="str">
        <f>IF('statement of marks'!I87="","",'statement of marks'!I87)</f>
        <v>B 081</v>
      </c>
      <c r="J87" s="216" t="str">
        <f>IF('statement of marks'!J87="","",'statement of marks'!J87)</f>
        <v>C 081</v>
      </c>
      <c r="K87" s="452" t="str">
        <f>'statement of marks'!V87</f>
        <v/>
      </c>
      <c r="L87" s="217" t="str">
        <f>'statement of marks'!AL87</f>
        <v/>
      </c>
      <c r="M87" s="451" t="str">
        <f>'statement of marks'!AR87</f>
        <v/>
      </c>
      <c r="N87" s="452" t="str">
        <f>'statement of marks'!BD87</f>
        <v/>
      </c>
      <c r="O87" s="217" t="str">
        <f>'statement of marks'!BT87</f>
        <v/>
      </c>
      <c r="P87" s="452" t="str">
        <f>'statement of marks'!CJ87</f>
        <v/>
      </c>
      <c r="Q87" s="452" t="str">
        <f>'statement of marks'!CZ87</f>
        <v/>
      </c>
      <c r="R87" s="218" t="str">
        <f>'statement of marks'!DN87</f>
        <v/>
      </c>
      <c r="S87" s="214" t="str">
        <f>'statement of marks'!DY87</f>
        <v/>
      </c>
      <c r="T87" s="214" t="str">
        <f>'statement of marks'!EK87</f>
        <v/>
      </c>
      <c r="U87" s="214" t="str">
        <f>'statement of marks'!ER87</f>
        <v/>
      </c>
      <c r="V87" s="214" t="str">
        <f>'statement of marks'!EX87</f>
        <v/>
      </c>
      <c r="W87" s="214">
        <f t="shared" si="1"/>
        <v>0</v>
      </c>
      <c r="X87" s="218" t="str">
        <f>'statement of marks'!GS87</f>
        <v/>
      </c>
      <c r="Y87" s="218" t="str">
        <f>'statement of marks'!GT87</f>
        <v/>
      </c>
      <c r="Z87" s="220"/>
    </row>
    <row r="88" spans="1:26" ht="20" hidden="1" customHeight="1">
      <c r="A88" s="215">
        <v>82</v>
      </c>
      <c r="B88" s="214" t="str">
        <f>IF('statement of marks'!B88="","",'statement of marks'!B88)</f>
        <v/>
      </c>
      <c r="C88" s="214" t="str">
        <f>IF('statement of marks'!C88="","",'statement of marks'!C88)</f>
        <v/>
      </c>
      <c r="D88" s="214" t="str">
        <f>IF('statement of marks'!F88="","",'statement of marks'!F88)</f>
        <v/>
      </c>
      <c r="E88" s="214">
        <f>IF('statement of marks'!D88="","",'statement of marks'!D88)</f>
        <v>1082</v>
      </c>
      <c r="F88" s="214" t="str">
        <f>IF('statement of marks'!E88="","",'statement of marks'!E88)</f>
        <v/>
      </c>
      <c r="G88" s="219" t="str">
        <f>IF('statement of marks'!G88="","",'statement of marks'!G88)</f>
        <v/>
      </c>
      <c r="H88" s="216" t="str">
        <f>IF('statement of marks'!H88="","",'statement of marks'!H88)</f>
        <v>A 082</v>
      </c>
      <c r="I88" s="216" t="str">
        <f>IF('statement of marks'!I88="","",'statement of marks'!I88)</f>
        <v>B 082</v>
      </c>
      <c r="J88" s="216" t="str">
        <f>IF('statement of marks'!J88="","",'statement of marks'!J88)</f>
        <v>C 082</v>
      </c>
      <c r="K88" s="452" t="str">
        <f>'statement of marks'!V88</f>
        <v/>
      </c>
      <c r="L88" s="217" t="str">
        <f>'statement of marks'!AL88</f>
        <v/>
      </c>
      <c r="M88" s="451" t="str">
        <f>'statement of marks'!AR88</f>
        <v/>
      </c>
      <c r="N88" s="452" t="str">
        <f>'statement of marks'!BD88</f>
        <v/>
      </c>
      <c r="O88" s="217" t="str">
        <f>'statement of marks'!BT88</f>
        <v/>
      </c>
      <c r="P88" s="452" t="str">
        <f>'statement of marks'!CJ88</f>
        <v/>
      </c>
      <c r="Q88" s="452" t="str">
        <f>'statement of marks'!CZ88</f>
        <v/>
      </c>
      <c r="R88" s="218" t="str">
        <f>'statement of marks'!DN88</f>
        <v/>
      </c>
      <c r="S88" s="214" t="str">
        <f>'statement of marks'!DY88</f>
        <v/>
      </c>
      <c r="T88" s="214" t="str">
        <f>'statement of marks'!EK88</f>
        <v/>
      </c>
      <c r="U88" s="214" t="str">
        <f>'statement of marks'!ER88</f>
        <v/>
      </c>
      <c r="V88" s="214" t="str">
        <f>'statement of marks'!EX88</f>
        <v/>
      </c>
      <c r="W88" s="214">
        <f t="shared" si="1"/>
        <v>0</v>
      </c>
      <c r="X88" s="218" t="str">
        <f>'statement of marks'!GS88</f>
        <v/>
      </c>
      <c r="Y88" s="218" t="str">
        <f>'statement of marks'!GT88</f>
        <v/>
      </c>
      <c r="Z88" s="220"/>
    </row>
    <row r="89" spans="1:26" ht="20" hidden="1" customHeight="1">
      <c r="A89" s="215">
        <v>83</v>
      </c>
      <c r="B89" s="214" t="str">
        <f>IF('statement of marks'!B89="","",'statement of marks'!B89)</f>
        <v/>
      </c>
      <c r="C89" s="214" t="str">
        <f>IF('statement of marks'!C89="","",'statement of marks'!C89)</f>
        <v/>
      </c>
      <c r="D89" s="214" t="str">
        <f>IF('statement of marks'!F89="","",'statement of marks'!F89)</f>
        <v/>
      </c>
      <c r="E89" s="214">
        <f>IF('statement of marks'!D89="","",'statement of marks'!D89)</f>
        <v>1083</v>
      </c>
      <c r="F89" s="214" t="str">
        <f>IF('statement of marks'!E89="","",'statement of marks'!E89)</f>
        <v/>
      </c>
      <c r="G89" s="219" t="str">
        <f>IF('statement of marks'!G89="","",'statement of marks'!G89)</f>
        <v/>
      </c>
      <c r="H89" s="216" t="str">
        <f>IF('statement of marks'!H89="","",'statement of marks'!H89)</f>
        <v>A 083</v>
      </c>
      <c r="I89" s="216" t="str">
        <f>IF('statement of marks'!I89="","",'statement of marks'!I89)</f>
        <v>B 083</v>
      </c>
      <c r="J89" s="216" t="str">
        <f>IF('statement of marks'!J89="","",'statement of marks'!J89)</f>
        <v>C 083</v>
      </c>
      <c r="K89" s="452" t="str">
        <f>'statement of marks'!V89</f>
        <v/>
      </c>
      <c r="L89" s="217" t="str">
        <f>'statement of marks'!AL89</f>
        <v/>
      </c>
      <c r="M89" s="451" t="str">
        <f>'statement of marks'!AR89</f>
        <v/>
      </c>
      <c r="N89" s="452" t="str">
        <f>'statement of marks'!BD89</f>
        <v/>
      </c>
      <c r="O89" s="217" t="str">
        <f>'statement of marks'!BT89</f>
        <v/>
      </c>
      <c r="P89" s="452" t="str">
        <f>'statement of marks'!CJ89</f>
        <v/>
      </c>
      <c r="Q89" s="452" t="str">
        <f>'statement of marks'!CZ89</f>
        <v/>
      </c>
      <c r="R89" s="218" t="str">
        <f>'statement of marks'!DN89</f>
        <v/>
      </c>
      <c r="S89" s="214" t="str">
        <f>'statement of marks'!DY89</f>
        <v/>
      </c>
      <c r="T89" s="214" t="str">
        <f>'statement of marks'!EK89</f>
        <v/>
      </c>
      <c r="U89" s="214" t="str">
        <f>'statement of marks'!ER89</f>
        <v/>
      </c>
      <c r="V89" s="214" t="str">
        <f>'statement of marks'!EX89</f>
        <v/>
      </c>
      <c r="W89" s="214">
        <f t="shared" si="1"/>
        <v>0</v>
      </c>
      <c r="X89" s="218" t="str">
        <f>'statement of marks'!GS89</f>
        <v/>
      </c>
      <c r="Y89" s="218" t="str">
        <f>'statement of marks'!GT89</f>
        <v/>
      </c>
      <c r="Z89" s="220"/>
    </row>
    <row r="90" spans="1:26" ht="20" hidden="1" customHeight="1">
      <c r="A90" s="215">
        <v>84</v>
      </c>
      <c r="B90" s="214" t="str">
        <f>IF('statement of marks'!B90="","",'statement of marks'!B90)</f>
        <v/>
      </c>
      <c r="C90" s="214" t="str">
        <f>IF('statement of marks'!C90="","",'statement of marks'!C90)</f>
        <v/>
      </c>
      <c r="D90" s="214" t="str">
        <f>IF('statement of marks'!F90="","",'statement of marks'!F90)</f>
        <v/>
      </c>
      <c r="E90" s="214">
        <f>IF('statement of marks'!D90="","",'statement of marks'!D90)</f>
        <v>1084</v>
      </c>
      <c r="F90" s="214" t="str">
        <f>IF('statement of marks'!E90="","",'statement of marks'!E90)</f>
        <v/>
      </c>
      <c r="G90" s="219" t="str">
        <f>IF('statement of marks'!G90="","",'statement of marks'!G90)</f>
        <v/>
      </c>
      <c r="H90" s="216" t="str">
        <f>IF('statement of marks'!H90="","",'statement of marks'!H90)</f>
        <v>A 084</v>
      </c>
      <c r="I90" s="216" t="str">
        <f>IF('statement of marks'!I90="","",'statement of marks'!I90)</f>
        <v>B 084</v>
      </c>
      <c r="J90" s="216" t="str">
        <f>IF('statement of marks'!J90="","",'statement of marks'!J90)</f>
        <v>C 084</v>
      </c>
      <c r="K90" s="452" t="str">
        <f>'statement of marks'!V90</f>
        <v/>
      </c>
      <c r="L90" s="217" t="str">
        <f>'statement of marks'!AL90</f>
        <v/>
      </c>
      <c r="M90" s="451" t="str">
        <f>'statement of marks'!AR90</f>
        <v/>
      </c>
      <c r="N90" s="452" t="str">
        <f>'statement of marks'!BD90</f>
        <v/>
      </c>
      <c r="O90" s="217" t="str">
        <f>'statement of marks'!BT90</f>
        <v/>
      </c>
      <c r="P90" s="452" t="str">
        <f>'statement of marks'!CJ90</f>
        <v/>
      </c>
      <c r="Q90" s="452" t="str">
        <f>'statement of marks'!CZ90</f>
        <v/>
      </c>
      <c r="R90" s="218" t="str">
        <f>'statement of marks'!DN90</f>
        <v/>
      </c>
      <c r="S90" s="214" t="str">
        <f>'statement of marks'!DY90</f>
        <v/>
      </c>
      <c r="T90" s="214" t="str">
        <f>'statement of marks'!EK90</f>
        <v/>
      </c>
      <c r="U90" s="214" t="str">
        <f>'statement of marks'!ER90</f>
        <v/>
      </c>
      <c r="V90" s="214" t="str">
        <f>'statement of marks'!EX90</f>
        <v/>
      </c>
      <c r="W90" s="214">
        <f t="shared" si="1"/>
        <v>0</v>
      </c>
      <c r="X90" s="218" t="str">
        <f>'statement of marks'!GS90</f>
        <v/>
      </c>
      <c r="Y90" s="218" t="str">
        <f>'statement of marks'!GT90</f>
        <v/>
      </c>
      <c r="Z90" s="220"/>
    </row>
    <row r="91" spans="1:26" ht="20" hidden="1" customHeight="1">
      <c r="A91" s="215">
        <v>85</v>
      </c>
      <c r="B91" s="214" t="str">
        <f>IF('statement of marks'!B91="","",'statement of marks'!B91)</f>
        <v/>
      </c>
      <c r="C91" s="214" t="str">
        <f>IF('statement of marks'!C91="","",'statement of marks'!C91)</f>
        <v/>
      </c>
      <c r="D91" s="214" t="str">
        <f>IF('statement of marks'!F91="","",'statement of marks'!F91)</f>
        <v/>
      </c>
      <c r="E91" s="214">
        <f>IF('statement of marks'!D91="","",'statement of marks'!D91)</f>
        <v>1085</v>
      </c>
      <c r="F91" s="214" t="str">
        <f>IF('statement of marks'!E91="","",'statement of marks'!E91)</f>
        <v/>
      </c>
      <c r="G91" s="219" t="str">
        <f>IF('statement of marks'!G91="","",'statement of marks'!G91)</f>
        <v/>
      </c>
      <c r="H91" s="216" t="str">
        <f>IF('statement of marks'!H91="","",'statement of marks'!H91)</f>
        <v>A 085</v>
      </c>
      <c r="I91" s="216" t="str">
        <f>IF('statement of marks'!I91="","",'statement of marks'!I91)</f>
        <v>B 085</v>
      </c>
      <c r="J91" s="216" t="str">
        <f>IF('statement of marks'!J91="","",'statement of marks'!J91)</f>
        <v>C 085</v>
      </c>
      <c r="K91" s="452" t="str">
        <f>'statement of marks'!V91</f>
        <v/>
      </c>
      <c r="L91" s="217" t="str">
        <f>'statement of marks'!AL91</f>
        <v/>
      </c>
      <c r="M91" s="451" t="str">
        <f>'statement of marks'!AR91</f>
        <v/>
      </c>
      <c r="N91" s="452" t="str">
        <f>'statement of marks'!BD91</f>
        <v/>
      </c>
      <c r="O91" s="217" t="str">
        <f>'statement of marks'!BT91</f>
        <v/>
      </c>
      <c r="P91" s="452" t="str">
        <f>'statement of marks'!CJ91</f>
        <v/>
      </c>
      <c r="Q91" s="452" t="str">
        <f>'statement of marks'!CZ91</f>
        <v/>
      </c>
      <c r="R91" s="218" t="str">
        <f>'statement of marks'!DN91</f>
        <v/>
      </c>
      <c r="S91" s="214" t="str">
        <f>'statement of marks'!DY91</f>
        <v/>
      </c>
      <c r="T91" s="214" t="str">
        <f>'statement of marks'!EK91</f>
        <v/>
      </c>
      <c r="U91" s="214" t="str">
        <f>'statement of marks'!ER91</f>
        <v/>
      </c>
      <c r="V91" s="214" t="str">
        <f>'statement of marks'!EX91</f>
        <v/>
      </c>
      <c r="W91" s="214">
        <f t="shared" si="1"/>
        <v>0</v>
      </c>
      <c r="X91" s="218" t="str">
        <f>'statement of marks'!GS91</f>
        <v/>
      </c>
      <c r="Y91" s="218" t="str">
        <f>'statement of marks'!GT91</f>
        <v/>
      </c>
      <c r="Z91" s="220"/>
    </row>
    <row r="92" spans="1:26" ht="20" hidden="1" customHeight="1">
      <c r="A92" s="215">
        <v>86</v>
      </c>
      <c r="B92" s="214" t="str">
        <f>IF('statement of marks'!B92="","",'statement of marks'!B92)</f>
        <v/>
      </c>
      <c r="C92" s="214" t="str">
        <f>IF('statement of marks'!C92="","",'statement of marks'!C92)</f>
        <v/>
      </c>
      <c r="D92" s="214" t="str">
        <f>IF('statement of marks'!F92="","",'statement of marks'!F92)</f>
        <v/>
      </c>
      <c r="E92" s="214">
        <f>IF('statement of marks'!D92="","",'statement of marks'!D92)</f>
        <v>1086</v>
      </c>
      <c r="F92" s="214" t="str">
        <f>IF('statement of marks'!E92="","",'statement of marks'!E92)</f>
        <v/>
      </c>
      <c r="G92" s="219" t="str">
        <f>IF('statement of marks'!G92="","",'statement of marks'!G92)</f>
        <v/>
      </c>
      <c r="H92" s="216" t="str">
        <f>IF('statement of marks'!H92="","",'statement of marks'!H92)</f>
        <v>A 086</v>
      </c>
      <c r="I92" s="216" t="str">
        <f>IF('statement of marks'!I92="","",'statement of marks'!I92)</f>
        <v>B 086</v>
      </c>
      <c r="J92" s="216" t="str">
        <f>IF('statement of marks'!J92="","",'statement of marks'!J92)</f>
        <v>C 086</v>
      </c>
      <c r="K92" s="452" t="str">
        <f>'statement of marks'!V92</f>
        <v/>
      </c>
      <c r="L92" s="217" t="str">
        <f>'statement of marks'!AL92</f>
        <v/>
      </c>
      <c r="M92" s="451" t="str">
        <f>'statement of marks'!AR92</f>
        <v/>
      </c>
      <c r="N92" s="452" t="str">
        <f>'statement of marks'!BD92</f>
        <v/>
      </c>
      <c r="O92" s="217" t="str">
        <f>'statement of marks'!BT92</f>
        <v/>
      </c>
      <c r="P92" s="452" t="str">
        <f>'statement of marks'!CJ92</f>
        <v/>
      </c>
      <c r="Q92" s="452" t="str">
        <f>'statement of marks'!CZ92</f>
        <v/>
      </c>
      <c r="R92" s="218" t="str">
        <f>'statement of marks'!DN92</f>
        <v/>
      </c>
      <c r="S92" s="214" t="str">
        <f>'statement of marks'!DY92</f>
        <v/>
      </c>
      <c r="T92" s="214" t="str">
        <f>'statement of marks'!EK92</f>
        <v/>
      </c>
      <c r="U92" s="214" t="str">
        <f>'statement of marks'!ER92</f>
        <v/>
      </c>
      <c r="V92" s="214" t="str">
        <f>'statement of marks'!EX92</f>
        <v/>
      </c>
      <c r="W92" s="214">
        <f t="shared" si="1"/>
        <v>0</v>
      </c>
      <c r="X92" s="218" t="str">
        <f>'statement of marks'!GS92</f>
        <v/>
      </c>
      <c r="Y92" s="218" t="str">
        <f>'statement of marks'!GT92</f>
        <v/>
      </c>
      <c r="Z92" s="220"/>
    </row>
    <row r="93" spans="1:26" ht="20" hidden="1" customHeight="1">
      <c r="A93" s="215">
        <v>87</v>
      </c>
      <c r="B93" s="214" t="str">
        <f>IF('statement of marks'!B93="","",'statement of marks'!B93)</f>
        <v/>
      </c>
      <c r="C93" s="214" t="str">
        <f>IF('statement of marks'!C93="","",'statement of marks'!C93)</f>
        <v/>
      </c>
      <c r="D93" s="214" t="str">
        <f>IF('statement of marks'!F93="","",'statement of marks'!F93)</f>
        <v/>
      </c>
      <c r="E93" s="214">
        <f>IF('statement of marks'!D93="","",'statement of marks'!D93)</f>
        <v>1087</v>
      </c>
      <c r="F93" s="214" t="str">
        <f>IF('statement of marks'!E93="","",'statement of marks'!E93)</f>
        <v/>
      </c>
      <c r="G93" s="219" t="str">
        <f>IF('statement of marks'!G93="","",'statement of marks'!G93)</f>
        <v/>
      </c>
      <c r="H93" s="216" t="str">
        <f>IF('statement of marks'!H93="","",'statement of marks'!H93)</f>
        <v>A 087</v>
      </c>
      <c r="I93" s="216" t="str">
        <f>IF('statement of marks'!I93="","",'statement of marks'!I93)</f>
        <v>B 087</v>
      </c>
      <c r="J93" s="216" t="str">
        <f>IF('statement of marks'!J93="","",'statement of marks'!J93)</f>
        <v>C 087</v>
      </c>
      <c r="K93" s="452" t="str">
        <f>'statement of marks'!V93</f>
        <v/>
      </c>
      <c r="L93" s="217" t="str">
        <f>'statement of marks'!AL93</f>
        <v/>
      </c>
      <c r="M93" s="451" t="str">
        <f>'statement of marks'!AR93</f>
        <v/>
      </c>
      <c r="N93" s="452" t="str">
        <f>'statement of marks'!BD93</f>
        <v/>
      </c>
      <c r="O93" s="217" t="str">
        <f>'statement of marks'!BT93</f>
        <v/>
      </c>
      <c r="P93" s="452" t="str">
        <f>'statement of marks'!CJ93</f>
        <v/>
      </c>
      <c r="Q93" s="452" t="str">
        <f>'statement of marks'!CZ93</f>
        <v/>
      </c>
      <c r="R93" s="218" t="str">
        <f>'statement of marks'!DN93</f>
        <v/>
      </c>
      <c r="S93" s="214" t="str">
        <f>'statement of marks'!DY93</f>
        <v/>
      </c>
      <c r="T93" s="214" t="str">
        <f>'statement of marks'!EK93</f>
        <v/>
      </c>
      <c r="U93" s="214" t="str">
        <f>'statement of marks'!ER93</f>
        <v/>
      </c>
      <c r="V93" s="214" t="str">
        <f>'statement of marks'!EX93</f>
        <v/>
      </c>
      <c r="W93" s="214">
        <f t="shared" si="1"/>
        <v>0</v>
      </c>
      <c r="X93" s="218" t="str">
        <f>'statement of marks'!GS93</f>
        <v/>
      </c>
      <c r="Y93" s="218" t="str">
        <f>'statement of marks'!GT93</f>
        <v/>
      </c>
      <c r="Z93" s="220"/>
    </row>
    <row r="94" spans="1:26" ht="20" hidden="1" customHeight="1">
      <c r="A94" s="215">
        <v>88</v>
      </c>
      <c r="B94" s="214" t="str">
        <f>IF('statement of marks'!B94="","",'statement of marks'!B94)</f>
        <v/>
      </c>
      <c r="C94" s="214" t="str">
        <f>IF('statement of marks'!C94="","",'statement of marks'!C94)</f>
        <v/>
      </c>
      <c r="D94" s="214" t="str">
        <f>IF('statement of marks'!F94="","",'statement of marks'!F94)</f>
        <v/>
      </c>
      <c r="E94" s="214">
        <f>IF('statement of marks'!D94="","",'statement of marks'!D94)</f>
        <v>1088</v>
      </c>
      <c r="F94" s="214" t="str">
        <f>IF('statement of marks'!E94="","",'statement of marks'!E94)</f>
        <v/>
      </c>
      <c r="G94" s="219" t="str">
        <f>IF('statement of marks'!G94="","",'statement of marks'!G94)</f>
        <v/>
      </c>
      <c r="H94" s="216" t="str">
        <f>IF('statement of marks'!H94="","",'statement of marks'!H94)</f>
        <v>A 088</v>
      </c>
      <c r="I94" s="216" t="str">
        <f>IF('statement of marks'!I94="","",'statement of marks'!I94)</f>
        <v>B 088</v>
      </c>
      <c r="J94" s="216" t="str">
        <f>IF('statement of marks'!J94="","",'statement of marks'!J94)</f>
        <v>C 088</v>
      </c>
      <c r="K94" s="452" t="str">
        <f>'statement of marks'!V94</f>
        <v/>
      </c>
      <c r="L94" s="217" t="str">
        <f>'statement of marks'!AL94</f>
        <v/>
      </c>
      <c r="M94" s="451" t="str">
        <f>'statement of marks'!AR94</f>
        <v/>
      </c>
      <c r="N94" s="452" t="str">
        <f>'statement of marks'!BD94</f>
        <v/>
      </c>
      <c r="O94" s="217" t="str">
        <f>'statement of marks'!BT94</f>
        <v/>
      </c>
      <c r="P94" s="452" t="str">
        <f>'statement of marks'!CJ94</f>
        <v/>
      </c>
      <c r="Q94" s="452" t="str">
        <f>'statement of marks'!CZ94</f>
        <v/>
      </c>
      <c r="R94" s="218" t="str">
        <f>'statement of marks'!DN94</f>
        <v/>
      </c>
      <c r="S94" s="214" t="str">
        <f>'statement of marks'!DY94</f>
        <v/>
      </c>
      <c r="T94" s="214" t="str">
        <f>'statement of marks'!EK94</f>
        <v/>
      </c>
      <c r="U94" s="214" t="str">
        <f>'statement of marks'!ER94</f>
        <v/>
      </c>
      <c r="V94" s="214" t="str">
        <f>'statement of marks'!EX94</f>
        <v/>
      </c>
      <c r="W94" s="214">
        <f t="shared" si="1"/>
        <v>0</v>
      </c>
      <c r="X94" s="218" t="str">
        <f>'statement of marks'!GS94</f>
        <v/>
      </c>
      <c r="Y94" s="218" t="str">
        <f>'statement of marks'!GT94</f>
        <v/>
      </c>
      <c r="Z94" s="220"/>
    </row>
    <row r="95" spans="1:26" ht="20" hidden="1" customHeight="1">
      <c r="A95" s="215">
        <v>89</v>
      </c>
      <c r="B95" s="214" t="str">
        <f>IF('statement of marks'!B95="","",'statement of marks'!B95)</f>
        <v/>
      </c>
      <c r="C95" s="214" t="str">
        <f>IF('statement of marks'!C95="","",'statement of marks'!C95)</f>
        <v/>
      </c>
      <c r="D95" s="214" t="str">
        <f>IF('statement of marks'!F95="","",'statement of marks'!F95)</f>
        <v/>
      </c>
      <c r="E95" s="214">
        <f>IF('statement of marks'!D95="","",'statement of marks'!D95)</f>
        <v>1089</v>
      </c>
      <c r="F95" s="214" t="str">
        <f>IF('statement of marks'!E95="","",'statement of marks'!E95)</f>
        <v/>
      </c>
      <c r="G95" s="219" t="str">
        <f>IF('statement of marks'!G95="","",'statement of marks'!G95)</f>
        <v/>
      </c>
      <c r="H95" s="216" t="str">
        <f>IF('statement of marks'!H95="","",'statement of marks'!H95)</f>
        <v>A 089</v>
      </c>
      <c r="I95" s="216" t="str">
        <f>IF('statement of marks'!I95="","",'statement of marks'!I95)</f>
        <v>B 089</v>
      </c>
      <c r="J95" s="216" t="str">
        <f>IF('statement of marks'!J95="","",'statement of marks'!J95)</f>
        <v>C 089</v>
      </c>
      <c r="K95" s="452" t="str">
        <f>'statement of marks'!V95</f>
        <v/>
      </c>
      <c r="L95" s="217" t="str">
        <f>'statement of marks'!AL95</f>
        <v/>
      </c>
      <c r="M95" s="451" t="str">
        <f>'statement of marks'!AR95</f>
        <v/>
      </c>
      <c r="N95" s="452" t="str">
        <f>'statement of marks'!BD95</f>
        <v/>
      </c>
      <c r="O95" s="217" t="str">
        <f>'statement of marks'!BT95</f>
        <v/>
      </c>
      <c r="P95" s="452" t="str">
        <f>'statement of marks'!CJ95</f>
        <v/>
      </c>
      <c r="Q95" s="452" t="str">
        <f>'statement of marks'!CZ95</f>
        <v/>
      </c>
      <c r="R95" s="218" t="str">
        <f>'statement of marks'!DN95</f>
        <v/>
      </c>
      <c r="S95" s="214" t="str">
        <f>'statement of marks'!DY95</f>
        <v/>
      </c>
      <c r="T95" s="214" t="str">
        <f>'statement of marks'!EK95</f>
        <v/>
      </c>
      <c r="U95" s="214" t="str">
        <f>'statement of marks'!ER95</f>
        <v/>
      </c>
      <c r="V95" s="214" t="str">
        <f>'statement of marks'!EX95</f>
        <v/>
      </c>
      <c r="W95" s="214">
        <f t="shared" si="1"/>
        <v>0</v>
      </c>
      <c r="X95" s="218" t="str">
        <f>'statement of marks'!GS95</f>
        <v/>
      </c>
      <c r="Y95" s="218" t="str">
        <f>'statement of marks'!GT95</f>
        <v/>
      </c>
      <c r="Z95" s="220"/>
    </row>
    <row r="96" spans="1:26" ht="20" hidden="1" customHeight="1">
      <c r="A96" s="215">
        <v>90</v>
      </c>
      <c r="B96" s="214" t="str">
        <f>IF('statement of marks'!B96="","",'statement of marks'!B96)</f>
        <v/>
      </c>
      <c r="C96" s="214" t="str">
        <f>IF('statement of marks'!C96="","",'statement of marks'!C96)</f>
        <v/>
      </c>
      <c r="D96" s="214" t="str">
        <f>IF('statement of marks'!F96="","",'statement of marks'!F96)</f>
        <v/>
      </c>
      <c r="E96" s="214">
        <f>IF('statement of marks'!D96="","",'statement of marks'!D96)</f>
        <v>1090</v>
      </c>
      <c r="F96" s="214" t="str">
        <f>IF('statement of marks'!E96="","",'statement of marks'!E96)</f>
        <v/>
      </c>
      <c r="G96" s="219" t="str">
        <f>IF('statement of marks'!G96="","",'statement of marks'!G96)</f>
        <v/>
      </c>
      <c r="H96" s="216" t="str">
        <f>IF('statement of marks'!H96="","",'statement of marks'!H96)</f>
        <v>A 090</v>
      </c>
      <c r="I96" s="216" t="str">
        <f>IF('statement of marks'!I96="","",'statement of marks'!I96)</f>
        <v>B 090</v>
      </c>
      <c r="J96" s="216" t="str">
        <f>IF('statement of marks'!J96="","",'statement of marks'!J96)</f>
        <v>C 090</v>
      </c>
      <c r="K96" s="452" t="str">
        <f>'statement of marks'!V96</f>
        <v/>
      </c>
      <c r="L96" s="217" t="str">
        <f>'statement of marks'!AL96</f>
        <v/>
      </c>
      <c r="M96" s="451" t="str">
        <f>'statement of marks'!AR96</f>
        <v/>
      </c>
      <c r="N96" s="452" t="str">
        <f>'statement of marks'!BD96</f>
        <v/>
      </c>
      <c r="O96" s="217" t="str">
        <f>'statement of marks'!BT96</f>
        <v/>
      </c>
      <c r="P96" s="452" t="str">
        <f>'statement of marks'!CJ96</f>
        <v/>
      </c>
      <c r="Q96" s="452" t="str">
        <f>'statement of marks'!CZ96</f>
        <v/>
      </c>
      <c r="R96" s="218" t="str">
        <f>'statement of marks'!DN96</f>
        <v/>
      </c>
      <c r="S96" s="214" t="str">
        <f>'statement of marks'!DY96</f>
        <v/>
      </c>
      <c r="T96" s="214" t="str">
        <f>'statement of marks'!EK96</f>
        <v/>
      </c>
      <c r="U96" s="214" t="str">
        <f>'statement of marks'!ER96</f>
        <v/>
      </c>
      <c r="V96" s="214" t="str">
        <f>'statement of marks'!EX96</f>
        <v/>
      </c>
      <c r="W96" s="214">
        <f t="shared" si="1"/>
        <v>0</v>
      </c>
      <c r="X96" s="218" t="str">
        <f>'statement of marks'!GS96</f>
        <v/>
      </c>
      <c r="Y96" s="218" t="str">
        <f>'statement of marks'!GT96</f>
        <v/>
      </c>
      <c r="Z96" s="220"/>
    </row>
    <row r="97" spans="1:26" ht="20" hidden="1" customHeight="1">
      <c r="A97" s="215">
        <v>91</v>
      </c>
      <c r="B97" s="214" t="str">
        <f>IF('statement of marks'!B97="","",'statement of marks'!B97)</f>
        <v/>
      </c>
      <c r="C97" s="214" t="str">
        <f>IF('statement of marks'!C97="","",'statement of marks'!C97)</f>
        <v/>
      </c>
      <c r="D97" s="214" t="str">
        <f>IF('statement of marks'!F97="","",'statement of marks'!F97)</f>
        <v/>
      </c>
      <c r="E97" s="214">
        <f>IF('statement of marks'!D97="","",'statement of marks'!D97)</f>
        <v>1091</v>
      </c>
      <c r="F97" s="214" t="str">
        <f>IF('statement of marks'!E97="","",'statement of marks'!E97)</f>
        <v/>
      </c>
      <c r="G97" s="219" t="str">
        <f>IF('statement of marks'!G97="","",'statement of marks'!G97)</f>
        <v/>
      </c>
      <c r="H97" s="216" t="str">
        <f>IF('statement of marks'!H97="","",'statement of marks'!H97)</f>
        <v>A 091</v>
      </c>
      <c r="I97" s="216" t="str">
        <f>IF('statement of marks'!I97="","",'statement of marks'!I97)</f>
        <v>B 091</v>
      </c>
      <c r="J97" s="216" t="str">
        <f>IF('statement of marks'!J97="","",'statement of marks'!J97)</f>
        <v>C 091</v>
      </c>
      <c r="K97" s="452" t="str">
        <f>'statement of marks'!V97</f>
        <v/>
      </c>
      <c r="L97" s="217" t="str">
        <f>'statement of marks'!AL97</f>
        <v/>
      </c>
      <c r="M97" s="451" t="str">
        <f>'statement of marks'!AR97</f>
        <v/>
      </c>
      <c r="N97" s="452" t="str">
        <f>'statement of marks'!BD97</f>
        <v/>
      </c>
      <c r="O97" s="217" t="str">
        <f>'statement of marks'!BT97</f>
        <v/>
      </c>
      <c r="P97" s="452" t="str">
        <f>'statement of marks'!CJ97</f>
        <v/>
      </c>
      <c r="Q97" s="452" t="str">
        <f>'statement of marks'!CZ97</f>
        <v/>
      </c>
      <c r="R97" s="218" t="str">
        <f>'statement of marks'!DN97</f>
        <v/>
      </c>
      <c r="S97" s="214" t="str">
        <f>'statement of marks'!DY97</f>
        <v/>
      </c>
      <c r="T97" s="214" t="str">
        <f>'statement of marks'!EK97</f>
        <v/>
      </c>
      <c r="U97" s="214" t="str">
        <f>'statement of marks'!ER97</f>
        <v/>
      </c>
      <c r="V97" s="214" t="str">
        <f>'statement of marks'!EX97</f>
        <v/>
      </c>
      <c r="W97" s="214">
        <f t="shared" si="1"/>
        <v>0</v>
      </c>
      <c r="X97" s="218" t="str">
        <f>'statement of marks'!GS97</f>
        <v/>
      </c>
      <c r="Y97" s="218" t="str">
        <f>'statement of marks'!GT97</f>
        <v/>
      </c>
      <c r="Z97" s="220"/>
    </row>
    <row r="98" spans="1:26" ht="20" hidden="1" customHeight="1">
      <c r="A98" s="215">
        <v>92</v>
      </c>
      <c r="B98" s="214" t="str">
        <f>IF('statement of marks'!B98="","",'statement of marks'!B98)</f>
        <v/>
      </c>
      <c r="C98" s="214" t="str">
        <f>IF('statement of marks'!C98="","",'statement of marks'!C98)</f>
        <v/>
      </c>
      <c r="D98" s="214" t="str">
        <f>IF('statement of marks'!F98="","",'statement of marks'!F98)</f>
        <v/>
      </c>
      <c r="E98" s="214">
        <f>IF('statement of marks'!D98="","",'statement of marks'!D98)</f>
        <v>1092</v>
      </c>
      <c r="F98" s="214" t="str">
        <f>IF('statement of marks'!E98="","",'statement of marks'!E98)</f>
        <v/>
      </c>
      <c r="G98" s="219" t="str">
        <f>IF('statement of marks'!G98="","",'statement of marks'!G98)</f>
        <v/>
      </c>
      <c r="H98" s="216" t="str">
        <f>IF('statement of marks'!H98="","",'statement of marks'!H98)</f>
        <v>A 092</v>
      </c>
      <c r="I98" s="216" t="str">
        <f>IF('statement of marks'!I98="","",'statement of marks'!I98)</f>
        <v>B 092</v>
      </c>
      <c r="J98" s="216" t="str">
        <f>IF('statement of marks'!J98="","",'statement of marks'!J98)</f>
        <v>C 092</v>
      </c>
      <c r="K98" s="452" t="str">
        <f>'statement of marks'!V98</f>
        <v/>
      </c>
      <c r="L98" s="217" t="str">
        <f>'statement of marks'!AL98</f>
        <v/>
      </c>
      <c r="M98" s="451" t="str">
        <f>'statement of marks'!AR98</f>
        <v/>
      </c>
      <c r="N98" s="452" t="str">
        <f>'statement of marks'!BD98</f>
        <v/>
      </c>
      <c r="O98" s="217" t="str">
        <f>'statement of marks'!BT98</f>
        <v/>
      </c>
      <c r="P98" s="452" t="str">
        <f>'statement of marks'!CJ98</f>
        <v/>
      </c>
      <c r="Q98" s="452" t="str">
        <f>'statement of marks'!CZ98</f>
        <v/>
      </c>
      <c r="R98" s="218" t="str">
        <f>'statement of marks'!DN98</f>
        <v/>
      </c>
      <c r="S98" s="214" t="str">
        <f>'statement of marks'!DY98</f>
        <v/>
      </c>
      <c r="T98" s="214" t="str">
        <f>'statement of marks'!EK98</f>
        <v/>
      </c>
      <c r="U98" s="214" t="str">
        <f>'statement of marks'!ER98</f>
        <v/>
      </c>
      <c r="V98" s="214" t="str">
        <f>'statement of marks'!EX98</f>
        <v/>
      </c>
      <c r="W98" s="214">
        <f t="shared" si="1"/>
        <v>0</v>
      </c>
      <c r="X98" s="218" t="str">
        <f>'statement of marks'!GS98</f>
        <v/>
      </c>
      <c r="Y98" s="218" t="str">
        <f>'statement of marks'!GT98</f>
        <v/>
      </c>
      <c r="Z98" s="220"/>
    </row>
    <row r="99" spans="1:26" ht="20" hidden="1" customHeight="1">
      <c r="A99" s="215">
        <v>93</v>
      </c>
      <c r="B99" s="214" t="str">
        <f>IF('statement of marks'!B99="","",'statement of marks'!B99)</f>
        <v/>
      </c>
      <c r="C99" s="214" t="str">
        <f>IF('statement of marks'!C99="","",'statement of marks'!C99)</f>
        <v/>
      </c>
      <c r="D99" s="214" t="str">
        <f>IF('statement of marks'!F99="","",'statement of marks'!F99)</f>
        <v/>
      </c>
      <c r="E99" s="214">
        <f>IF('statement of marks'!D99="","",'statement of marks'!D99)</f>
        <v>1093</v>
      </c>
      <c r="F99" s="214" t="str">
        <f>IF('statement of marks'!E99="","",'statement of marks'!E99)</f>
        <v/>
      </c>
      <c r="G99" s="219" t="str">
        <f>IF('statement of marks'!G99="","",'statement of marks'!G99)</f>
        <v/>
      </c>
      <c r="H99" s="216" t="str">
        <f>IF('statement of marks'!H99="","",'statement of marks'!H99)</f>
        <v>A 093</v>
      </c>
      <c r="I99" s="216" t="str">
        <f>IF('statement of marks'!I99="","",'statement of marks'!I99)</f>
        <v>B 093</v>
      </c>
      <c r="J99" s="216" t="str">
        <f>IF('statement of marks'!J99="","",'statement of marks'!J99)</f>
        <v>C 093</v>
      </c>
      <c r="K99" s="452" t="str">
        <f>'statement of marks'!V99</f>
        <v/>
      </c>
      <c r="L99" s="217" t="str">
        <f>'statement of marks'!AL99</f>
        <v/>
      </c>
      <c r="M99" s="451" t="str">
        <f>'statement of marks'!AR99</f>
        <v/>
      </c>
      <c r="N99" s="452" t="str">
        <f>'statement of marks'!BD99</f>
        <v/>
      </c>
      <c r="O99" s="217" t="str">
        <f>'statement of marks'!BT99</f>
        <v/>
      </c>
      <c r="P99" s="452" t="str">
        <f>'statement of marks'!CJ99</f>
        <v/>
      </c>
      <c r="Q99" s="452" t="str">
        <f>'statement of marks'!CZ99</f>
        <v/>
      </c>
      <c r="R99" s="218" t="str">
        <f>'statement of marks'!DN99</f>
        <v/>
      </c>
      <c r="S99" s="214" t="str">
        <f>'statement of marks'!DY99</f>
        <v/>
      </c>
      <c r="T99" s="214" t="str">
        <f>'statement of marks'!EK99</f>
        <v/>
      </c>
      <c r="U99" s="214" t="str">
        <f>'statement of marks'!ER99</f>
        <v/>
      </c>
      <c r="V99" s="214" t="str">
        <f>'statement of marks'!EX99</f>
        <v/>
      </c>
      <c r="W99" s="214">
        <f t="shared" si="1"/>
        <v>0</v>
      </c>
      <c r="X99" s="218" t="str">
        <f>'statement of marks'!GS99</f>
        <v/>
      </c>
      <c r="Y99" s="218" t="str">
        <f>'statement of marks'!GT99</f>
        <v/>
      </c>
      <c r="Z99" s="220"/>
    </row>
    <row r="100" spans="1:26" ht="20" hidden="1" customHeight="1">
      <c r="A100" s="215">
        <v>94</v>
      </c>
      <c r="B100" s="214" t="str">
        <f>IF('statement of marks'!B100="","",'statement of marks'!B100)</f>
        <v/>
      </c>
      <c r="C100" s="214" t="str">
        <f>IF('statement of marks'!C100="","",'statement of marks'!C100)</f>
        <v/>
      </c>
      <c r="D100" s="214" t="str">
        <f>IF('statement of marks'!F100="","",'statement of marks'!F100)</f>
        <v/>
      </c>
      <c r="E100" s="214">
        <f>IF('statement of marks'!D100="","",'statement of marks'!D100)</f>
        <v>1094</v>
      </c>
      <c r="F100" s="214" t="str">
        <f>IF('statement of marks'!E100="","",'statement of marks'!E100)</f>
        <v/>
      </c>
      <c r="G100" s="219" t="str">
        <f>IF('statement of marks'!G100="","",'statement of marks'!G100)</f>
        <v/>
      </c>
      <c r="H100" s="216" t="str">
        <f>IF('statement of marks'!H100="","",'statement of marks'!H100)</f>
        <v>A 094</v>
      </c>
      <c r="I100" s="216" t="str">
        <f>IF('statement of marks'!I100="","",'statement of marks'!I100)</f>
        <v>B 094</v>
      </c>
      <c r="J100" s="216" t="str">
        <f>IF('statement of marks'!J100="","",'statement of marks'!J100)</f>
        <v>C 094</v>
      </c>
      <c r="K100" s="452" t="str">
        <f>'statement of marks'!V100</f>
        <v/>
      </c>
      <c r="L100" s="217" t="str">
        <f>'statement of marks'!AL100</f>
        <v/>
      </c>
      <c r="M100" s="451" t="str">
        <f>'statement of marks'!AR100</f>
        <v/>
      </c>
      <c r="N100" s="452" t="str">
        <f>'statement of marks'!BD100</f>
        <v/>
      </c>
      <c r="O100" s="217" t="str">
        <f>'statement of marks'!BT100</f>
        <v/>
      </c>
      <c r="P100" s="452" t="str">
        <f>'statement of marks'!CJ100</f>
        <v/>
      </c>
      <c r="Q100" s="452" t="str">
        <f>'statement of marks'!CZ100</f>
        <v/>
      </c>
      <c r="R100" s="218" t="str">
        <f>'statement of marks'!DN100</f>
        <v/>
      </c>
      <c r="S100" s="214" t="str">
        <f>'statement of marks'!DY100</f>
        <v/>
      </c>
      <c r="T100" s="214" t="str">
        <f>'statement of marks'!EK100</f>
        <v/>
      </c>
      <c r="U100" s="214" t="str">
        <f>'statement of marks'!ER100</f>
        <v/>
      </c>
      <c r="V100" s="214" t="str">
        <f>'statement of marks'!EX100</f>
        <v/>
      </c>
      <c r="W100" s="214">
        <f t="shared" si="1"/>
        <v>0</v>
      </c>
      <c r="X100" s="218" t="str">
        <f>'statement of marks'!GS100</f>
        <v/>
      </c>
      <c r="Y100" s="218" t="str">
        <f>'statement of marks'!GT100</f>
        <v/>
      </c>
      <c r="Z100" s="220"/>
    </row>
    <row r="101" spans="1:26" ht="20" hidden="1" customHeight="1">
      <c r="A101" s="215">
        <v>95</v>
      </c>
      <c r="B101" s="214" t="str">
        <f>IF('statement of marks'!B101="","",'statement of marks'!B101)</f>
        <v/>
      </c>
      <c r="C101" s="214" t="str">
        <f>IF('statement of marks'!C101="","",'statement of marks'!C101)</f>
        <v/>
      </c>
      <c r="D101" s="214" t="str">
        <f>IF('statement of marks'!F101="","",'statement of marks'!F101)</f>
        <v/>
      </c>
      <c r="E101" s="214">
        <f>IF('statement of marks'!D101="","",'statement of marks'!D101)</f>
        <v>1095</v>
      </c>
      <c r="F101" s="214" t="str">
        <f>IF('statement of marks'!E101="","",'statement of marks'!E101)</f>
        <v/>
      </c>
      <c r="G101" s="219" t="str">
        <f>IF('statement of marks'!G101="","",'statement of marks'!G101)</f>
        <v/>
      </c>
      <c r="H101" s="216" t="str">
        <f>IF('statement of marks'!H101="","",'statement of marks'!H101)</f>
        <v>A 095</v>
      </c>
      <c r="I101" s="216" t="str">
        <f>IF('statement of marks'!I101="","",'statement of marks'!I101)</f>
        <v>B 095</v>
      </c>
      <c r="J101" s="216" t="str">
        <f>IF('statement of marks'!J101="","",'statement of marks'!J101)</f>
        <v>C 095</v>
      </c>
      <c r="K101" s="452" t="str">
        <f>'statement of marks'!V101</f>
        <v/>
      </c>
      <c r="L101" s="217" t="str">
        <f>'statement of marks'!AL101</f>
        <v/>
      </c>
      <c r="M101" s="451" t="str">
        <f>'statement of marks'!AR101</f>
        <v/>
      </c>
      <c r="N101" s="452" t="str">
        <f>'statement of marks'!BD101</f>
        <v/>
      </c>
      <c r="O101" s="217" t="str">
        <f>'statement of marks'!BT101</f>
        <v/>
      </c>
      <c r="P101" s="452" t="str">
        <f>'statement of marks'!CJ101</f>
        <v/>
      </c>
      <c r="Q101" s="452" t="str">
        <f>'statement of marks'!CZ101</f>
        <v/>
      </c>
      <c r="R101" s="218" t="str">
        <f>'statement of marks'!DN101</f>
        <v/>
      </c>
      <c r="S101" s="214" t="str">
        <f>'statement of marks'!DY101</f>
        <v/>
      </c>
      <c r="T101" s="214" t="str">
        <f>'statement of marks'!EK101</f>
        <v/>
      </c>
      <c r="U101" s="214" t="str">
        <f>'statement of marks'!ER101</f>
        <v/>
      </c>
      <c r="V101" s="214" t="str">
        <f>'statement of marks'!EX101</f>
        <v/>
      </c>
      <c r="W101" s="214">
        <f t="shared" si="1"/>
        <v>0</v>
      </c>
      <c r="X101" s="218" t="str">
        <f>'statement of marks'!GS101</f>
        <v/>
      </c>
      <c r="Y101" s="218" t="str">
        <f>'statement of marks'!GT101</f>
        <v/>
      </c>
      <c r="Z101" s="220"/>
    </row>
    <row r="102" spans="1:26" ht="20" hidden="1" customHeight="1">
      <c r="A102" s="215">
        <v>96</v>
      </c>
      <c r="B102" s="214" t="str">
        <f>IF('statement of marks'!B102="","",'statement of marks'!B102)</f>
        <v/>
      </c>
      <c r="C102" s="214" t="str">
        <f>IF('statement of marks'!C102="","",'statement of marks'!C102)</f>
        <v/>
      </c>
      <c r="D102" s="214" t="str">
        <f>IF('statement of marks'!F102="","",'statement of marks'!F102)</f>
        <v/>
      </c>
      <c r="E102" s="214">
        <f>IF('statement of marks'!D102="","",'statement of marks'!D102)</f>
        <v>1096</v>
      </c>
      <c r="F102" s="214" t="str">
        <f>IF('statement of marks'!E102="","",'statement of marks'!E102)</f>
        <v/>
      </c>
      <c r="G102" s="219" t="str">
        <f>IF('statement of marks'!G102="","",'statement of marks'!G102)</f>
        <v/>
      </c>
      <c r="H102" s="216" t="str">
        <f>IF('statement of marks'!H102="","",'statement of marks'!H102)</f>
        <v>A 096</v>
      </c>
      <c r="I102" s="216" t="str">
        <f>IF('statement of marks'!I102="","",'statement of marks'!I102)</f>
        <v>B 096</v>
      </c>
      <c r="J102" s="216" t="str">
        <f>IF('statement of marks'!J102="","",'statement of marks'!J102)</f>
        <v>C 096</v>
      </c>
      <c r="K102" s="452" t="str">
        <f>'statement of marks'!V102</f>
        <v/>
      </c>
      <c r="L102" s="217" t="str">
        <f>'statement of marks'!AL102</f>
        <v/>
      </c>
      <c r="M102" s="451" t="str">
        <f>'statement of marks'!AR102</f>
        <v/>
      </c>
      <c r="N102" s="452" t="str">
        <f>'statement of marks'!BD102</f>
        <v/>
      </c>
      <c r="O102" s="217" t="str">
        <f>'statement of marks'!BT102</f>
        <v/>
      </c>
      <c r="P102" s="452" t="str">
        <f>'statement of marks'!CJ102</f>
        <v/>
      </c>
      <c r="Q102" s="452" t="str">
        <f>'statement of marks'!CZ102</f>
        <v/>
      </c>
      <c r="R102" s="218" t="str">
        <f>'statement of marks'!DN102</f>
        <v/>
      </c>
      <c r="S102" s="214" t="str">
        <f>'statement of marks'!DY102</f>
        <v/>
      </c>
      <c r="T102" s="214" t="str">
        <f>'statement of marks'!EK102</f>
        <v/>
      </c>
      <c r="U102" s="214" t="str">
        <f>'statement of marks'!ER102</f>
        <v/>
      </c>
      <c r="V102" s="214" t="str">
        <f>'statement of marks'!EX102</f>
        <v/>
      </c>
      <c r="W102" s="214">
        <f t="shared" si="1"/>
        <v>0</v>
      </c>
      <c r="X102" s="218" t="str">
        <f>'statement of marks'!GS102</f>
        <v/>
      </c>
      <c r="Y102" s="218" t="str">
        <f>'statement of marks'!GT102</f>
        <v/>
      </c>
      <c r="Z102" s="220"/>
    </row>
    <row r="103" spans="1:26" ht="20" hidden="1" customHeight="1">
      <c r="A103" s="215">
        <v>97</v>
      </c>
      <c r="B103" s="214" t="str">
        <f>IF('statement of marks'!B103="","",'statement of marks'!B103)</f>
        <v/>
      </c>
      <c r="C103" s="214" t="str">
        <f>IF('statement of marks'!C103="","",'statement of marks'!C103)</f>
        <v/>
      </c>
      <c r="D103" s="214" t="str">
        <f>IF('statement of marks'!F103="","",'statement of marks'!F103)</f>
        <v/>
      </c>
      <c r="E103" s="214">
        <f>IF('statement of marks'!D103="","",'statement of marks'!D103)</f>
        <v>1097</v>
      </c>
      <c r="F103" s="214" t="str">
        <f>IF('statement of marks'!E103="","",'statement of marks'!E103)</f>
        <v/>
      </c>
      <c r="G103" s="219" t="str">
        <f>IF('statement of marks'!G103="","",'statement of marks'!G103)</f>
        <v/>
      </c>
      <c r="H103" s="216" t="str">
        <f>IF('statement of marks'!H103="","",'statement of marks'!H103)</f>
        <v>A 097</v>
      </c>
      <c r="I103" s="216" t="str">
        <f>IF('statement of marks'!I103="","",'statement of marks'!I103)</f>
        <v>B 097</v>
      </c>
      <c r="J103" s="216" t="str">
        <f>IF('statement of marks'!J103="","",'statement of marks'!J103)</f>
        <v>C 097</v>
      </c>
      <c r="K103" s="452" t="str">
        <f>'statement of marks'!V103</f>
        <v/>
      </c>
      <c r="L103" s="217" t="str">
        <f>'statement of marks'!AL103</f>
        <v/>
      </c>
      <c r="M103" s="451" t="str">
        <f>'statement of marks'!AR103</f>
        <v/>
      </c>
      <c r="N103" s="452" t="str">
        <f>'statement of marks'!BD103</f>
        <v/>
      </c>
      <c r="O103" s="217" t="str">
        <f>'statement of marks'!BT103</f>
        <v/>
      </c>
      <c r="P103" s="452" t="str">
        <f>'statement of marks'!CJ103</f>
        <v/>
      </c>
      <c r="Q103" s="452" t="str">
        <f>'statement of marks'!CZ103</f>
        <v/>
      </c>
      <c r="R103" s="218" t="str">
        <f>'statement of marks'!DN103</f>
        <v/>
      </c>
      <c r="S103" s="214" t="str">
        <f>'statement of marks'!DY103</f>
        <v/>
      </c>
      <c r="T103" s="214" t="str">
        <f>'statement of marks'!EK103</f>
        <v/>
      </c>
      <c r="U103" s="214" t="str">
        <f>'statement of marks'!ER103</f>
        <v/>
      </c>
      <c r="V103" s="214" t="str">
        <f>'statement of marks'!EX103</f>
        <v/>
      </c>
      <c r="W103" s="214">
        <f t="shared" si="1"/>
        <v>0</v>
      </c>
      <c r="X103" s="218" t="str">
        <f>'statement of marks'!GS103</f>
        <v/>
      </c>
      <c r="Y103" s="218" t="str">
        <f>'statement of marks'!GT103</f>
        <v/>
      </c>
      <c r="Z103" s="220"/>
    </row>
    <row r="104" spans="1:26" ht="20" hidden="1" customHeight="1">
      <c r="A104" s="215">
        <v>98</v>
      </c>
      <c r="B104" s="214" t="str">
        <f>IF('statement of marks'!B104="","",'statement of marks'!B104)</f>
        <v/>
      </c>
      <c r="C104" s="214" t="str">
        <f>IF('statement of marks'!C104="","",'statement of marks'!C104)</f>
        <v/>
      </c>
      <c r="D104" s="214" t="str">
        <f>IF('statement of marks'!F104="","",'statement of marks'!F104)</f>
        <v/>
      </c>
      <c r="E104" s="214">
        <f>IF('statement of marks'!D104="","",'statement of marks'!D104)</f>
        <v>1098</v>
      </c>
      <c r="F104" s="214" t="str">
        <f>IF('statement of marks'!E104="","",'statement of marks'!E104)</f>
        <v/>
      </c>
      <c r="G104" s="219" t="str">
        <f>IF('statement of marks'!G104="","",'statement of marks'!G104)</f>
        <v/>
      </c>
      <c r="H104" s="216" t="str">
        <f>IF('statement of marks'!H104="","",'statement of marks'!H104)</f>
        <v>A 098</v>
      </c>
      <c r="I104" s="216" t="str">
        <f>IF('statement of marks'!I104="","",'statement of marks'!I104)</f>
        <v>B 098</v>
      </c>
      <c r="J104" s="216" t="str">
        <f>IF('statement of marks'!J104="","",'statement of marks'!J104)</f>
        <v>C 098</v>
      </c>
      <c r="K104" s="452" t="str">
        <f>'statement of marks'!V104</f>
        <v/>
      </c>
      <c r="L104" s="217" t="str">
        <f>'statement of marks'!AL104</f>
        <v/>
      </c>
      <c r="M104" s="451" t="str">
        <f>'statement of marks'!AR104</f>
        <v/>
      </c>
      <c r="N104" s="452" t="str">
        <f>'statement of marks'!BD104</f>
        <v/>
      </c>
      <c r="O104" s="217" t="str">
        <f>'statement of marks'!BT104</f>
        <v/>
      </c>
      <c r="P104" s="452" t="str">
        <f>'statement of marks'!CJ104</f>
        <v/>
      </c>
      <c r="Q104" s="452" t="str">
        <f>'statement of marks'!CZ104</f>
        <v/>
      </c>
      <c r="R104" s="218" t="str">
        <f>'statement of marks'!DN104</f>
        <v/>
      </c>
      <c r="S104" s="214" t="str">
        <f>'statement of marks'!DY104</f>
        <v/>
      </c>
      <c r="T104" s="214" t="str">
        <f>'statement of marks'!EK104</f>
        <v/>
      </c>
      <c r="U104" s="214" t="str">
        <f>'statement of marks'!ER104</f>
        <v/>
      </c>
      <c r="V104" s="214" t="str">
        <f>'statement of marks'!EX104</f>
        <v/>
      </c>
      <c r="W104" s="214">
        <f t="shared" si="1"/>
        <v>0</v>
      </c>
      <c r="X104" s="218" t="str">
        <f>'statement of marks'!GS104</f>
        <v/>
      </c>
      <c r="Y104" s="218" t="str">
        <f>'statement of marks'!GT104</f>
        <v/>
      </c>
      <c r="Z104" s="220"/>
    </row>
    <row r="105" spans="1:26" ht="20" hidden="1" customHeight="1">
      <c r="A105" s="215">
        <v>99</v>
      </c>
      <c r="B105" s="214" t="str">
        <f>IF('statement of marks'!B105="","",'statement of marks'!B105)</f>
        <v/>
      </c>
      <c r="C105" s="214" t="str">
        <f>IF('statement of marks'!C105="","",'statement of marks'!C105)</f>
        <v/>
      </c>
      <c r="D105" s="214" t="str">
        <f>IF('statement of marks'!F105="","",'statement of marks'!F105)</f>
        <v/>
      </c>
      <c r="E105" s="214" t="str">
        <f>IF('statement of marks'!D105="","",'statement of marks'!D105)</f>
        <v/>
      </c>
      <c r="F105" s="214" t="str">
        <f>IF('statement of marks'!E105="","",'statement of marks'!E105)</f>
        <v/>
      </c>
      <c r="G105" s="219" t="str">
        <f>IF('statement of marks'!G105="","",'statement of marks'!G105)</f>
        <v/>
      </c>
      <c r="H105" s="216" t="str">
        <f>IF('statement of marks'!H105="","",'statement of marks'!H105)</f>
        <v>A 099</v>
      </c>
      <c r="I105" s="216" t="str">
        <f>IF('statement of marks'!I105="","",'statement of marks'!I105)</f>
        <v>B 099</v>
      </c>
      <c r="J105" s="216" t="str">
        <f>IF('statement of marks'!J105="","",'statement of marks'!J105)</f>
        <v>C 099</v>
      </c>
      <c r="K105" s="452" t="str">
        <f>'statement of marks'!V105</f>
        <v/>
      </c>
      <c r="L105" s="217" t="str">
        <f>'statement of marks'!AL105</f>
        <v/>
      </c>
      <c r="M105" s="451" t="str">
        <f>'statement of marks'!AR105</f>
        <v/>
      </c>
      <c r="N105" s="452" t="str">
        <f>'statement of marks'!BD105</f>
        <v/>
      </c>
      <c r="O105" s="217" t="str">
        <f>'statement of marks'!BT105</f>
        <v/>
      </c>
      <c r="P105" s="452" t="str">
        <f>'statement of marks'!CJ105</f>
        <v/>
      </c>
      <c r="Q105" s="452" t="str">
        <f>'statement of marks'!CZ105</f>
        <v/>
      </c>
      <c r="R105" s="218" t="str">
        <f>'statement of marks'!DN105</f>
        <v/>
      </c>
      <c r="S105" s="214" t="str">
        <f>'statement of marks'!DY105</f>
        <v/>
      </c>
      <c r="T105" s="214" t="str">
        <f>'statement of marks'!EK105</f>
        <v/>
      </c>
      <c r="U105" s="214" t="str">
        <f>'statement of marks'!ER105</f>
        <v/>
      </c>
      <c r="V105" s="214" t="str">
        <f>'statement of marks'!EX105</f>
        <v/>
      </c>
      <c r="W105" s="214">
        <f t="shared" si="1"/>
        <v>0</v>
      </c>
      <c r="X105" s="218" t="str">
        <f>'statement of marks'!GS105</f>
        <v/>
      </c>
      <c r="Y105" s="218" t="str">
        <f>'statement of marks'!GT105</f>
        <v/>
      </c>
      <c r="Z105" s="220"/>
    </row>
    <row r="106" spans="1:26" ht="20" hidden="1" customHeight="1">
      <c r="A106" s="453">
        <v>100</v>
      </c>
      <c r="B106" s="454" t="str">
        <f>IF('statement of marks'!B106="","",'statement of marks'!B106)</f>
        <v/>
      </c>
      <c r="C106" s="454" t="str">
        <f>IF('statement of marks'!C106="","",'statement of marks'!C106)</f>
        <v/>
      </c>
      <c r="D106" s="454" t="str">
        <f>IF('statement of marks'!F106="","",'statement of marks'!F106)</f>
        <v/>
      </c>
      <c r="E106" s="454" t="str">
        <f>IF('statement of marks'!D106="","",'statement of marks'!D106)</f>
        <v/>
      </c>
      <c r="F106" s="454" t="str">
        <f>IF('statement of marks'!E106="","",'statement of marks'!E106)</f>
        <v/>
      </c>
      <c r="G106" s="463" t="str">
        <f>IF('statement of marks'!G106="","",'statement of marks'!G106)</f>
        <v/>
      </c>
      <c r="H106" s="464" t="str">
        <f>IF('statement of marks'!H106="","",'statement of marks'!H106)</f>
        <v/>
      </c>
      <c r="I106" s="464" t="str">
        <f>IF('statement of marks'!I106="","",'statement of marks'!I106)</f>
        <v/>
      </c>
      <c r="J106" s="464" t="str">
        <f>IF('statement of marks'!J106="","",'statement of marks'!J106)</f>
        <v/>
      </c>
      <c r="K106" s="459" t="str">
        <f>'statement of marks'!V106</f>
        <v/>
      </c>
      <c r="L106" s="460" t="str">
        <f>'statement of marks'!AL106</f>
        <v/>
      </c>
      <c r="M106" s="465" t="str">
        <f>'statement of marks'!AR106</f>
        <v/>
      </c>
      <c r="N106" s="459" t="str">
        <f>'statement of marks'!BD106</f>
        <v/>
      </c>
      <c r="O106" s="460" t="str">
        <f>'statement of marks'!BT106</f>
        <v/>
      </c>
      <c r="P106" s="459" t="str">
        <f>'statement of marks'!CJ106</f>
        <v/>
      </c>
      <c r="Q106" s="459" t="str">
        <f>'statement of marks'!CZ106</f>
        <v/>
      </c>
      <c r="R106" s="461" t="str">
        <f>'statement of marks'!DN106</f>
        <v/>
      </c>
      <c r="S106" s="454" t="str">
        <f>'statement of marks'!DY106</f>
        <v/>
      </c>
      <c r="T106" s="454" t="str">
        <f>'statement of marks'!EK106</f>
        <v/>
      </c>
      <c r="U106" s="454" t="str">
        <f>'statement of marks'!ER106</f>
        <v/>
      </c>
      <c r="V106" s="454" t="str">
        <f>'statement of marks'!EX106</f>
        <v/>
      </c>
      <c r="W106" s="454">
        <f>SUM(K106:Q106)</f>
        <v>0</v>
      </c>
      <c r="X106" s="461" t="str">
        <f>'statement of marks'!GS106</f>
        <v/>
      </c>
      <c r="Y106" s="461" t="str">
        <f>'statement of marks'!GT106</f>
        <v/>
      </c>
      <c r="Z106" s="462"/>
    </row>
    <row r="107" spans="1:26" ht="51" customHeight="1">
      <c r="A107" s="1022"/>
      <c r="B107" s="1023"/>
      <c r="C107" s="1023"/>
      <c r="D107" s="1023"/>
      <c r="E107" s="515" t="s">
        <v>571</v>
      </c>
      <c r="F107" s="1024" t="s">
        <v>168</v>
      </c>
      <c r="G107" s="1025"/>
      <c r="H107" s="1025"/>
      <c r="I107" s="1025"/>
      <c r="J107" s="1026"/>
      <c r="K107" s="514" t="str">
        <f>K2</f>
        <v>HINDI</v>
      </c>
      <c r="L107" s="514" t="str">
        <f t="shared" ref="L107:V107" si="2">L2</f>
        <v>ENGLISH</v>
      </c>
      <c r="M107" s="1000" t="str">
        <f>CONCATENATE("1 ",'statement of marks'!AQ108," 2 ",'statement of marks'!AV108," 3 ",'statement of marks'!BA108," 4 ",'statement of marks'!BE108," 5 ",'statement of marks'!BG108)</f>
        <v>1 SANSKRIT 2 URDU 3 GUJRATI 4 PUNJABI 5 SINDHI</v>
      </c>
      <c r="N107" s="1001"/>
      <c r="O107" s="514" t="str">
        <f t="shared" si="2"/>
        <v>SCIENCE</v>
      </c>
      <c r="P107" s="514" t="str">
        <f t="shared" si="2"/>
        <v>SOCIAL SCIENCE</v>
      </c>
      <c r="Q107" s="514" t="str">
        <f t="shared" si="2"/>
        <v>MATHEMATICS</v>
      </c>
      <c r="R107" s="514" t="str">
        <f t="shared" si="2"/>
        <v>RAJASTHAN STUDIES</v>
      </c>
      <c r="S107" s="514" t="str">
        <f>S2</f>
        <v>PH. AND HEALTH EDU.</v>
      </c>
      <c r="T107" s="514" t="str">
        <f t="shared" si="2"/>
        <v>FOUNDATION OF IT</v>
      </c>
      <c r="U107" s="514" t="str">
        <f t="shared" si="2"/>
        <v>S.U.P.W.</v>
      </c>
      <c r="V107" s="514" t="str">
        <f t="shared" si="2"/>
        <v>ART EDU.</v>
      </c>
      <c r="W107" s="1006"/>
      <c r="X107" s="1007"/>
      <c r="Y107" s="1007"/>
      <c r="Z107" s="1008"/>
    </row>
    <row r="108" spans="1:26" ht="48.75" customHeight="1">
      <c r="A108" s="1012" t="s">
        <v>239</v>
      </c>
      <c r="B108" s="1013"/>
      <c r="C108" s="1013"/>
      <c r="D108" s="1013"/>
      <c r="E108" s="516" t="s">
        <v>571</v>
      </c>
      <c r="F108" s="1016" t="s">
        <v>240</v>
      </c>
      <c r="G108" s="1017"/>
      <c r="H108" s="1017"/>
      <c r="I108" s="1017"/>
      <c r="J108" s="1018"/>
      <c r="K108" s="212" t="str">
        <f>'statement of marks'!K109</f>
        <v xml:space="preserve">MADHU </v>
      </c>
      <c r="L108" s="212" t="str">
        <f>'statement of marks'!AA109</f>
        <v>YASMIN</v>
      </c>
      <c r="M108" s="1002" t="str">
        <f>CONCATENATE("1 ",'statement of marks'!AQ109," 2 ",'statement of marks'!AV109," 3 ",'statement of marks'!BA109," 4 ",'statement of marks'!BE109," 5 ",'statement of marks'!BG109)</f>
        <v>1 SHANKAR 2 SAMIR 3 VERMA 4 KRISHNA 5 KRIPA</v>
      </c>
      <c r="N108" s="1003"/>
      <c r="O108" s="212" t="str">
        <f>'statement of marks'!BI109</f>
        <v>SAMTA</v>
      </c>
      <c r="P108" s="212" t="str">
        <f>'statement of marks'!BY109</f>
        <v>KISHORE</v>
      </c>
      <c r="Q108" s="212" t="str">
        <f>'statement of marks'!CO109</f>
        <v>SUMA</v>
      </c>
      <c r="R108" s="213" t="str">
        <f>'statement of marks'!DE109</f>
        <v>RAMESH</v>
      </c>
      <c r="S108" s="212" t="str">
        <f>'statement of marks'!DP109</f>
        <v>SURESH</v>
      </c>
      <c r="T108" s="212" t="str">
        <f>'statement of marks'!EB109</f>
        <v>RAMESH</v>
      </c>
      <c r="U108" s="212" t="str">
        <f>'statement of marks'!EN109</f>
        <v>RAMAN</v>
      </c>
      <c r="V108" s="212" t="str">
        <f>'statement of marks'!ES109</f>
        <v>WAHID</v>
      </c>
      <c r="W108" s="995"/>
      <c r="X108" s="996"/>
      <c r="Y108" s="996"/>
      <c r="Z108" s="997"/>
    </row>
    <row r="109" spans="1:26" ht="69" customHeight="1" thickBot="1">
      <c r="A109" s="1014" t="s">
        <v>119</v>
      </c>
      <c r="B109" s="1015"/>
      <c r="C109" s="1015"/>
      <c r="D109" s="1015"/>
      <c r="E109" s="517" t="s">
        <v>571</v>
      </c>
      <c r="F109" s="1019" t="s">
        <v>236</v>
      </c>
      <c r="G109" s="1020"/>
      <c r="H109" s="1020"/>
      <c r="I109" s="1020"/>
      <c r="J109" s="1021"/>
      <c r="K109" s="223"/>
      <c r="L109" s="223"/>
      <c r="M109" s="1004" t="s">
        <v>237</v>
      </c>
      <c r="N109" s="1005"/>
      <c r="O109" s="223"/>
      <c r="P109" s="223"/>
      <c r="Q109" s="223"/>
      <c r="R109" s="293"/>
      <c r="S109" s="223"/>
      <c r="T109" s="223"/>
      <c r="U109" s="223"/>
      <c r="V109" s="223"/>
      <c r="W109" s="992" t="s">
        <v>238</v>
      </c>
      <c r="X109" s="993"/>
      <c r="Y109" s="993"/>
      <c r="Z109" s="994"/>
    </row>
  </sheetData>
  <sheetProtection password="CC1C" sheet="1" objects="1" scenarios="1" formatCells="0" formatColumns="0" formatRows="0" autoFilter="0"/>
  <autoFilter ref="E7:E109">
    <filterColumn colId="0">
      <customFilters>
        <customFilter operator="notEqual" val=" "/>
      </customFilters>
    </filterColumn>
  </autoFilter>
  <mergeCells count="15">
    <mergeCell ref="A1:Z1"/>
    <mergeCell ref="W109:Z109"/>
    <mergeCell ref="W108:Z108"/>
    <mergeCell ref="M2:N2"/>
    <mergeCell ref="M107:N107"/>
    <mergeCell ref="M108:N108"/>
    <mergeCell ref="M109:N109"/>
    <mergeCell ref="W107:Z107"/>
    <mergeCell ref="A4:G4"/>
    <mergeCell ref="A108:D108"/>
    <mergeCell ref="A109:D109"/>
    <mergeCell ref="F108:J108"/>
    <mergeCell ref="F109:J109"/>
    <mergeCell ref="A107:D107"/>
    <mergeCell ref="F107:J107"/>
  </mergeCells>
  <phoneticPr fontId="13" type="noConversion"/>
  <conditionalFormatting sqref="X3:Z3 W1:Z2 W7:W108 U109:W109 B1:F3 A108:A109 H2:J106 G2:G3 B7:G106 G1:V1 K2:M2 A1:A106 S107:V109 O107:Q109 K107:L109 P107:R107 R108:R109 O2:V2 F108:F109">
    <cfRule type="cellIs" dxfId="295" priority="10" operator="equal">
      <formula>0</formula>
    </cfRule>
  </conditionalFormatting>
  <conditionalFormatting sqref="A107">
    <cfRule type="cellIs" dxfId="294" priority="1" operator="equal">
      <formula>0</formula>
    </cfRule>
  </conditionalFormatting>
  <pageMargins left="0.7" right="0.7" top="0.75" bottom="0.75" header="0.3" footer="0.3"/>
  <pageSetup paperSize="5"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0000FF"/>
  </sheetPr>
  <dimension ref="A1:P1801"/>
  <sheetViews>
    <sheetView zoomScale="150" zoomScaleNormal="150" zoomScalePageLayoutView="150" workbookViewId="0">
      <selection sqref="A1:G1"/>
    </sheetView>
  </sheetViews>
  <sheetFormatPr baseColWidth="10" defaultColWidth="8.83203125" defaultRowHeight="15.25" customHeight="1" x14ac:dyDescent="0"/>
  <cols>
    <col min="1" max="1" width="15.5" customWidth="1"/>
    <col min="2" max="2" width="9.5" customWidth="1"/>
    <col min="3" max="3" width="9.5" style="221" customWidth="1"/>
    <col min="4" max="6" width="8.6640625" customWidth="1"/>
    <col min="7" max="7" width="11.6640625" customWidth="1"/>
    <col min="8" max="9" width="9.6640625" hidden="1" customWidth="1"/>
    <col min="10" max="10" width="15.5" customWidth="1"/>
    <col min="11" max="12" width="9.5" customWidth="1"/>
    <col min="13" max="15" width="8.6640625" customWidth="1"/>
    <col min="16" max="16" width="11.6640625" customWidth="1"/>
  </cols>
  <sheetData>
    <row r="1" spans="1:16" ht="15.25" customHeight="1" thickTop="1">
      <c r="A1" s="1053" t="s">
        <v>166</v>
      </c>
      <c r="B1" s="1054"/>
      <c r="C1" s="1054"/>
      <c r="D1" s="1054"/>
      <c r="E1" s="1054"/>
      <c r="F1" s="1054"/>
      <c r="G1" s="1055"/>
      <c r="H1" s="231"/>
      <c r="J1" s="1056" t="s">
        <v>256</v>
      </c>
      <c r="K1" s="1057"/>
      <c r="L1" s="1057"/>
      <c r="M1" s="1057"/>
      <c r="N1" s="1057"/>
      <c r="O1" s="1057"/>
      <c r="P1" s="1058"/>
    </row>
    <row r="2" spans="1:16" ht="15.25" customHeight="1">
      <c r="A2" s="1059" t="str">
        <f>IF('statement of marks'!$A$1="","",'statement of marks'!$A$1)</f>
        <v xml:space="preserve">GOVT. HR. SEC. SCHOOL, </v>
      </c>
      <c r="B2" s="1060"/>
      <c r="C2" s="1060"/>
      <c r="D2" s="1060"/>
      <c r="E2" s="1060"/>
      <c r="F2" s="1060"/>
      <c r="G2" s="1061"/>
      <c r="H2" s="231"/>
      <c r="J2" s="1059" t="str">
        <f>IF('statement of marks'!$A$1="","",'statement of marks'!$A$1)</f>
        <v xml:space="preserve">GOVT. HR. SEC. SCHOOL, </v>
      </c>
      <c r="K2" s="1060"/>
      <c r="L2" s="1060"/>
      <c r="M2" s="1060"/>
      <c r="N2" s="1060"/>
      <c r="O2" s="1060"/>
      <c r="P2" s="1061"/>
    </row>
    <row r="3" spans="1:16" ht="15.25" customHeight="1">
      <c r="A3" s="1059"/>
      <c r="B3" s="1060"/>
      <c r="C3" s="1060"/>
      <c r="D3" s="1060"/>
      <c r="E3" s="1060"/>
      <c r="F3" s="1060"/>
      <c r="G3" s="1061"/>
      <c r="H3" s="231"/>
      <c r="J3" s="1059"/>
      <c r="K3" s="1060"/>
      <c r="L3" s="1060"/>
      <c r="M3" s="1060"/>
      <c r="N3" s="1060"/>
      <c r="O3" s="1060"/>
      <c r="P3" s="1061"/>
    </row>
    <row r="4" spans="1:16" ht="15.25" customHeight="1">
      <c r="A4" s="1029" t="s">
        <v>167</v>
      </c>
      <c r="B4" s="1030"/>
      <c r="C4" s="1051" t="str">
        <f>IF('statement of marks'!$F$3="","",'statement of marks'!$F$3)</f>
        <v>2015-16</v>
      </c>
      <c r="D4" s="1051"/>
      <c r="E4" s="1051"/>
      <c r="F4" s="1051"/>
      <c r="G4" s="1052"/>
      <c r="H4" s="231"/>
      <c r="J4" s="1029" t="s">
        <v>167</v>
      </c>
      <c r="K4" s="1030"/>
      <c r="L4" s="1051" t="str">
        <f>IF('statement of marks'!$F$3="","",'statement of marks'!$F$3)</f>
        <v>2015-16</v>
      </c>
      <c r="M4" s="1051"/>
      <c r="N4" s="1051"/>
      <c r="O4" s="1051"/>
      <c r="P4" s="1052"/>
    </row>
    <row r="5" spans="1:16" ht="15.25" customHeight="1">
      <c r="A5" s="1029" t="s">
        <v>31</v>
      </c>
      <c r="B5" s="1030"/>
      <c r="C5" s="1051" t="str">
        <f>IF('statement of marks'!H7="","",'statement of marks'!H7)</f>
        <v xml:space="preserve">AMIT KUMAR </v>
      </c>
      <c r="D5" s="1051"/>
      <c r="E5" s="1051"/>
      <c r="F5" s="1051"/>
      <c r="G5" s="1052"/>
      <c r="H5" s="231"/>
      <c r="J5" s="1029" t="s">
        <v>31</v>
      </c>
      <c r="K5" s="1030"/>
      <c r="L5" s="1051" t="str">
        <f>IF('statement of marks'!H8="","",'statement of marks'!H8)</f>
        <v>A 002</v>
      </c>
      <c r="M5" s="1051"/>
      <c r="N5" s="1051"/>
      <c r="O5" s="1051"/>
      <c r="P5" s="1052"/>
    </row>
    <row r="6" spans="1:16" ht="15.25" customHeight="1">
      <c r="A6" s="1029" t="s">
        <v>32</v>
      </c>
      <c r="B6" s="1030"/>
      <c r="C6" s="1051" t="str">
        <f>IF('statement of marks'!I7="","",'statement of marks'!I7)</f>
        <v xml:space="preserve">CHAMAN LAL     </v>
      </c>
      <c r="D6" s="1051"/>
      <c r="E6" s="1051"/>
      <c r="F6" s="1051"/>
      <c r="G6" s="1052"/>
      <c r="H6" s="231"/>
      <c r="J6" s="1029" t="s">
        <v>32</v>
      </c>
      <c r="K6" s="1030"/>
      <c r="L6" s="1051" t="str">
        <f>IF('statement of marks'!I8="","",'statement of marks'!I8)</f>
        <v>B 002</v>
      </c>
      <c r="M6" s="1051"/>
      <c r="N6" s="1051"/>
      <c r="O6" s="1051"/>
      <c r="P6" s="1052"/>
    </row>
    <row r="7" spans="1:16" ht="15.25" customHeight="1">
      <c r="A7" s="1029" t="s">
        <v>33</v>
      </c>
      <c r="B7" s="1030"/>
      <c r="C7" s="1051" t="str">
        <f>IF('statement of marks'!J7="","",'statement of marks'!J7)</f>
        <v xml:space="preserve">SUNITA DEVI     </v>
      </c>
      <c r="D7" s="1051"/>
      <c r="E7" s="1051"/>
      <c r="F7" s="1051"/>
      <c r="G7" s="1052"/>
      <c r="H7" s="231"/>
      <c r="J7" s="1029" t="s">
        <v>33</v>
      </c>
      <c r="K7" s="1030"/>
      <c r="L7" s="1051" t="str">
        <f>IF('statement of marks'!J8="","",'statement of marks'!J8)</f>
        <v>C 002</v>
      </c>
      <c r="M7" s="1051"/>
      <c r="N7" s="1051"/>
      <c r="O7" s="1051"/>
      <c r="P7" s="1052"/>
    </row>
    <row r="8" spans="1:16" ht="15.25" customHeight="1">
      <c r="A8" s="1029" t="s">
        <v>202</v>
      </c>
      <c r="B8" s="1030"/>
      <c r="C8" s="179" t="str">
        <f>IF('statement of marks'!$A$3="","",'statement of marks'!$A$3)</f>
        <v>10 'B'</v>
      </c>
      <c r="D8" s="1030" t="s">
        <v>62</v>
      </c>
      <c r="E8" s="1030"/>
      <c r="F8" s="1030">
        <f>IF('statement of marks'!D7="","",'statement of marks'!D7)</f>
        <v>1001</v>
      </c>
      <c r="G8" s="1050"/>
      <c r="H8" s="231"/>
      <c r="J8" s="1029" t="s">
        <v>202</v>
      </c>
      <c r="K8" s="1030"/>
      <c r="L8" s="268" t="str">
        <f>IF('statement of marks'!$A$3="","",'statement of marks'!$A$3)</f>
        <v>10 'B'</v>
      </c>
      <c r="M8" s="1030" t="s">
        <v>62</v>
      </c>
      <c r="N8" s="1030"/>
      <c r="O8" s="1030">
        <f>IF('statement of marks'!D8="","",'statement of marks'!D8)</f>
        <v>1002</v>
      </c>
      <c r="P8" s="1050"/>
    </row>
    <row r="9" spans="1:16" ht="15.25" customHeight="1">
      <c r="A9" s="1029" t="s">
        <v>63</v>
      </c>
      <c r="B9" s="1030"/>
      <c r="C9" s="179">
        <f>IF('statement of marks'!F7="","",'statement of marks'!F7)</f>
        <v>382</v>
      </c>
      <c r="D9" s="1030" t="s">
        <v>58</v>
      </c>
      <c r="E9" s="1030"/>
      <c r="F9" s="1062">
        <f>IF('statement of marks'!G7="","",'statement of marks'!G7)</f>
        <v>35790</v>
      </c>
      <c r="G9" s="1063"/>
      <c r="H9" s="231"/>
      <c r="J9" s="1029" t="s">
        <v>63</v>
      </c>
      <c r="K9" s="1030"/>
      <c r="L9" s="268" t="str">
        <f>IF('statement of marks'!F8="","",'statement of marks'!F8)</f>
        <v/>
      </c>
      <c r="M9" s="1030" t="s">
        <v>58</v>
      </c>
      <c r="N9" s="1030"/>
      <c r="O9" s="1062" t="str">
        <f>IF('statement of marks'!G8="","",'statement of marks'!G8)</f>
        <v/>
      </c>
      <c r="P9" s="1063"/>
    </row>
    <row r="10" spans="1:16" ht="15.25" customHeight="1">
      <c r="A10" s="229" t="s">
        <v>168</v>
      </c>
      <c r="B10" s="230" t="s">
        <v>254</v>
      </c>
      <c r="C10" s="186" t="s">
        <v>67</v>
      </c>
      <c r="D10" s="186" t="s">
        <v>68</v>
      </c>
      <c r="E10" s="186" t="s">
        <v>69</v>
      </c>
      <c r="F10" s="169" t="s">
        <v>176</v>
      </c>
      <c r="G10" s="190" t="s">
        <v>253</v>
      </c>
      <c r="H10" s="231"/>
      <c r="J10" s="229" t="s">
        <v>168</v>
      </c>
      <c r="K10" s="230" t="s">
        <v>254</v>
      </c>
      <c r="L10" s="186" t="s">
        <v>67</v>
      </c>
      <c r="M10" s="186" t="s">
        <v>68</v>
      </c>
      <c r="N10" s="186" t="s">
        <v>69</v>
      </c>
      <c r="O10" s="265" t="s">
        <v>176</v>
      </c>
      <c r="P10" s="190" t="s">
        <v>253</v>
      </c>
    </row>
    <row r="11" spans="1:16" ht="15.25" customHeight="1">
      <c r="A11" s="1049" t="s">
        <v>148</v>
      </c>
      <c r="B11" s="1046"/>
      <c r="C11" s="185">
        <v>10</v>
      </c>
      <c r="D11" s="185">
        <v>10</v>
      </c>
      <c r="E11" s="185">
        <v>10</v>
      </c>
      <c r="F11" s="185">
        <v>70</v>
      </c>
      <c r="G11" s="122">
        <v>100</v>
      </c>
      <c r="H11" s="231"/>
      <c r="J11" s="1049" t="s">
        <v>148</v>
      </c>
      <c r="K11" s="1046"/>
      <c r="L11" s="273">
        <v>10</v>
      </c>
      <c r="M11" s="273">
        <v>10</v>
      </c>
      <c r="N11" s="273">
        <v>10</v>
      </c>
      <c r="O11" s="273">
        <v>70</v>
      </c>
      <c r="P11" s="122">
        <v>100</v>
      </c>
    </row>
    <row r="12" spans="1:16" ht="15.25" customHeight="1">
      <c r="A12" s="1029" t="str">
        <f>'statement of marks'!$K$3</f>
        <v>HINDI</v>
      </c>
      <c r="B12" s="1030"/>
      <c r="C12" s="181">
        <f>IF('statement of marks'!K7="","",'statement of marks'!K7)</f>
        <v>9</v>
      </c>
      <c r="D12" s="181">
        <f>IF('statement of marks'!L7="","",'statement of marks'!L7)</f>
        <v>10</v>
      </c>
      <c r="E12" s="181">
        <f>IF('statement of marks'!M7="","",'statement of marks'!M7)</f>
        <v>9</v>
      </c>
      <c r="F12" s="181">
        <f>IF('statement of marks'!O7="","",'statement of marks'!O7)</f>
        <v>53</v>
      </c>
      <c r="G12" s="122">
        <f t="shared" ref="G12:G17" si="0">IF(F12="","",SUM(C12:F12))</f>
        <v>81</v>
      </c>
      <c r="H12" s="231"/>
      <c r="J12" s="1029" t="str">
        <f>'statement of marks'!$K$3</f>
        <v>HINDI</v>
      </c>
      <c r="K12" s="1030"/>
      <c r="L12" s="181" t="str">
        <f>IF('statement of marks'!K8="","",'statement of marks'!K8)</f>
        <v/>
      </c>
      <c r="M12" s="181" t="str">
        <f>IF('statement of marks'!L8="","",'statement of marks'!L8)</f>
        <v/>
      </c>
      <c r="N12" s="181" t="str">
        <f>IF('statement of marks'!M8="","",'statement of marks'!M8)</f>
        <v/>
      </c>
      <c r="O12" s="181" t="str">
        <f>IF('statement of marks'!O8="","",'statement of marks'!O8)</f>
        <v/>
      </c>
      <c r="P12" s="122" t="str">
        <f t="shared" ref="P12:P17" si="1">IF(O12="","",SUM(L12:O12))</f>
        <v/>
      </c>
    </row>
    <row r="13" spans="1:16" ht="15.25" customHeight="1">
      <c r="A13" s="1029" t="str">
        <f>'statement of marks'!$AA$3</f>
        <v>ENGLISH</v>
      </c>
      <c r="B13" s="1030"/>
      <c r="C13" s="181">
        <f>IF('statement of marks'!AA7="","",'statement of marks'!AA7)</f>
        <v>9</v>
      </c>
      <c r="D13" s="181">
        <f>IF('statement of marks'!AB7="","",'statement of marks'!AB7)</f>
        <v>9</v>
      </c>
      <c r="E13" s="181">
        <f>IF('statement of marks'!AC7="","",'statement of marks'!AC7)</f>
        <v>9</v>
      </c>
      <c r="F13" s="181">
        <f>IF('statement of marks'!AE7="","",'statement of marks'!AE7)</f>
        <v>64</v>
      </c>
      <c r="G13" s="122">
        <f t="shared" si="0"/>
        <v>91</v>
      </c>
      <c r="H13" s="231"/>
      <c r="J13" s="1029" t="str">
        <f>'statement of marks'!$AA$3</f>
        <v>ENGLISH</v>
      </c>
      <c r="K13" s="1030"/>
      <c r="L13" s="181" t="str">
        <f>IF('statement of marks'!AA8="","",'statement of marks'!AA8)</f>
        <v/>
      </c>
      <c r="M13" s="181" t="str">
        <f>IF('statement of marks'!AB8="","",'statement of marks'!AB8)</f>
        <v/>
      </c>
      <c r="N13" s="181" t="str">
        <f>IF('statement of marks'!AC8="","",'statement of marks'!AC8)</f>
        <v/>
      </c>
      <c r="O13" s="181" t="str">
        <f>IF('statement of marks'!AE8="","",'statement of marks'!AE8)</f>
        <v/>
      </c>
      <c r="P13" s="122" t="str">
        <f t="shared" si="1"/>
        <v/>
      </c>
    </row>
    <row r="14" spans="1:16" ht="15.25" customHeight="1">
      <c r="A14" s="1029" t="str">
        <f>'statement of marks'!AR7</f>
        <v xml:space="preserve"> SANSKRIT</v>
      </c>
      <c r="B14" s="1030"/>
      <c r="C14" s="181">
        <f>IF('statement of marks'!AS7="","",'statement of marks'!AS7)</f>
        <v>9</v>
      </c>
      <c r="D14" s="181">
        <f>IF('statement of marks'!AT7="","",'statement of marks'!AT7)</f>
        <v>9</v>
      </c>
      <c r="E14" s="181">
        <f>IF('statement of marks'!AU7="","",'statement of marks'!AU7)</f>
        <v>9</v>
      </c>
      <c r="F14" s="181">
        <f>IF('statement of marks'!AW7="","",'statement of marks'!AW7)</f>
        <v>57</v>
      </c>
      <c r="G14" s="122">
        <f t="shared" si="0"/>
        <v>84</v>
      </c>
      <c r="H14" s="231"/>
      <c r="J14" s="1029" t="str">
        <f>'statement of marks'!AR8</f>
        <v/>
      </c>
      <c r="K14" s="1030"/>
      <c r="L14" s="181" t="str">
        <f>IF('statement of marks'!AS8="","",'statement of marks'!AS8)</f>
        <v/>
      </c>
      <c r="M14" s="181" t="str">
        <f>IF('statement of marks'!AT8="","",'statement of marks'!AT8)</f>
        <v/>
      </c>
      <c r="N14" s="181" t="str">
        <f>IF('statement of marks'!AU8="","",'statement of marks'!AU8)</f>
        <v/>
      </c>
      <c r="O14" s="181" t="str">
        <f>IF('statement of marks'!AW8="","",'statement of marks'!AW8)</f>
        <v/>
      </c>
      <c r="P14" s="122" t="str">
        <f t="shared" si="1"/>
        <v/>
      </c>
    </row>
    <row r="15" spans="1:16" ht="15.25" customHeight="1">
      <c r="A15" s="1029" t="str">
        <f>'statement of marks'!$BI$3</f>
        <v>SCIENCE</v>
      </c>
      <c r="B15" s="1030"/>
      <c r="C15" s="181">
        <f>IF('statement of marks'!BI7="","",'statement of marks'!BI7)</f>
        <v>9</v>
      </c>
      <c r="D15" s="181">
        <f>IF('statement of marks'!BJ7="","",'statement of marks'!BJ7)</f>
        <v>9</v>
      </c>
      <c r="E15" s="181">
        <f>IF('statement of marks'!BK7="","",'statement of marks'!BK7)</f>
        <v>9</v>
      </c>
      <c r="F15" s="181">
        <f>IF('statement of marks'!BM7="","",'statement of marks'!BM7)</f>
        <v>40</v>
      </c>
      <c r="G15" s="122">
        <f t="shared" si="0"/>
        <v>67</v>
      </c>
      <c r="H15" s="231"/>
      <c r="J15" s="1029" t="str">
        <f>'statement of marks'!$BI$3</f>
        <v>SCIENCE</v>
      </c>
      <c r="K15" s="1030"/>
      <c r="L15" s="181" t="str">
        <f>IF('statement of marks'!BI8="","",'statement of marks'!BI8)</f>
        <v/>
      </c>
      <c r="M15" s="181" t="str">
        <f>IF('statement of marks'!BJ8="","",'statement of marks'!BJ8)</f>
        <v/>
      </c>
      <c r="N15" s="181" t="str">
        <f>IF('statement of marks'!BK8="","",'statement of marks'!BK8)</f>
        <v/>
      </c>
      <c r="O15" s="181" t="str">
        <f>IF('statement of marks'!BM8="","",'statement of marks'!BM8)</f>
        <v/>
      </c>
      <c r="P15" s="122" t="str">
        <f t="shared" si="1"/>
        <v/>
      </c>
    </row>
    <row r="16" spans="1:16" ht="15.25" customHeight="1">
      <c r="A16" s="1029" t="str">
        <f>'statement of marks'!$BY$3</f>
        <v>SOCIAL SCIENCE</v>
      </c>
      <c r="B16" s="1030"/>
      <c r="C16" s="181">
        <f>IF('statement of marks'!BY7="","",'statement of marks'!BY7)</f>
        <v>9</v>
      </c>
      <c r="D16" s="181">
        <f>IF('statement of marks'!BZ7="","",'statement of marks'!BZ7)</f>
        <v>10</v>
      </c>
      <c r="E16" s="181">
        <f>IF('statement of marks'!CA7="","",'statement of marks'!CA7)</f>
        <v>9</v>
      </c>
      <c r="F16" s="181">
        <f>IF('statement of marks'!CC7="","",'statement of marks'!CC7)</f>
        <v>53</v>
      </c>
      <c r="G16" s="122">
        <f t="shared" si="0"/>
        <v>81</v>
      </c>
      <c r="H16" s="231"/>
      <c r="J16" s="1029" t="str">
        <f>'statement of marks'!$BY$3</f>
        <v>SOCIAL SCIENCE</v>
      </c>
      <c r="K16" s="1030"/>
      <c r="L16" s="181" t="str">
        <f>IF('statement of marks'!BY8="","",'statement of marks'!BY8)</f>
        <v/>
      </c>
      <c r="M16" s="181" t="str">
        <f>IF('statement of marks'!BZ8="","",'statement of marks'!BZ8)</f>
        <v/>
      </c>
      <c r="N16" s="181" t="str">
        <f>IF('statement of marks'!CA8="","",'statement of marks'!CA8)</f>
        <v/>
      </c>
      <c r="O16" s="181" t="str">
        <f>IF('statement of marks'!CC8="","",'statement of marks'!CC8)</f>
        <v/>
      </c>
      <c r="P16" s="122" t="str">
        <f t="shared" si="1"/>
        <v/>
      </c>
    </row>
    <row r="17" spans="1:16" ht="15.25" customHeight="1">
      <c r="A17" s="1029" t="str">
        <f>'statement of marks'!$CO$3</f>
        <v>MATHEMATICS</v>
      </c>
      <c r="B17" s="1030"/>
      <c r="C17" s="181">
        <f>IF('statement of marks'!CO7="","",'statement of marks'!CO7)</f>
        <v>9</v>
      </c>
      <c r="D17" s="181">
        <f>IF('statement of marks'!CP7="","",'statement of marks'!CP7)</f>
        <v>10</v>
      </c>
      <c r="E17" s="181">
        <f>IF('statement of marks'!CQ7="","",'statement of marks'!CQ7)</f>
        <v>10</v>
      </c>
      <c r="F17" s="181">
        <f>IF('statement of marks'!CS7="","",'statement of marks'!CS7)</f>
        <v>46</v>
      </c>
      <c r="G17" s="122">
        <f t="shared" si="0"/>
        <v>75</v>
      </c>
      <c r="H17" s="231"/>
      <c r="J17" s="1029" t="str">
        <f>'statement of marks'!$CO$3</f>
        <v>MATHEMATICS</v>
      </c>
      <c r="K17" s="1030"/>
      <c r="L17" s="181" t="str">
        <f>IF('statement of marks'!CO8="","",'statement of marks'!CO8)</f>
        <v/>
      </c>
      <c r="M17" s="181" t="str">
        <f>IF('statement of marks'!CP8="","",'statement of marks'!CP8)</f>
        <v/>
      </c>
      <c r="N17" s="181" t="str">
        <f>IF('statement of marks'!CQ8="","",'statement of marks'!CQ8)</f>
        <v/>
      </c>
      <c r="O17" s="181" t="str">
        <f>IF('statement of marks'!CS8="","",'statement of marks'!CS8)</f>
        <v/>
      </c>
      <c r="P17" s="122" t="str">
        <f t="shared" si="1"/>
        <v/>
      </c>
    </row>
    <row r="18" spans="1:16" ht="15.25" customHeight="1">
      <c r="A18" s="1047" t="s">
        <v>255</v>
      </c>
      <c r="B18" s="1048"/>
      <c r="C18" s="180">
        <f>IF(C17="","",SUM(C12:C17))</f>
        <v>54</v>
      </c>
      <c r="D18" s="180">
        <f>IF(D17="","",SUM(D12:D17))</f>
        <v>57</v>
      </c>
      <c r="E18" s="180">
        <f>IF(E17="","",SUM(E12:E17))</f>
        <v>55</v>
      </c>
      <c r="F18" s="180">
        <f>IF(F17="","",SUM(F12:F17))</f>
        <v>313</v>
      </c>
      <c r="G18" s="188">
        <f>IF(G17="","",SUM(G12:G17))</f>
        <v>479</v>
      </c>
      <c r="H18" s="231"/>
      <c r="J18" s="1047" t="s">
        <v>255</v>
      </c>
      <c r="K18" s="1048"/>
      <c r="L18" s="180" t="str">
        <f>IF(L17="","",SUM(L12:L17))</f>
        <v/>
      </c>
      <c r="M18" s="180" t="str">
        <f>IF(M17="","",SUM(M12:M17))</f>
        <v/>
      </c>
      <c r="N18" s="180" t="str">
        <f>IF(N17="","",SUM(N12:N17))</f>
        <v/>
      </c>
      <c r="O18" s="180" t="str">
        <f>IF(O17="","",SUM(O12:O17))</f>
        <v/>
      </c>
      <c r="P18" s="188" t="str">
        <f>IF(P17="","",SUM(P12:P17))</f>
        <v/>
      </c>
    </row>
    <row r="19" spans="1:16" ht="15.25" customHeight="1">
      <c r="A19" s="1047" t="s">
        <v>169</v>
      </c>
      <c r="B19" s="1048"/>
      <c r="C19" s="185">
        <f>60-(COUNTIF(C12:C17,"NA")*10+COUNTIF(C12:C17,"ML")*10)</f>
        <v>60</v>
      </c>
      <c r="D19" s="185">
        <f>60-(COUNTIF(D12:D17,"NA")*10+COUNTIF(D12:D17,"ML")*10)</f>
        <v>60</v>
      </c>
      <c r="E19" s="185">
        <f>60-(COUNTIF(E12:E17,"NA")*10+COUNTIF(E12:E17,"ML")*10)</f>
        <v>60</v>
      </c>
      <c r="F19" s="185">
        <f>420-(COUNTIF(F12:F17,"NA")*70+COUNTIF(F12:F17,"ML")*70)</f>
        <v>420</v>
      </c>
      <c r="G19" s="189">
        <f>SUM(C19:F19)</f>
        <v>600</v>
      </c>
      <c r="H19" s="231"/>
      <c r="J19" s="1047" t="s">
        <v>169</v>
      </c>
      <c r="K19" s="1048"/>
      <c r="L19" s="273">
        <f>60-(COUNTIF(L12:L17,"NA")*10+COUNTIF(L12:L17,"ML")*10)</f>
        <v>60</v>
      </c>
      <c r="M19" s="273">
        <f>60-(COUNTIF(M12:M17,"NA")*10+COUNTIF(M12:M17,"ML")*10)</f>
        <v>60</v>
      </c>
      <c r="N19" s="273">
        <f>60-(COUNTIF(N12:N17,"NA")*10+COUNTIF(N12:N17,"ML")*10)</f>
        <v>60</v>
      </c>
      <c r="O19" s="273">
        <f>420-(COUNTIF(O12:O17,"NA")*70+COUNTIF(O12:O17,"ML")*70)</f>
        <v>420</v>
      </c>
      <c r="P19" s="189">
        <f>SUM(L19:O19)</f>
        <v>600</v>
      </c>
    </row>
    <row r="20" spans="1:16" ht="15.25" customHeight="1">
      <c r="A20" s="1045" t="s">
        <v>133</v>
      </c>
      <c r="B20" s="1046"/>
      <c r="C20" s="123">
        <f>C18/C19*100</f>
        <v>90</v>
      </c>
      <c r="D20" s="123">
        <f>D18/D19*100</f>
        <v>95</v>
      </c>
      <c r="E20" s="123">
        <f>E18/E19*100</f>
        <v>91.666666666666657</v>
      </c>
      <c r="F20" s="123">
        <f>F18/F19*100</f>
        <v>74.523809523809518</v>
      </c>
      <c r="G20" s="124">
        <f>G18/G19*100</f>
        <v>79.833333333333329</v>
      </c>
      <c r="H20" s="231"/>
      <c r="J20" s="1045" t="s">
        <v>133</v>
      </c>
      <c r="K20" s="1046"/>
      <c r="L20" s="123" t="e">
        <f>L18/L19*100</f>
        <v>#VALUE!</v>
      </c>
      <c r="M20" s="123" t="e">
        <f>M18/M19*100</f>
        <v>#VALUE!</v>
      </c>
      <c r="N20" s="123" t="e">
        <f>N18/N19*100</f>
        <v>#VALUE!</v>
      </c>
      <c r="O20" s="123" t="e">
        <f>O18/O19*100</f>
        <v>#VALUE!</v>
      </c>
      <c r="P20" s="124" t="e">
        <f>P18/P19*100</f>
        <v>#VALUE!</v>
      </c>
    </row>
    <row r="21" spans="1:16" ht="15.25" customHeight="1">
      <c r="A21" s="1029" t="str">
        <f>'statement of marks'!$DE$3</f>
        <v>RAJASTHAN STUDIES</v>
      </c>
      <c r="B21" s="1030"/>
      <c r="C21" s="183">
        <f>IF('statement of marks'!DE7="","",'statement of marks'!DE7)</f>
        <v>6</v>
      </c>
      <c r="D21" s="183">
        <f>IF('statement of marks'!DF7="","",'statement of marks'!DF7)</f>
        <v>7</v>
      </c>
      <c r="E21" s="183">
        <f>IF('statement of marks'!DG7="","",'statement of marks'!DG7)</f>
        <v>8</v>
      </c>
      <c r="F21" s="183">
        <f>IF('statement of marks'!DI7="","",'statement of marks'!DI7)</f>
        <v>32</v>
      </c>
      <c r="G21" s="122">
        <f>IF(F21="","",SUM(C21:F21))</f>
        <v>53</v>
      </c>
      <c r="H21" s="231"/>
      <c r="J21" s="1029" t="str">
        <f>'statement of marks'!$DE$3</f>
        <v>RAJASTHAN STUDIES</v>
      </c>
      <c r="K21" s="1030"/>
      <c r="L21" s="274" t="str">
        <f>IF('statement of marks'!DE8="","",'statement of marks'!DE8)</f>
        <v/>
      </c>
      <c r="M21" s="274" t="str">
        <f>IF('statement of marks'!DF8="","",'statement of marks'!DF8)</f>
        <v/>
      </c>
      <c r="N21" s="274" t="str">
        <f>IF('statement of marks'!DG8="","",'statement of marks'!DG8)</f>
        <v/>
      </c>
      <c r="O21" s="274" t="str">
        <f>IF('statement of marks'!DI8="","",'statement of marks'!DI8)</f>
        <v/>
      </c>
      <c r="P21" s="122" t="str">
        <f>IF(O21="","",SUM(L21:O21))</f>
        <v/>
      </c>
    </row>
    <row r="22" spans="1:16" ht="15.25" customHeight="1">
      <c r="A22" s="1029" t="str">
        <f>'statement of marks'!$DP$3</f>
        <v>PH. AND HEALTH EDU.</v>
      </c>
      <c r="B22" s="1030"/>
      <c r="C22" s="274">
        <f>IF('statement of marks'!DP7="","",'statement of marks'!DP7)</f>
        <v>9</v>
      </c>
      <c r="D22" s="274">
        <f>IF('statement of marks'!DQ7="","",'statement of marks'!DQ7)</f>
        <v>9</v>
      </c>
      <c r="E22" s="274">
        <f>IF('statement of marks'!DR7="","",'statement of marks'!DR7)</f>
        <v>7</v>
      </c>
      <c r="F22" s="183">
        <f>IF('statement of marks'!DV7="","",'statement of marks'!DV7)</f>
        <v>57.5</v>
      </c>
      <c r="G22" s="122">
        <f>IF(F22="","",SUM(C22:F22))</f>
        <v>82.5</v>
      </c>
      <c r="H22" s="231"/>
      <c r="J22" s="1029" t="str">
        <f>'statement of marks'!$DP$3</f>
        <v>PH. AND HEALTH EDU.</v>
      </c>
      <c r="K22" s="1030"/>
      <c r="L22" s="274" t="str">
        <f>IF('statement of marks'!DP8="","",'statement of marks'!DP8)</f>
        <v/>
      </c>
      <c r="M22" s="274" t="str">
        <f>IF('statement of marks'!DQ8="","",'statement of marks'!DQ8)</f>
        <v/>
      </c>
      <c r="N22" s="274" t="str">
        <f>IF('statement of marks'!DR8="","",'statement of marks'!DR8)</f>
        <v/>
      </c>
      <c r="O22" s="274" t="str">
        <f>IF('statement of marks'!DV8="","",'statement of marks'!DV8)</f>
        <v/>
      </c>
      <c r="P22" s="122" t="str">
        <f>IF(O22="","",SUM(L22:O22))</f>
        <v/>
      </c>
    </row>
    <row r="23" spans="1:16" ht="15.25" customHeight="1">
      <c r="A23" s="1029" t="str">
        <f>'statement of marks'!$EB$3</f>
        <v>FOUNDATION OF IT</v>
      </c>
      <c r="B23" s="1030"/>
      <c r="C23" s="183">
        <f>IF('statement of marks'!EB7="","",'statement of marks'!EB7)</f>
        <v>5</v>
      </c>
      <c r="D23" s="183">
        <f>IF('statement of marks'!EC7="","",'statement of marks'!EC7)</f>
        <v>5</v>
      </c>
      <c r="E23" s="183">
        <f>IF('statement of marks'!ED7="","",'statement of marks'!ED7)</f>
        <v>6</v>
      </c>
      <c r="F23" s="183">
        <f>IF('statement of marks'!EH7="","",'statement of marks'!EH7)</f>
        <v>48</v>
      </c>
      <c r="G23" s="122">
        <f>IF(F23="","",SUM(C23:F23))</f>
        <v>64</v>
      </c>
      <c r="H23" s="231"/>
      <c r="J23" s="1029" t="str">
        <f>'statement of marks'!$EB$3</f>
        <v>FOUNDATION OF IT</v>
      </c>
      <c r="K23" s="1030"/>
      <c r="L23" s="274" t="str">
        <f>IF('statement of marks'!EB8="","",'statement of marks'!EB8)</f>
        <v/>
      </c>
      <c r="M23" s="274" t="str">
        <f>IF('statement of marks'!EC8="","",'statement of marks'!EC8)</f>
        <v/>
      </c>
      <c r="N23" s="274" t="str">
        <f>IF('statement of marks'!ED8="","",'statement of marks'!ED8)</f>
        <v/>
      </c>
      <c r="O23" s="274" t="str">
        <f>IF('statement of marks'!EH8="","",'statement of marks'!EH8)</f>
        <v/>
      </c>
      <c r="P23" s="122" t="str">
        <f>IF(O23="","",SUM(L23:O23))</f>
        <v/>
      </c>
    </row>
    <row r="24" spans="1:16" ht="15.25" customHeight="1">
      <c r="A24" s="1029" t="str">
        <f>'statement of marks'!$EN$3</f>
        <v>S.U.P.W.</v>
      </c>
      <c r="B24" s="1030"/>
      <c r="C24" s="187" t="s">
        <v>247</v>
      </c>
      <c r="D24" s="1042" t="s">
        <v>249</v>
      </c>
      <c r="E24" s="1042"/>
      <c r="F24" s="184" t="s">
        <v>75</v>
      </c>
      <c r="G24" s="122" t="s">
        <v>30</v>
      </c>
      <c r="H24" s="231"/>
      <c r="J24" s="1029" t="str">
        <f>'statement of marks'!$EN$3</f>
        <v>S.U.P.W.</v>
      </c>
      <c r="K24" s="1030"/>
      <c r="L24" s="272" t="s">
        <v>247</v>
      </c>
      <c r="M24" s="1042" t="s">
        <v>249</v>
      </c>
      <c r="N24" s="1042"/>
      <c r="O24" s="271" t="s">
        <v>75</v>
      </c>
      <c r="P24" s="122" t="s">
        <v>30</v>
      </c>
    </row>
    <row r="25" spans="1:16" ht="15.25" customHeight="1">
      <c r="A25" s="1029"/>
      <c r="B25" s="1030"/>
      <c r="C25" s="185">
        <f>'statement of marks'!$EN$6</f>
        <v>25</v>
      </c>
      <c r="D25" s="1043">
        <f>'statement of marks'!$EO$6</f>
        <v>45</v>
      </c>
      <c r="E25" s="1043"/>
      <c r="F25" s="185">
        <f>'statement of marks'!$EP$6</f>
        <v>30</v>
      </c>
      <c r="G25" s="122">
        <f>SUM(C25,D25,F25)</f>
        <v>100</v>
      </c>
      <c r="H25" s="231"/>
      <c r="J25" s="1029"/>
      <c r="K25" s="1030"/>
      <c r="L25" s="273">
        <f>'statement of marks'!$EN$6</f>
        <v>25</v>
      </c>
      <c r="M25" s="1043">
        <f>'statement of marks'!$EO$6</f>
        <v>45</v>
      </c>
      <c r="N25" s="1043"/>
      <c r="O25" s="273">
        <f>'statement of marks'!$EP$6</f>
        <v>30</v>
      </c>
      <c r="P25" s="122">
        <f>SUM(L25,M25,O25)</f>
        <v>100</v>
      </c>
    </row>
    <row r="26" spans="1:16" ht="15.25" customHeight="1">
      <c r="A26" s="1029"/>
      <c r="B26" s="1030"/>
      <c r="C26" s="183">
        <f>IF('statement of marks'!EN7="","",'statement of marks'!EN7)</f>
        <v>21</v>
      </c>
      <c r="D26" s="1044">
        <f>'statement of marks'!EO7</f>
        <v>39</v>
      </c>
      <c r="E26" s="1044"/>
      <c r="F26" s="183">
        <f>'statement of marks'!EP7</f>
        <v>25</v>
      </c>
      <c r="G26" s="225">
        <f>IF(F26="","",SUM(C26,D26,F26))</f>
        <v>85</v>
      </c>
      <c r="H26" s="231"/>
      <c r="J26" s="1029"/>
      <c r="K26" s="1030"/>
      <c r="L26" s="274" t="str">
        <f>IF('statement of marks'!EN8="","",'statement of marks'!EN8)</f>
        <v/>
      </c>
      <c r="M26" s="1044" t="str">
        <f>'statement of marks'!EO8</f>
        <v/>
      </c>
      <c r="N26" s="1044"/>
      <c r="O26" s="274" t="str">
        <f>'statement of marks'!EP8</f>
        <v/>
      </c>
      <c r="P26" s="270" t="str">
        <f>IF(O26="","",SUM(L26,M26,O26))</f>
        <v/>
      </c>
    </row>
    <row r="27" spans="1:16" ht="15.25" customHeight="1">
      <c r="A27" s="1029" t="str">
        <f>'statement of marks'!$ES$3</f>
        <v>ART EDU.</v>
      </c>
      <c r="B27" s="1030"/>
      <c r="C27" s="184" t="s">
        <v>76</v>
      </c>
      <c r="D27" s="1041" t="s">
        <v>77</v>
      </c>
      <c r="E27" s="1041"/>
      <c r="F27" s="224" t="s">
        <v>248</v>
      </c>
      <c r="G27" s="122" t="s">
        <v>30</v>
      </c>
      <c r="H27" s="231"/>
      <c r="J27" s="1029" t="str">
        <f>'statement of marks'!$ES$3</f>
        <v>ART EDU.</v>
      </c>
      <c r="K27" s="1030"/>
      <c r="L27" s="271" t="s">
        <v>76</v>
      </c>
      <c r="M27" s="1041" t="s">
        <v>77</v>
      </c>
      <c r="N27" s="1041"/>
      <c r="O27" s="224" t="s">
        <v>248</v>
      </c>
      <c r="P27" s="122" t="s">
        <v>30</v>
      </c>
    </row>
    <row r="28" spans="1:16" ht="15.25" customHeight="1">
      <c r="A28" s="1029"/>
      <c r="B28" s="1030"/>
      <c r="C28" s="185">
        <f>'statement of marks'!$ES$6</f>
        <v>25</v>
      </c>
      <c r="D28" s="185">
        <f>'statement of marks'!$ET$6</f>
        <v>30</v>
      </c>
      <c r="E28" s="185">
        <f>'statement of marks'!$EU$6</f>
        <v>30</v>
      </c>
      <c r="F28" s="185">
        <f>'statement of marks'!$EV$6</f>
        <v>15</v>
      </c>
      <c r="G28" s="122">
        <f>SUM(C28,D28,E28,F28)</f>
        <v>100</v>
      </c>
      <c r="H28" s="231"/>
      <c r="J28" s="1029"/>
      <c r="K28" s="1030"/>
      <c r="L28" s="273">
        <f>'statement of marks'!$ES$6</f>
        <v>25</v>
      </c>
      <c r="M28" s="273">
        <f>'statement of marks'!$ET$6</f>
        <v>30</v>
      </c>
      <c r="N28" s="273">
        <f>'statement of marks'!$EU$6</f>
        <v>30</v>
      </c>
      <c r="O28" s="273">
        <f>'statement of marks'!$EV$6</f>
        <v>15</v>
      </c>
      <c r="P28" s="122">
        <f>SUM(L28,M28,N28,O28)</f>
        <v>100</v>
      </c>
    </row>
    <row r="29" spans="1:16" ht="15.25" customHeight="1">
      <c r="A29" s="1029"/>
      <c r="B29" s="1030"/>
      <c r="C29" s="183">
        <f>IF('statement of marks'!ES7="","",'statement of marks'!ES7)</f>
        <v>21</v>
      </c>
      <c r="D29" s="183">
        <f>'statement of marks'!ET7</f>
        <v>25</v>
      </c>
      <c r="E29" s="183">
        <f>'statement of marks'!EU7</f>
        <v>23</v>
      </c>
      <c r="F29" s="183">
        <f>'statement of marks'!EV7</f>
        <v>13</v>
      </c>
      <c r="G29" s="122">
        <f>IF(F29="","",SUM(C29:F29))</f>
        <v>82</v>
      </c>
      <c r="H29" s="231"/>
      <c r="J29" s="1029"/>
      <c r="K29" s="1030"/>
      <c r="L29" s="274" t="str">
        <f>IF('statement of marks'!ES8="","",'statement of marks'!ES8)</f>
        <v/>
      </c>
      <c r="M29" s="274" t="str">
        <f>'statement of marks'!ET8</f>
        <v/>
      </c>
      <c r="N29" s="274" t="str">
        <f>'statement of marks'!EU8</f>
        <v/>
      </c>
      <c r="O29" s="274" t="str">
        <f>'statement of marks'!EV8</f>
        <v/>
      </c>
      <c r="P29" s="122" t="str">
        <f>IF(O29="","",SUM(L29:O29))</f>
        <v/>
      </c>
    </row>
    <row r="30" spans="1:16" ht="15.25" customHeight="1">
      <c r="A30" s="1033" t="s">
        <v>246</v>
      </c>
      <c r="B30" s="1034"/>
      <c r="C30" s="182" t="s">
        <v>252</v>
      </c>
      <c r="D30" s="182" t="s">
        <v>251</v>
      </c>
      <c r="E30" s="182" t="s">
        <v>250</v>
      </c>
      <c r="F30" s="1031" t="s">
        <v>245</v>
      </c>
      <c r="G30" s="1032"/>
      <c r="H30" s="231"/>
      <c r="J30" s="1033" t="s">
        <v>246</v>
      </c>
      <c r="K30" s="1034"/>
      <c r="L30" s="269" t="s">
        <v>252</v>
      </c>
      <c r="M30" s="269" t="s">
        <v>251</v>
      </c>
      <c r="N30" s="269" t="s">
        <v>250</v>
      </c>
      <c r="O30" s="1031" t="s">
        <v>245</v>
      </c>
      <c r="P30" s="1032"/>
    </row>
    <row r="31" spans="1:16" ht="15.25" customHeight="1">
      <c r="A31" s="1033" t="s">
        <v>170</v>
      </c>
      <c r="B31" s="1034"/>
      <c r="C31" s="181" t="str">
        <f>IF('statement of marks'!GN7="","",'statement of marks'!GN7)</f>
        <v/>
      </c>
      <c r="D31" s="181" t="str">
        <f>IF('statement of marks'!GP7="","",'statement of marks'!GP7)</f>
        <v/>
      </c>
      <c r="E31" s="181" t="str">
        <f>IF('statement of marks'!GR7="","",'statement of marks'!GR7)</f>
        <v/>
      </c>
      <c r="F31" s="1035" t="str">
        <f>'statement of marks'!GT7</f>
        <v/>
      </c>
      <c r="G31" s="1036"/>
      <c r="H31" s="231"/>
      <c r="J31" s="1033" t="s">
        <v>170</v>
      </c>
      <c r="K31" s="1034"/>
      <c r="L31" s="181" t="str">
        <f>IF('statement of marks'!GN8="","",'statement of marks'!GN8)</f>
        <v/>
      </c>
      <c r="M31" s="181" t="str">
        <f>IF('statement of marks'!GP8="","",'statement of marks'!GP8)</f>
        <v/>
      </c>
      <c r="N31" s="181" t="str">
        <f>IF('statement of marks'!GR8="","",'statement of marks'!GR8)</f>
        <v/>
      </c>
      <c r="O31" s="1035" t="str">
        <f>'statement of marks'!GT8</f>
        <v/>
      </c>
      <c r="P31" s="1036"/>
    </row>
    <row r="32" spans="1:16" ht="15.25" customHeight="1">
      <c r="A32" s="1037" t="s">
        <v>171</v>
      </c>
      <c r="B32" s="1038"/>
      <c r="C32" s="180" t="str">
        <f>IF('statement of marks'!GM7="","",'statement of marks'!GM7)</f>
        <v/>
      </c>
      <c r="D32" s="180" t="str">
        <f>IF('statement of marks'!GO7="","",'statement of marks'!GO7)</f>
        <v/>
      </c>
      <c r="E32" s="180" t="str">
        <f>IF('statement of marks'!GQ7="","",'statement of marks'!GQ7)</f>
        <v/>
      </c>
      <c r="F32" s="1039" t="str">
        <f>'statement of marks'!GS7</f>
        <v/>
      </c>
      <c r="G32" s="1040"/>
      <c r="H32" s="231"/>
      <c r="J32" s="1037" t="s">
        <v>171</v>
      </c>
      <c r="K32" s="1038"/>
      <c r="L32" s="180" t="str">
        <f>IF('statement of marks'!GM8="","",'statement of marks'!GM8)</f>
        <v/>
      </c>
      <c r="M32" s="180" t="str">
        <f>IF('statement of marks'!GO8="","",'statement of marks'!GO8)</f>
        <v/>
      </c>
      <c r="N32" s="180" t="str">
        <f>IF('statement of marks'!GQ8="","",'statement of marks'!GQ8)</f>
        <v/>
      </c>
      <c r="O32" s="1039" t="str">
        <f>'statement of marks'!GS8</f>
        <v/>
      </c>
      <c r="P32" s="1040"/>
    </row>
    <row r="33" spans="1:16" ht="15.25" customHeight="1">
      <c r="A33" s="1029" t="s">
        <v>241</v>
      </c>
      <c r="B33" s="1030"/>
      <c r="C33" s="177"/>
      <c r="D33" s="43"/>
      <c r="E33" s="43"/>
      <c r="F33" s="43"/>
      <c r="G33" s="226"/>
      <c r="H33" s="231"/>
      <c r="J33" s="1029" t="s">
        <v>241</v>
      </c>
      <c r="K33" s="1030"/>
      <c r="L33" s="177"/>
      <c r="M33" s="43"/>
      <c r="N33" s="43"/>
      <c r="O33" s="43"/>
      <c r="P33" s="226"/>
    </row>
    <row r="34" spans="1:16" ht="15.25" customHeight="1">
      <c r="A34" s="1029" t="s">
        <v>242</v>
      </c>
      <c r="B34" s="1030"/>
      <c r="C34" s="177"/>
      <c r="D34" s="43"/>
      <c r="E34" s="43"/>
      <c r="F34" s="43"/>
      <c r="G34" s="226"/>
      <c r="H34" s="231"/>
      <c r="J34" s="1029" t="s">
        <v>242</v>
      </c>
      <c r="K34" s="1030"/>
      <c r="L34" s="177"/>
      <c r="M34" s="43"/>
      <c r="N34" s="43"/>
      <c r="O34" s="43"/>
      <c r="P34" s="226"/>
    </row>
    <row r="35" spans="1:16" ht="15.25" customHeight="1">
      <c r="A35" s="1029" t="s">
        <v>243</v>
      </c>
      <c r="B35" s="1030"/>
      <c r="C35" s="177"/>
      <c r="D35" s="43"/>
      <c r="E35" s="43"/>
      <c r="F35" s="43"/>
      <c r="G35" s="226"/>
      <c r="H35" s="231"/>
      <c r="J35" s="1029" t="s">
        <v>243</v>
      </c>
      <c r="K35" s="1030"/>
      <c r="L35" s="177"/>
      <c r="M35" s="43"/>
      <c r="N35" s="43"/>
      <c r="O35" s="43"/>
      <c r="P35" s="226"/>
    </row>
    <row r="36" spans="1:16" ht="15.25" customHeight="1" thickBot="1">
      <c r="A36" s="1027" t="s">
        <v>244</v>
      </c>
      <c r="B36" s="1028"/>
      <c r="C36" s="178"/>
      <c r="D36" s="227"/>
      <c r="E36" s="227"/>
      <c r="F36" s="227"/>
      <c r="G36" s="228"/>
      <c r="H36" s="231"/>
      <c r="J36" s="1027" t="s">
        <v>244</v>
      </c>
      <c r="K36" s="1028"/>
      <c r="L36" s="178"/>
      <c r="M36" s="227"/>
      <c r="N36" s="227"/>
      <c r="O36" s="227"/>
      <c r="P36" s="228"/>
    </row>
    <row r="37" spans="1:16" ht="15.25" customHeight="1" thickTop="1">
      <c r="A37" s="1053" t="s">
        <v>166</v>
      </c>
      <c r="B37" s="1054"/>
      <c r="C37" s="1054"/>
      <c r="D37" s="1054"/>
      <c r="E37" s="1054"/>
      <c r="F37" s="1054"/>
      <c r="G37" s="1055"/>
      <c r="H37" s="231"/>
      <c r="J37" s="1056" t="s">
        <v>256</v>
      </c>
      <c r="K37" s="1057"/>
      <c r="L37" s="1057"/>
      <c r="M37" s="1057"/>
      <c r="N37" s="1057"/>
      <c r="O37" s="1057"/>
      <c r="P37" s="1058"/>
    </row>
    <row r="38" spans="1:16" ht="15.25" customHeight="1">
      <c r="A38" s="1059" t="str">
        <f>IF('statement of marks'!$A$1="","",'statement of marks'!$A$1)</f>
        <v xml:space="preserve">GOVT. HR. SEC. SCHOOL, </v>
      </c>
      <c r="B38" s="1060"/>
      <c r="C38" s="1060"/>
      <c r="D38" s="1060"/>
      <c r="E38" s="1060"/>
      <c r="F38" s="1060"/>
      <c r="G38" s="1061"/>
      <c r="H38" s="231"/>
      <c r="J38" s="1059" t="str">
        <f>IF('statement of marks'!$A$1="","",'statement of marks'!$A$1)</f>
        <v xml:space="preserve">GOVT. HR. SEC. SCHOOL, </v>
      </c>
      <c r="K38" s="1060"/>
      <c r="L38" s="1060"/>
      <c r="M38" s="1060"/>
      <c r="N38" s="1060"/>
      <c r="O38" s="1060"/>
      <c r="P38" s="1061"/>
    </row>
    <row r="39" spans="1:16" ht="15.25" customHeight="1">
      <c r="A39" s="1059"/>
      <c r="B39" s="1060"/>
      <c r="C39" s="1060"/>
      <c r="D39" s="1060"/>
      <c r="E39" s="1060"/>
      <c r="F39" s="1060"/>
      <c r="G39" s="1061"/>
      <c r="H39" s="231"/>
      <c r="J39" s="1059"/>
      <c r="K39" s="1060"/>
      <c r="L39" s="1060"/>
      <c r="M39" s="1060"/>
      <c r="N39" s="1060"/>
      <c r="O39" s="1060"/>
      <c r="P39" s="1061"/>
    </row>
    <row r="40" spans="1:16" ht="15.25" customHeight="1">
      <c r="A40" s="1029" t="s">
        <v>167</v>
      </c>
      <c r="B40" s="1030"/>
      <c r="C40" s="1051" t="str">
        <f>IF('statement of marks'!$F$3="","",'statement of marks'!$F$3)</f>
        <v>2015-16</v>
      </c>
      <c r="D40" s="1051"/>
      <c r="E40" s="1051"/>
      <c r="F40" s="1051"/>
      <c r="G40" s="1052"/>
      <c r="H40" s="231"/>
      <c r="J40" s="1029" t="s">
        <v>167</v>
      </c>
      <c r="K40" s="1030"/>
      <c r="L40" s="1051" t="str">
        <f>IF('statement of marks'!$F$3="","",'statement of marks'!$F$3)</f>
        <v>2015-16</v>
      </c>
      <c r="M40" s="1051"/>
      <c r="N40" s="1051"/>
      <c r="O40" s="1051"/>
      <c r="P40" s="1052"/>
    </row>
    <row r="41" spans="1:16" ht="15.25" customHeight="1">
      <c r="A41" s="1029" t="s">
        <v>31</v>
      </c>
      <c r="B41" s="1030"/>
      <c r="C41" s="1051" t="str">
        <f>IF('statement of marks'!H9="","",'statement of marks'!H9)</f>
        <v>A 003</v>
      </c>
      <c r="D41" s="1051"/>
      <c r="E41" s="1051"/>
      <c r="F41" s="1051"/>
      <c r="G41" s="1052"/>
      <c r="H41" s="231"/>
      <c r="J41" s="1029" t="s">
        <v>31</v>
      </c>
      <c r="K41" s="1030"/>
      <c r="L41" s="1051" t="str">
        <f>IF('statement of marks'!H10="","",'statement of marks'!H10)</f>
        <v>A 004</v>
      </c>
      <c r="M41" s="1051"/>
      <c r="N41" s="1051"/>
      <c r="O41" s="1051"/>
      <c r="P41" s="1052"/>
    </row>
    <row r="42" spans="1:16" ht="15.25" customHeight="1">
      <c r="A42" s="1029" t="s">
        <v>32</v>
      </c>
      <c r="B42" s="1030"/>
      <c r="C42" s="1051" t="str">
        <f>IF('statement of marks'!I9="","",'statement of marks'!I9)</f>
        <v>B 003</v>
      </c>
      <c r="D42" s="1051"/>
      <c r="E42" s="1051"/>
      <c r="F42" s="1051"/>
      <c r="G42" s="1052"/>
      <c r="H42" s="231"/>
      <c r="J42" s="1029" t="s">
        <v>32</v>
      </c>
      <c r="K42" s="1030"/>
      <c r="L42" s="1051" t="str">
        <f>IF('statement of marks'!I10="","",'statement of marks'!I10)</f>
        <v>B 004</v>
      </c>
      <c r="M42" s="1051"/>
      <c r="N42" s="1051"/>
      <c r="O42" s="1051"/>
      <c r="P42" s="1052"/>
    </row>
    <row r="43" spans="1:16" ht="15.25" customHeight="1">
      <c r="A43" s="1029" t="s">
        <v>33</v>
      </c>
      <c r="B43" s="1030"/>
      <c r="C43" s="1051" t="str">
        <f>IF('statement of marks'!J9="","",'statement of marks'!J9)</f>
        <v>C 003</v>
      </c>
      <c r="D43" s="1051"/>
      <c r="E43" s="1051"/>
      <c r="F43" s="1051"/>
      <c r="G43" s="1052"/>
      <c r="H43" s="231"/>
      <c r="J43" s="1029" t="s">
        <v>33</v>
      </c>
      <c r="K43" s="1030"/>
      <c r="L43" s="1051" t="str">
        <f>IF('statement of marks'!J10="","",'statement of marks'!J10)</f>
        <v>C 004</v>
      </c>
      <c r="M43" s="1051"/>
      <c r="N43" s="1051"/>
      <c r="O43" s="1051"/>
      <c r="P43" s="1052"/>
    </row>
    <row r="44" spans="1:16" ht="15.25" customHeight="1">
      <c r="A44" s="1029" t="s">
        <v>202</v>
      </c>
      <c r="B44" s="1030"/>
      <c r="C44" s="559" t="str">
        <f>IF('statement of marks'!$A$3="","",'statement of marks'!$A$3)</f>
        <v>10 'B'</v>
      </c>
      <c r="D44" s="1030" t="s">
        <v>62</v>
      </c>
      <c r="E44" s="1030"/>
      <c r="F44" s="1030">
        <f>IF('statement of marks'!D9="","",'statement of marks'!D9)</f>
        <v>1003</v>
      </c>
      <c r="G44" s="1050"/>
      <c r="H44" s="231"/>
      <c r="J44" s="1029" t="s">
        <v>202</v>
      </c>
      <c r="K44" s="1030"/>
      <c r="L44" s="559" t="str">
        <f>IF('statement of marks'!$A$3="","",'statement of marks'!$A$3)</f>
        <v>10 'B'</v>
      </c>
      <c r="M44" s="1030" t="s">
        <v>62</v>
      </c>
      <c r="N44" s="1030"/>
      <c r="O44" s="1030">
        <f>IF('statement of marks'!D10="","",'statement of marks'!D10)</f>
        <v>1004</v>
      </c>
      <c r="P44" s="1050"/>
    </row>
    <row r="45" spans="1:16" ht="15.25" customHeight="1">
      <c r="A45" s="1029" t="s">
        <v>63</v>
      </c>
      <c r="B45" s="1030"/>
      <c r="C45" s="559" t="str">
        <f>IF('statement of marks'!F9="","",'statement of marks'!F9)</f>
        <v/>
      </c>
      <c r="D45" s="1030" t="s">
        <v>58</v>
      </c>
      <c r="E45" s="1030"/>
      <c r="F45" s="1062" t="str">
        <f>IF('statement of marks'!G9="","",'statement of marks'!G9)</f>
        <v/>
      </c>
      <c r="G45" s="1063"/>
      <c r="H45" s="231"/>
      <c r="J45" s="1029" t="s">
        <v>63</v>
      </c>
      <c r="K45" s="1030"/>
      <c r="L45" s="559" t="str">
        <f>IF('statement of marks'!F10="","",'statement of marks'!F10)</f>
        <v/>
      </c>
      <c r="M45" s="1030" t="s">
        <v>58</v>
      </c>
      <c r="N45" s="1030"/>
      <c r="O45" s="1062" t="str">
        <f>IF('statement of marks'!G10="","",'statement of marks'!G10)</f>
        <v/>
      </c>
      <c r="P45" s="1063"/>
    </row>
    <row r="46" spans="1:16" ht="15.25" customHeight="1">
      <c r="A46" s="229" t="s">
        <v>168</v>
      </c>
      <c r="B46" s="230" t="s">
        <v>254</v>
      </c>
      <c r="C46" s="186" t="s">
        <v>67</v>
      </c>
      <c r="D46" s="186" t="s">
        <v>68</v>
      </c>
      <c r="E46" s="186" t="s">
        <v>69</v>
      </c>
      <c r="F46" s="558" t="s">
        <v>176</v>
      </c>
      <c r="G46" s="190" t="s">
        <v>253</v>
      </c>
      <c r="H46" s="231"/>
      <c r="J46" s="229" t="s">
        <v>168</v>
      </c>
      <c r="K46" s="230" t="s">
        <v>254</v>
      </c>
      <c r="L46" s="186" t="s">
        <v>67</v>
      </c>
      <c r="M46" s="186" t="s">
        <v>68</v>
      </c>
      <c r="N46" s="186" t="s">
        <v>69</v>
      </c>
      <c r="O46" s="558" t="s">
        <v>176</v>
      </c>
      <c r="P46" s="190" t="s">
        <v>253</v>
      </c>
    </row>
    <row r="47" spans="1:16" ht="15.25" customHeight="1">
      <c r="A47" s="1049" t="s">
        <v>148</v>
      </c>
      <c r="B47" s="1046"/>
      <c r="C47" s="563">
        <v>10</v>
      </c>
      <c r="D47" s="563">
        <v>10</v>
      </c>
      <c r="E47" s="563">
        <v>10</v>
      </c>
      <c r="F47" s="563">
        <v>70</v>
      </c>
      <c r="G47" s="122">
        <v>100</v>
      </c>
      <c r="H47" s="231"/>
      <c r="J47" s="1049" t="s">
        <v>148</v>
      </c>
      <c r="K47" s="1046"/>
      <c r="L47" s="563">
        <v>10</v>
      </c>
      <c r="M47" s="563">
        <v>10</v>
      </c>
      <c r="N47" s="563">
        <v>10</v>
      </c>
      <c r="O47" s="563">
        <v>70</v>
      </c>
      <c r="P47" s="122">
        <v>100</v>
      </c>
    </row>
    <row r="48" spans="1:16" ht="15.25" customHeight="1">
      <c r="A48" s="1029" t="str">
        <f>'statement of marks'!$K$3</f>
        <v>HINDI</v>
      </c>
      <c r="B48" s="1030"/>
      <c r="C48" s="181" t="str">
        <f>IF('statement of marks'!K9="","",'statement of marks'!K9)</f>
        <v/>
      </c>
      <c r="D48" s="181" t="str">
        <f>IF('statement of marks'!L9="","",'statement of marks'!L9)</f>
        <v/>
      </c>
      <c r="E48" s="181" t="str">
        <f>IF('statement of marks'!M9="","",'statement of marks'!M9)</f>
        <v/>
      </c>
      <c r="F48" s="181" t="str">
        <f>IF('statement of marks'!O9="","",'statement of marks'!O9)</f>
        <v/>
      </c>
      <c r="G48" s="122" t="str">
        <f t="shared" ref="G48:G53" si="2">IF(F48="","",SUM(C48:F48))</f>
        <v/>
      </c>
      <c r="H48" s="231"/>
      <c r="J48" s="1029" t="str">
        <f>'statement of marks'!$K$3</f>
        <v>HINDI</v>
      </c>
      <c r="K48" s="1030"/>
      <c r="L48" s="181" t="str">
        <f>IF('statement of marks'!K10="","",'statement of marks'!K10)</f>
        <v/>
      </c>
      <c r="M48" s="181" t="str">
        <f>IF('statement of marks'!L10="","",'statement of marks'!L10)</f>
        <v/>
      </c>
      <c r="N48" s="181" t="str">
        <f>IF('statement of marks'!M10="","",'statement of marks'!M10)</f>
        <v/>
      </c>
      <c r="O48" s="181" t="str">
        <f>IF('statement of marks'!O10="","",'statement of marks'!O10)</f>
        <v/>
      </c>
      <c r="P48" s="122" t="str">
        <f t="shared" ref="P48:P53" si="3">IF(O48="","",SUM(L48:O48))</f>
        <v/>
      </c>
    </row>
    <row r="49" spans="1:16" ht="15.25" customHeight="1">
      <c r="A49" s="1029" t="str">
        <f>'statement of marks'!$AA$3</f>
        <v>ENGLISH</v>
      </c>
      <c r="B49" s="1030"/>
      <c r="C49" s="181" t="str">
        <f>IF('statement of marks'!AA9="","",'statement of marks'!AA9)</f>
        <v/>
      </c>
      <c r="D49" s="181" t="str">
        <f>IF('statement of marks'!AB9="","",'statement of marks'!AB9)</f>
        <v/>
      </c>
      <c r="E49" s="181" t="str">
        <f>IF('statement of marks'!AC9="","",'statement of marks'!AC9)</f>
        <v/>
      </c>
      <c r="F49" s="181" t="str">
        <f>IF('statement of marks'!AE9="","",'statement of marks'!AE9)</f>
        <v/>
      </c>
      <c r="G49" s="122" t="str">
        <f t="shared" si="2"/>
        <v/>
      </c>
      <c r="H49" s="231"/>
      <c r="J49" s="1029" t="str">
        <f>'statement of marks'!$AA$3</f>
        <v>ENGLISH</v>
      </c>
      <c r="K49" s="1030"/>
      <c r="L49" s="181" t="str">
        <f>IF('statement of marks'!AA10="","",'statement of marks'!AA10)</f>
        <v/>
      </c>
      <c r="M49" s="181" t="str">
        <f>IF('statement of marks'!AB10="","",'statement of marks'!AB10)</f>
        <v/>
      </c>
      <c r="N49" s="181" t="str">
        <f>IF('statement of marks'!AC10="","",'statement of marks'!AC10)</f>
        <v/>
      </c>
      <c r="O49" s="181" t="str">
        <f>IF('statement of marks'!AE10="","",'statement of marks'!AE10)</f>
        <v/>
      </c>
      <c r="P49" s="122" t="str">
        <f t="shared" si="3"/>
        <v/>
      </c>
    </row>
    <row r="50" spans="1:16" ht="15.25" customHeight="1">
      <c r="A50" s="1029" t="str">
        <f>'statement of marks'!AR9</f>
        <v/>
      </c>
      <c r="B50" s="1030"/>
      <c r="C50" s="181" t="str">
        <f>IF('statement of marks'!AS9="","",'statement of marks'!AS9)</f>
        <v/>
      </c>
      <c r="D50" s="181" t="str">
        <f>IF('statement of marks'!AT9="","",'statement of marks'!AT9)</f>
        <v/>
      </c>
      <c r="E50" s="181" t="str">
        <f>IF('statement of marks'!AU9="","",'statement of marks'!AU9)</f>
        <v/>
      </c>
      <c r="F50" s="181" t="str">
        <f>IF('statement of marks'!AW9="","",'statement of marks'!AW9)</f>
        <v/>
      </c>
      <c r="G50" s="122" t="str">
        <f t="shared" si="2"/>
        <v/>
      </c>
      <c r="H50" s="231"/>
      <c r="J50" s="1029" t="str">
        <f>'statement of marks'!AR10</f>
        <v/>
      </c>
      <c r="K50" s="1030"/>
      <c r="L50" s="181" t="str">
        <f>IF('statement of marks'!AS10="","",'statement of marks'!AS10)</f>
        <v/>
      </c>
      <c r="M50" s="181" t="str">
        <f>IF('statement of marks'!AT10="","",'statement of marks'!AT10)</f>
        <v/>
      </c>
      <c r="N50" s="181" t="str">
        <f>IF('statement of marks'!AU10="","",'statement of marks'!AU10)</f>
        <v/>
      </c>
      <c r="O50" s="181" t="str">
        <f>IF('statement of marks'!AW10="","",'statement of marks'!AW10)</f>
        <v/>
      </c>
      <c r="P50" s="122" t="str">
        <f t="shared" si="3"/>
        <v/>
      </c>
    </row>
    <row r="51" spans="1:16" ht="15.25" customHeight="1">
      <c r="A51" s="1029" t="str">
        <f>'statement of marks'!$BI$3</f>
        <v>SCIENCE</v>
      </c>
      <c r="B51" s="1030"/>
      <c r="C51" s="181" t="str">
        <f>IF('statement of marks'!BI9="","",'statement of marks'!BI9)</f>
        <v/>
      </c>
      <c r="D51" s="181" t="str">
        <f>IF('statement of marks'!BJ9="","",'statement of marks'!BJ9)</f>
        <v/>
      </c>
      <c r="E51" s="181" t="str">
        <f>IF('statement of marks'!BK9="","",'statement of marks'!BK9)</f>
        <v/>
      </c>
      <c r="F51" s="181" t="str">
        <f>IF('statement of marks'!BM9="","",'statement of marks'!BM9)</f>
        <v/>
      </c>
      <c r="G51" s="122" t="str">
        <f t="shared" si="2"/>
        <v/>
      </c>
      <c r="H51" s="231"/>
      <c r="J51" s="1029" t="str">
        <f>'statement of marks'!$BI$3</f>
        <v>SCIENCE</v>
      </c>
      <c r="K51" s="1030"/>
      <c r="L51" s="181" t="str">
        <f>IF('statement of marks'!BI10="","",'statement of marks'!BI10)</f>
        <v/>
      </c>
      <c r="M51" s="181" t="str">
        <f>IF('statement of marks'!BJ10="","",'statement of marks'!BJ10)</f>
        <v/>
      </c>
      <c r="N51" s="181" t="str">
        <f>IF('statement of marks'!BK10="","",'statement of marks'!BK10)</f>
        <v/>
      </c>
      <c r="O51" s="181" t="str">
        <f>IF('statement of marks'!BM10="","",'statement of marks'!BM10)</f>
        <v/>
      </c>
      <c r="P51" s="122" t="str">
        <f t="shared" si="3"/>
        <v/>
      </c>
    </row>
    <row r="52" spans="1:16" ht="15.25" customHeight="1">
      <c r="A52" s="1029" t="str">
        <f>'statement of marks'!$BY$3</f>
        <v>SOCIAL SCIENCE</v>
      </c>
      <c r="B52" s="1030"/>
      <c r="C52" s="181" t="str">
        <f>IF('statement of marks'!BY9="","",'statement of marks'!BY9)</f>
        <v/>
      </c>
      <c r="D52" s="181" t="str">
        <f>IF('statement of marks'!BZ9="","",'statement of marks'!BZ9)</f>
        <v/>
      </c>
      <c r="E52" s="181" t="str">
        <f>IF('statement of marks'!CA9="","",'statement of marks'!CA9)</f>
        <v/>
      </c>
      <c r="F52" s="181" t="str">
        <f>IF('statement of marks'!CC9="","",'statement of marks'!CC9)</f>
        <v/>
      </c>
      <c r="G52" s="122" t="str">
        <f t="shared" si="2"/>
        <v/>
      </c>
      <c r="H52" s="231"/>
      <c r="J52" s="1029" t="str">
        <f>'statement of marks'!$BY$3</f>
        <v>SOCIAL SCIENCE</v>
      </c>
      <c r="K52" s="1030"/>
      <c r="L52" s="181" t="str">
        <f>IF('statement of marks'!BY10="","",'statement of marks'!BY10)</f>
        <v/>
      </c>
      <c r="M52" s="181" t="str">
        <f>IF('statement of marks'!BZ10="","",'statement of marks'!BZ10)</f>
        <v/>
      </c>
      <c r="N52" s="181" t="str">
        <f>IF('statement of marks'!CA10="","",'statement of marks'!CA10)</f>
        <v/>
      </c>
      <c r="O52" s="181" t="str">
        <f>IF('statement of marks'!CC10="","",'statement of marks'!CC10)</f>
        <v/>
      </c>
      <c r="P52" s="122" t="str">
        <f t="shared" si="3"/>
        <v/>
      </c>
    </row>
    <row r="53" spans="1:16" ht="15.25" customHeight="1">
      <c r="A53" s="1029" t="str">
        <f>'statement of marks'!$CO$3</f>
        <v>MATHEMATICS</v>
      </c>
      <c r="B53" s="1030"/>
      <c r="C53" s="181" t="str">
        <f>IF('statement of marks'!CO9="","",'statement of marks'!CO9)</f>
        <v/>
      </c>
      <c r="D53" s="181" t="str">
        <f>IF('statement of marks'!CP9="","",'statement of marks'!CP9)</f>
        <v/>
      </c>
      <c r="E53" s="181" t="str">
        <f>IF('statement of marks'!CQ9="","",'statement of marks'!CQ9)</f>
        <v/>
      </c>
      <c r="F53" s="181" t="str">
        <f>IF('statement of marks'!CS9="","",'statement of marks'!CS9)</f>
        <v/>
      </c>
      <c r="G53" s="122" t="str">
        <f t="shared" si="2"/>
        <v/>
      </c>
      <c r="H53" s="231"/>
      <c r="J53" s="1029" t="str">
        <f>'statement of marks'!$CO$3</f>
        <v>MATHEMATICS</v>
      </c>
      <c r="K53" s="1030"/>
      <c r="L53" s="181" t="str">
        <f>IF('statement of marks'!CO10="","",'statement of marks'!CO10)</f>
        <v/>
      </c>
      <c r="M53" s="181" t="str">
        <f>IF('statement of marks'!CP10="","",'statement of marks'!CP10)</f>
        <v/>
      </c>
      <c r="N53" s="181" t="str">
        <f>IF('statement of marks'!CQ10="","",'statement of marks'!CQ10)</f>
        <v/>
      </c>
      <c r="O53" s="181" t="str">
        <f>IF('statement of marks'!CS10="","",'statement of marks'!CS10)</f>
        <v/>
      </c>
      <c r="P53" s="122" t="str">
        <f t="shared" si="3"/>
        <v/>
      </c>
    </row>
    <row r="54" spans="1:16" ht="15.25" customHeight="1">
      <c r="A54" s="1047" t="s">
        <v>255</v>
      </c>
      <c r="B54" s="1048"/>
      <c r="C54" s="180" t="str">
        <f>IF(C53="","",SUM(C48:C53))</f>
        <v/>
      </c>
      <c r="D54" s="180" t="str">
        <f>IF(D53="","",SUM(D48:D53))</f>
        <v/>
      </c>
      <c r="E54" s="180" t="str">
        <f>IF(E53="","",SUM(E48:E53))</f>
        <v/>
      </c>
      <c r="F54" s="180" t="str">
        <f>IF(F53="","",SUM(F48:F53))</f>
        <v/>
      </c>
      <c r="G54" s="188" t="str">
        <f>IF(G53="","",SUM(G48:G53))</f>
        <v/>
      </c>
      <c r="H54" s="231"/>
      <c r="J54" s="1047" t="s">
        <v>255</v>
      </c>
      <c r="K54" s="1048"/>
      <c r="L54" s="180" t="str">
        <f>IF(L53="","",SUM(L48:L53))</f>
        <v/>
      </c>
      <c r="M54" s="180" t="str">
        <f>IF(M53="","",SUM(M48:M53))</f>
        <v/>
      </c>
      <c r="N54" s="180" t="str">
        <f>IF(N53="","",SUM(N48:N53))</f>
        <v/>
      </c>
      <c r="O54" s="180" t="str">
        <f>IF(O53="","",SUM(O48:O53))</f>
        <v/>
      </c>
      <c r="P54" s="188" t="str">
        <f>IF(P53="","",SUM(P48:P53))</f>
        <v/>
      </c>
    </row>
    <row r="55" spans="1:16" ht="15.25" customHeight="1">
      <c r="A55" s="1047" t="s">
        <v>169</v>
      </c>
      <c r="B55" s="1048"/>
      <c r="C55" s="563">
        <f>60-(COUNTIF(C48:C53,"NA")*10+COUNTIF(C48:C53,"ML")*10)</f>
        <v>60</v>
      </c>
      <c r="D55" s="563">
        <f>60-(COUNTIF(D48:D53,"NA")*10+COUNTIF(D48:D53,"ML")*10)</f>
        <v>60</v>
      </c>
      <c r="E55" s="563">
        <f>60-(COUNTIF(E48:E53,"NA")*10+COUNTIF(E48:E53,"ML")*10)</f>
        <v>60</v>
      </c>
      <c r="F55" s="563">
        <f>420-(COUNTIF(F48:F53,"NA")*70+COUNTIF(F48:F53,"ML")*70)</f>
        <v>420</v>
      </c>
      <c r="G55" s="189">
        <f>SUM(C55:F55)</f>
        <v>600</v>
      </c>
      <c r="H55" s="231"/>
      <c r="J55" s="1047" t="s">
        <v>169</v>
      </c>
      <c r="K55" s="1048"/>
      <c r="L55" s="563">
        <f>60-(COUNTIF(L48:L53,"NA")*10+COUNTIF(L48:L53,"ML")*10)</f>
        <v>60</v>
      </c>
      <c r="M55" s="563">
        <f>60-(COUNTIF(M48:M53,"NA")*10+COUNTIF(M48:M53,"ML")*10)</f>
        <v>60</v>
      </c>
      <c r="N55" s="563">
        <f>60-(COUNTIF(N48:N53,"NA")*10+COUNTIF(N48:N53,"ML")*10)</f>
        <v>60</v>
      </c>
      <c r="O55" s="563">
        <f>420-(COUNTIF(O48:O53,"NA")*70+COUNTIF(O48:O53,"ML")*70)</f>
        <v>420</v>
      </c>
      <c r="P55" s="189">
        <f>SUM(L55:O55)</f>
        <v>600</v>
      </c>
    </row>
    <row r="56" spans="1:16" ht="15.25" customHeight="1">
      <c r="A56" s="1045" t="s">
        <v>133</v>
      </c>
      <c r="B56" s="1046"/>
      <c r="C56" s="123" t="e">
        <f>C54/C55*100</f>
        <v>#VALUE!</v>
      </c>
      <c r="D56" s="123" t="e">
        <f>D54/D55*100</f>
        <v>#VALUE!</v>
      </c>
      <c r="E56" s="123" t="e">
        <f>E54/E55*100</f>
        <v>#VALUE!</v>
      </c>
      <c r="F56" s="123" t="e">
        <f>F54/F55*100</f>
        <v>#VALUE!</v>
      </c>
      <c r="G56" s="124" t="e">
        <f>G54/G55*100</f>
        <v>#VALUE!</v>
      </c>
      <c r="H56" s="231"/>
      <c r="J56" s="1045" t="s">
        <v>133</v>
      </c>
      <c r="K56" s="1046"/>
      <c r="L56" s="123" t="e">
        <f>L54/L55*100</f>
        <v>#VALUE!</v>
      </c>
      <c r="M56" s="123" t="e">
        <f>M54/M55*100</f>
        <v>#VALUE!</v>
      </c>
      <c r="N56" s="123" t="e">
        <f>N54/N55*100</f>
        <v>#VALUE!</v>
      </c>
      <c r="O56" s="123" t="e">
        <f>O54/O55*100</f>
        <v>#VALUE!</v>
      </c>
      <c r="P56" s="124" t="e">
        <f>P54/P55*100</f>
        <v>#VALUE!</v>
      </c>
    </row>
    <row r="57" spans="1:16" ht="15.25" customHeight="1">
      <c r="A57" s="1029" t="str">
        <f>'statement of marks'!$DE$3</f>
        <v>RAJASTHAN STUDIES</v>
      </c>
      <c r="B57" s="1030"/>
      <c r="C57" s="564" t="str">
        <f>IF('statement of marks'!DE9="","",'statement of marks'!DE9)</f>
        <v/>
      </c>
      <c r="D57" s="564" t="str">
        <f>IF('statement of marks'!DF9="","",'statement of marks'!DF9)</f>
        <v/>
      </c>
      <c r="E57" s="564" t="str">
        <f>IF('statement of marks'!DG9="","",'statement of marks'!DG9)</f>
        <v/>
      </c>
      <c r="F57" s="564" t="str">
        <f>IF('statement of marks'!DI9="","",'statement of marks'!DI9)</f>
        <v/>
      </c>
      <c r="G57" s="122" t="str">
        <f>IF(F57="","",SUM(C57:F57))</f>
        <v/>
      </c>
      <c r="H57" s="231"/>
      <c r="J57" s="1029" t="str">
        <f>'statement of marks'!$DE$3</f>
        <v>RAJASTHAN STUDIES</v>
      </c>
      <c r="K57" s="1030"/>
      <c r="L57" s="564" t="str">
        <f>IF('statement of marks'!DE10="","",'statement of marks'!DE10)</f>
        <v/>
      </c>
      <c r="M57" s="564" t="str">
        <f>IF('statement of marks'!DF10="","",'statement of marks'!DF10)</f>
        <v/>
      </c>
      <c r="N57" s="564" t="str">
        <f>IF('statement of marks'!DG10="","",'statement of marks'!DG10)</f>
        <v/>
      </c>
      <c r="O57" s="564" t="str">
        <f>IF('statement of marks'!DI10="","",'statement of marks'!DI10)</f>
        <v/>
      </c>
      <c r="P57" s="122" t="str">
        <f>IF(O57="","",SUM(L57:O57))</f>
        <v/>
      </c>
    </row>
    <row r="58" spans="1:16" ht="15.25" customHeight="1">
      <c r="A58" s="1029" t="str">
        <f>'statement of marks'!$DP$3</f>
        <v>PH. AND HEALTH EDU.</v>
      </c>
      <c r="B58" s="1030"/>
      <c r="C58" s="564" t="str">
        <f>IF('statement of marks'!DP9="","",'statement of marks'!DP9)</f>
        <v/>
      </c>
      <c r="D58" s="564" t="str">
        <f>IF('statement of marks'!DQ9="","",'statement of marks'!DQ9)</f>
        <v/>
      </c>
      <c r="E58" s="564" t="str">
        <f>IF('statement of marks'!DR9="","",'statement of marks'!DR9)</f>
        <v/>
      </c>
      <c r="F58" s="564" t="str">
        <f>IF('statement of marks'!DV9="","",'statement of marks'!DV9)</f>
        <v/>
      </c>
      <c r="G58" s="122" t="str">
        <f>IF(F58="","",SUM(C58:F58))</f>
        <v/>
      </c>
      <c r="H58" s="231"/>
      <c r="J58" s="1029" t="str">
        <f>'statement of marks'!$DP$3</f>
        <v>PH. AND HEALTH EDU.</v>
      </c>
      <c r="K58" s="1030"/>
      <c r="L58" s="564" t="str">
        <f>IF('statement of marks'!DP10="","",'statement of marks'!DP10)</f>
        <v/>
      </c>
      <c r="M58" s="564" t="str">
        <f>IF('statement of marks'!DQ10="","",'statement of marks'!DQ10)</f>
        <v/>
      </c>
      <c r="N58" s="564" t="str">
        <f>IF('statement of marks'!DR10="","",'statement of marks'!DR10)</f>
        <v/>
      </c>
      <c r="O58" s="564" t="str">
        <f>IF('statement of marks'!DV10="","",'statement of marks'!DV10)</f>
        <v/>
      </c>
      <c r="P58" s="122" t="str">
        <f>IF(O58="","",SUM(L58:O58))</f>
        <v/>
      </c>
    </row>
    <row r="59" spans="1:16" ht="15.25" customHeight="1">
      <c r="A59" s="1029" t="str">
        <f>'statement of marks'!$EB$3</f>
        <v>FOUNDATION OF IT</v>
      </c>
      <c r="B59" s="1030"/>
      <c r="C59" s="564" t="str">
        <f>IF('statement of marks'!EB9="","",'statement of marks'!EB9)</f>
        <v/>
      </c>
      <c r="D59" s="564" t="str">
        <f>IF('statement of marks'!EC9="","",'statement of marks'!EC9)</f>
        <v/>
      </c>
      <c r="E59" s="564" t="str">
        <f>IF('statement of marks'!ED9="","",'statement of marks'!ED9)</f>
        <v/>
      </c>
      <c r="F59" s="564" t="str">
        <f>IF('statement of marks'!EH9="","",'statement of marks'!EH9)</f>
        <v/>
      </c>
      <c r="G59" s="122" t="str">
        <f>IF(F59="","",SUM(C59:F59))</f>
        <v/>
      </c>
      <c r="H59" s="231"/>
      <c r="J59" s="1029" t="str">
        <f>'statement of marks'!$EB$3</f>
        <v>FOUNDATION OF IT</v>
      </c>
      <c r="K59" s="1030"/>
      <c r="L59" s="564" t="str">
        <f>IF('statement of marks'!EB10="","",'statement of marks'!EB10)</f>
        <v/>
      </c>
      <c r="M59" s="564" t="str">
        <f>IF('statement of marks'!EC10="","",'statement of marks'!EC10)</f>
        <v/>
      </c>
      <c r="N59" s="564" t="str">
        <f>IF('statement of marks'!ED10="","",'statement of marks'!ED10)</f>
        <v/>
      </c>
      <c r="O59" s="564" t="str">
        <f>IF('statement of marks'!EH10="","",'statement of marks'!EH10)</f>
        <v/>
      </c>
      <c r="P59" s="122" t="str">
        <f>IF(O59="","",SUM(L59:O59))</f>
        <v/>
      </c>
    </row>
    <row r="60" spans="1:16" ht="15.25" customHeight="1">
      <c r="A60" s="1029" t="str">
        <f>'statement of marks'!$EN$3</f>
        <v>S.U.P.W.</v>
      </c>
      <c r="B60" s="1030"/>
      <c r="C60" s="562" t="s">
        <v>247</v>
      </c>
      <c r="D60" s="1042" t="s">
        <v>249</v>
      </c>
      <c r="E60" s="1042"/>
      <c r="F60" s="565" t="s">
        <v>75</v>
      </c>
      <c r="G60" s="122" t="s">
        <v>30</v>
      </c>
      <c r="H60" s="231"/>
      <c r="J60" s="1029" t="str">
        <f>'statement of marks'!$EN$3</f>
        <v>S.U.P.W.</v>
      </c>
      <c r="K60" s="1030"/>
      <c r="L60" s="562" t="s">
        <v>247</v>
      </c>
      <c r="M60" s="1042" t="s">
        <v>249</v>
      </c>
      <c r="N60" s="1042"/>
      <c r="O60" s="565" t="s">
        <v>75</v>
      </c>
      <c r="P60" s="122" t="s">
        <v>30</v>
      </c>
    </row>
    <row r="61" spans="1:16" ht="15.25" customHeight="1">
      <c r="A61" s="1029"/>
      <c r="B61" s="1030"/>
      <c r="C61" s="563">
        <f>'statement of marks'!$EN$6</f>
        <v>25</v>
      </c>
      <c r="D61" s="1043">
        <f>'statement of marks'!$EO$6</f>
        <v>45</v>
      </c>
      <c r="E61" s="1043"/>
      <c r="F61" s="563">
        <f>'statement of marks'!$EP$6</f>
        <v>30</v>
      </c>
      <c r="G61" s="122">
        <f>SUM(C61,D61,F61)</f>
        <v>100</v>
      </c>
      <c r="H61" s="231"/>
      <c r="J61" s="1029"/>
      <c r="K61" s="1030"/>
      <c r="L61" s="563">
        <f>'statement of marks'!$EN$6</f>
        <v>25</v>
      </c>
      <c r="M61" s="1043">
        <f>'statement of marks'!$EO$6</f>
        <v>45</v>
      </c>
      <c r="N61" s="1043"/>
      <c r="O61" s="563">
        <f>'statement of marks'!$EP$6</f>
        <v>30</v>
      </c>
      <c r="P61" s="122">
        <f>SUM(L61,M61,O61)</f>
        <v>100</v>
      </c>
    </row>
    <row r="62" spans="1:16" ht="15.25" customHeight="1">
      <c r="A62" s="1029"/>
      <c r="B62" s="1030"/>
      <c r="C62" s="564" t="str">
        <f>IF('statement of marks'!EN9="","",'statement of marks'!EN9)</f>
        <v/>
      </c>
      <c r="D62" s="1044" t="str">
        <f>'statement of marks'!EO9</f>
        <v/>
      </c>
      <c r="E62" s="1044"/>
      <c r="F62" s="564" t="str">
        <f>'statement of marks'!EP9</f>
        <v/>
      </c>
      <c r="G62" s="561" t="str">
        <f>IF(F62="","",SUM(C62,D62,F62))</f>
        <v/>
      </c>
      <c r="H62" s="231"/>
      <c r="J62" s="1029"/>
      <c r="K62" s="1030"/>
      <c r="L62" s="564" t="str">
        <f>IF('statement of marks'!EN10="","",'statement of marks'!EN10)</f>
        <v/>
      </c>
      <c r="M62" s="1044" t="str">
        <f>'statement of marks'!EO10</f>
        <v/>
      </c>
      <c r="N62" s="1044"/>
      <c r="O62" s="564" t="str">
        <f>'statement of marks'!EP10</f>
        <v/>
      </c>
      <c r="P62" s="561" t="str">
        <f>IF(O62="","",SUM(L62,M62,O62))</f>
        <v/>
      </c>
    </row>
    <row r="63" spans="1:16" ht="15.25" customHeight="1">
      <c r="A63" s="1029" t="str">
        <f>'statement of marks'!$ES$3</f>
        <v>ART EDU.</v>
      </c>
      <c r="B63" s="1030"/>
      <c r="C63" s="565" t="s">
        <v>76</v>
      </c>
      <c r="D63" s="1041" t="s">
        <v>77</v>
      </c>
      <c r="E63" s="1041"/>
      <c r="F63" s="224" t="s">
        <v>248</v>
      </c>
      <c r="G63" s="122" t="s">
        <v>30</v>
      </c>
      <c r="H63" s="231"/>
      <c r="J63" s="1029" t="str">
        <f>'statement of marks'!$ES$3</f>
        <v>ART EDU.</v>
      </c>
      <c r="K63" s="1030"/>
      <c r="L63" s="565" t="s">
        <v>76</v>
      </c>
      <c r="M63" s="1041" t="s">
        <v>77</v>
      </c>
      <c r="N63" s="1041"/>
      <c r="O63" s="224" t="s">
        <v>248</v>
      </c>
      <c r="P63" s="122" t="s">
        <v>30</v>
      </c>
    </row>
    <row r="64" spans="1:16" ht="15.25" customHeight="1">
      <c r="A64" s="1029"/>
      <c r="B64" s="1030"/>
      <c r="C64" s="563">
        <f>'statement of marks'!$ES$6</f>
        <v>25</v>
      </c>
      <c r="D64" s="563">
        <f>'statement of marks'!$ET$6</f>
        <v>30</v>
      </c>
      <c r="E64" s="563">
        <f>'statement of marks'!$EU$6</f>
        <v>30</v>
      </c>
      <c r="F64" s="563">
        <f>'statement of marks'!$EV$6</f>
        <v>15</v>
      </c>
      <c r="G64" s="122">
        <f>SUM(C64,D64,E64,F64)</f>
        <v>100</v>
      </c>
      <c r="H64" s="231"/>
      <c r="J64" s="1029"/>
      <c r="K64" s="1030"/>
      <c r="L64" s="563">
        <f>'statement of marks'!$ES$6</f>
        <v>25</v>
      </c>
      <c r="M64" s="563">
        <f>'statement of marks'!$ET$6</f>
        <v>30</v>
      </c>
      <c r="N64" s="563">
        <f>'statement of marks'!$EU$6</f>
        <v>30</v>
      </c>
      <c r="O64" s="563">
        <f>'statement of marks'!$EV$6</f>
        <v>15</v>
      </c>
      <c r="P64" s="122">
        <f>SUM(L64,M64,N64,O64)</f>
        <v>100</v>
      </c>
    </row>
    <row r="65" spans="1:16" ht="15.25" customHeight="1">
      <c r="A65" s="1029"/>
      <c r="B65" s="1030"/>
      <c r="C65" s="564" t="str">
        <f>IF('statement of marks'!ES9="","",'statement of marks'!ES9)</f>
        <v/>
      </c>
      <c r="D65" s="564" t="str">
        <f>'statement of marks'!ET9</f>
        <v/>
      </c>
      <c r="E65" s="564" t="str">
        <f>'statement of marks'!EU9</f>
        <v/>
      </c>
      <c r="F65" s="564" t="str">
        <f>'statement of marks'!EV9</f>
        <v/>
      </c>
      <c r="G65" s="122" t="str">
        <f>IF(F65="","",SUM(C65:F65))</f>
        <v/>
      </c>
      <c r="H65" s="231"/>
      <c r="J65" s="1029"/>
      <c r="K65" s="1030"/>
      <c r="L65" s="564" t="str">
        <f>IF('statement of marks'!ES10="","",'statement of marks'!ES10)</f>
        <v/>
      </c>
      <c r="M65" s="564" t="str">
        <f>'statement of marks'!ET10</f>
        <v/>
      </c>
      <c r="N65" s="564" t="str">
        <f>'statement of marks'!EU10</f>
        <v/>
      </c>
      <c r="O65" s="564" t="str">
        <f>'statement of marks'!EV10</f>
        <v/>
      </c>
      <c r="P65" s="122" t="str">
        <f>IF(O65="","",SUM(L65:O65))</f>
        <v/>
      </c>
    </row>
    <row r="66" spans="1:16" ht="15.25" customHeight="1">
      <c r="A66" s="1033" t="s">
        <v>246</v>
      </c>
      <c r="B66" s="1034"/>
      <c r="C66" s="560" t="s">
        <v>252</v>
      </c>
      <c r="D66" s="560" t="s">
        <v>251</v>
      </c>
      <c r="E66" s="560" t="s">
        <v>250</v>
      </c>
      <c r="F66" s="1031" t="s">
        <v>245</v>
      </c>
      <c r="G66" s="1032"/>
      <c r="H66" s="231"/>
      <c r="J66" s="1033" t="s">
        <v>246</v>
      </c>
      <c r="K66" s="1034"/>
      <c r="L66" s="560" t="s">
        <v>252</v>
      </c>
      <c r="M66" s="560" t="s">
        <v>251</v>
      </c>
      <c r="N66" s="560" t="s">
        <v>250</v>
      </c>
      <c r="O66" s="1031" t="s">
        <v>245</v>
      </c>
      <c r="P66" s="1032"/>
    </row>
    <row r="67" spans="1:16" ht="15.25" customHeight="1">
      <c r="A67" s="1033" t="s">
        <v>170</v>
      </c>
      <c r="B67" s="1034"/>
      <c r="C67" s="181" t="str">
        <f>IF('statement of marks'!GN9="","",'statement of marks'!GN9)</f>
        <v/>
      </c>
      <c r="D67" s="181" t="str">
        <f>IF('statement of marks'!GP9="","",'statement of marks'!GP9)</f>
        <v/>
      </c>
      <c r="E67" s="181" t="str">
        <f>IF('statement of marks'!GR9="","",'statement of marks'!GR9)</f>
        <v/>
      </c>
      <c r="F67" s="1035" t="str">
        <f>'statement of marks'!GT9</f>
        <v/>
      </c>
      <c r="G67" s="1036"/>
      <c r="H67" s="231"/>
      <c r="J67" s="1033" t="s">
        <v>170</v>
      </c>
      <c r="K67" s="1034"/>
      <c r="L67" s="181" t="str">
        <f>IF('statement of marks'!GN10="","",'statement of marks'!GN10)</f>
        <v/>
      </c>
      <c r="M67" s="181" t="str">
        <f>IF('statement of marks'!GP10="","",'statement of marks'!GP10)</f>
        <v/>
      </c>
      <c r="N67" s="181" t="str">
        <f>IF('statement of marks'!GR10="","",'statement of marks'!GR10)</f>
        <v/>
      </c>
      <c r="O67" s="1035" t="str">
        <f>'statement of marks'!GT10</f>
        <v/>
      </c>
      <c r="P67" s="1036"/>
    </row>
    <row r="68" spans="1:16" ht="15.25" customHeight="1">
      <c r="A68" s="1037" t="s">
        <v>171</v>
      </c>
      <c r="B68" s="1038"/>
      <c r="C68" s="180" t="str">
        <f>IF('statement of marks'!GM9="","",'statement of marks'!GM9)</f>
        <v/>
      </c>
      <c r="D68" s="180" t="str">
        <f>IF('statement of marks'!GO9="","",'statement of marks'!GO9)</f>
        <v/>
      </c>
      <c r="E68" s="180" t="str">
        <f>IF('statement of marks'!GQ9="","",'statement of marks'!GQ9)</f>
        <v/>
      </c>
      <c r="F68" s="1039" t="str">
        <f>'statement of marks'!GS9</f>
        <v/>
      </c>
      <c r="G68" s="1040"/>
      <c r="H68" s="231"/>
      <c r="J68" s="1037" t="s">
        <v>171</v>
      </c>
      <c r="K68" s="1038"/>
      <c r="L68" s="180" t="str">
        <f>IF('statement of marks'!GM10="","",'statement of marks'!GM10)</f>
        <v/>
      </c>
      <c r="M68" s="180" t="str">
        <f>IF('statement of marks'!GO10="","",'statement of marks'!GO10)</f>
        <v/>
      </c>
      <c r="N68" s="180" t="str">
        <f>IF('statement of marks'!GQ10="","",'statement of marks'!GQ10)</f>
        <v/>
      </c>
      <c r="O68" s="1039" t="str">
        <f>'statement of marks'!GS10</f>
        <v/>
      </c>
      <c r="P68" s="1040"/>
    </row>
    <row r="69" spans="1:16" ht="15.25" customHeight="1">
      <c r="A69" s="1029" t="s">
        <v>241</v>
      </c>
      <c r="B69" s="1030"/>
      <c r="C69" s="177"/>
      <c r="D69" s="43"/>
      <c r="E69" s="43"/>
      <c r="F69" s="43"/>
      <c r="G69" s="226"/>
      <c r="H69" s="231"/>
      <c r="J69" s="1029" t="s">
        <v>241</v>
      </c>
      <c r="K69" s="1030"/>
      <c r="L69" s="177"/>
      <c r="M69" s="43"/>
      <c r="N69" s="43"/>
      <c r="O69" s="43"/>
      <c r="P69" s="226"/>
    </row>
    <row r="70" spans="1:16" ht="15.25" customHeight="1">
      <c r="A70" s="1029" t="s">
        <v>242</v>
      </c>
      <c r="B70" s="1030"/>
      <c r="C70" s="177"/>
      <c r="D70" s="43"/>
      <c r="E70" s="43"/>
      <c r="F70" s="43"/>
      <c r="G70" s="226"/>
      <c r="H70" s="231"/>
      <c r="J70" s="1029" t="s">
        <v>242</v>
      </c>
      <c r="K70" s="1030"/>
      <c r="L70" s="177"/>
      <c r="M70" s="43"/>
      <c r="N70" s="43"/>
      <c r="O70" s="43"/>
      <c r="P70" s="226"/>
    </row>
    <row r="71" spans="1:16" ht="15.25" customHeight="1">
      <c r="A71" s="1029" t="s">
        <v>243</v>
      </c>
      <c r="B71" s="1030"/>
      <c r="C71" s="177"/>
      <c r="D71" s="43"/>
      <c r="E71" s="43"/>
      <c r="F71" s="43"/>
      <c r="G71" s="226"/>
      <c r="H71" s="231"/>
      <c r="J71" s="1029" t="s">
        <v>243</v>
      </c>
      <c r="K71" s="1030"/>
      <c r="L71" s="177"/>
      <c r="M71" s="43"/>
      <c r="N71" s="43"/>
      <c r="O71" s="43"/>
      <c r="P71" s="226"/>
    </row>
    <row r="72" spans="1:16" ht="15.25" customHeight="1" thickBot="1">
      <c r="A72" s="1027" t="s">
        <v>244</v>
      </c>
      <c r="B72" s="1028"/>
      <c r="C72" s="178"/>
      <c r="D72" s="227"/>
      <c r="E72" s="227"/>
      <c r="F72" s="227"/>
      <c r="G72" s="228"/>
      <c r="H72" s="231"/>
      <c r="J72" s="1027" t="s">
        <v>244</v>
      </c>
      <c r="K72" s="1028"/>
      <c r="L72" s="178"/>
      <c r="M72" s="227"/>
      <c r="N72" s="227"/>
      <c r="O72" s="227"/>
      <c r="P72" s="228"/>
    </row>
    <row r="73" spans="1:16" ht="15.25" customHeight="1" thickTop="1">
      <c r="A73" s="1053" t="s">
        <v>166</v>
      </c>
      <c r="B73" s="1054"/>
      <c r="C73" s="1054"/>
      <c r="D73" s="1054"/>
      <c r="E73" s="1054"/>
      <c r="F73" s="1054"/>
      <c r="G73" s="1055"/>
      <c r="H73" s="231"/>
      <c r="J73" s="1056" t="s">
        <v>256</v>
      </c>
      <c r="K73" s="1057"/>
      <c r="L73" s="1057"/>
      <c r="M73" s="1057"/>
      <c r="N73" s="1057"/>
      <c r="O73" s="1057"/>
      <c r="P73" s="1058"/>
    </row>
    <row r="74" spans="1:16" ht="15.25" customHeight="1">
      <c r="A74" s="1059" t="str">
        <f>IF('statement of marks'!$A$1="","",'statement of marks'!$A$1)</f>
        <v xml:space="preserve">GOVT. HR. SEC. SCHOOL, </v>
      </c>
      <c r="B74" s="1060"/>
      <c r="C74" s="1060"/>
      <c r="D74" s="1060"/>
      <c r="E74" s="1060"/>
      <c r="F74" s="1060"/>
      <c r="G74" s="1061"/>
      <c r="H74" s="231"/>
      <c r="J74" s="1059" t="str">
        <f>IF('statement of marks'!$A$1="","",'statement of marks'!$A$1)</f>
        <v xml:space="preserve">GOVT. HR. SEC. SCHOOL, </v>
      </c>
      <c r="K74" s="1060"/>
      <c r="L74" s="1060"/>
      <c r="M74" s="1060"/>
      <c r="N74" s="1060"/>
      <c r="O74" s="1060"/>
      <c r="P74" s="1061"/>
    </row>
    <row r="75" spans="1:16" ht="15.25" customHeight="1">
      <c r="A75" s="1059"/>
      <c r="B75" s="1060"/>
      <c r="C75" s="1060"/>
      <c r="D75" s="1060"/>
      <c r="E75" s="1060"/>
      <c r="F75" s="1060"/>
      <c r="G75" s="1061"/>
      <c r="H75" s="231"/>
      <c r="J75" s="1059"/>
      <c r="K75" s="1060"/>
      <c r="L75" s="1060"/>
      <c r="M75" s="1060"/>
      <c r="N75" s="1060"/>
      <c r="O75" s="1060"/>
      <c r="P75" s="1061"/>
    </row>
    <row r="76" spans="1:16" ht="15.25" customHeight="1">
      <c r="A76" s="1029" t="s">
        <v>167</v>
      </c>
      <c r="B76" s="1030"/>
      <c r="C76" s="1051" t="str">
        <f>IF('statement of marks'!$F$3="","",'statement of marks'!$F$3)</f>
        <v>2015-16</v>
      </c>
      <c r="D76" s="1051"/>
      <c r="E76" s="1051"/>
      <c r="F76" s="1051"/>
      <c r="G76" s="1052"/>
      <c r="H76" s="231"/>
      <c r="J76" s="1029" t="s">
        <v>167</v>
      </c>
      <c r="K76" s="1030"/>
      <c r="L76" s="1051" t="str">
        <f>IF('statement of marks'!$F$3="","",'statement of marks'!$F$3)</f>
        <v>2015-16</v>
      </c>
      <c r="M76" s="1051"/>
      <c r="N76" s="1051"/>
      <c r="O76" s="1051"/>
      <c r="P76" s="1052"/>
    </row>
    <row r="77" spans="1:16" ht="15.25" customHeight="1">
      <c r="A77" s="1029" t="s">
        <v>31</v>
      </c>
      <c r="B77" s="1030"/>
      <c r="C77" s="1051" t="str">
        <f>IF('statement of marks'!H11="","",'statement of marks'!H11)</f>
        <v>A 005</v>
      </c>
      <c r="D77" s="1051"/>
      <c r="E77" s="1051"/>
      <c r="F77" s="1051"/>
      <c r="G77" s="1052"/>
      <c r="H77" s="231"/>
      <c r="J77" s="1029" t="s">
        <v>31</v>
      </c>
      <c r="K77" s="1030"/>
      <c r="L77" s="1051" t="str">
        <f>IF('statement of marks'!H12="","",'statement of marks'!H12)</f>
        <v>A 006</v>
      </c>
      <c r="M77" s="1051"/>
      <c r="N77" s="1051"/>
      <c r="O77" s="1051"/>
      <c r="P77" s="1052"/>
    </row>
    <row r="78" spans="1:16" ht="15.25" customHeight="1">
      <c r="A78" s="1029" t="s">
        <v>32</v>
      </c>
      <c r="B78" s="1030"/>
      <c r="C78" s="1051" t="str">
        <f>IF('statement of marks'!I11="","",'statement of marks'!I11)</f>
        <v>B 005</v>
      </c>
      <c r="D78" s="1051"/>
      <c r="E78" s="1051"/>
      <c r="F78" s="1051"/>
      <c r="G78" s="1052"/>
      <c r="H78" s="231"/>
      <c r="J78" s="1029" t="s">
        <v>32</v>
      </c>
      <c r="K78" s="1030"/>
      <c r="L78" s="1051" t="str">
        <f>IF('statement of marks'!I12="","",'statement of marks'!I12)</f>
        <v>B 006</v>
      </c>
      <c r="M78" s="1051"/>
      <c r="N78" s="1051"/>
      <c r="O78" s="1051"/>
      <c r="P78" s="1052"/>
    </row>
    <row r="79" spans="1:16" ht="15.25" customHeight="1">
      <c r="A79" s="1029" t="s">
        <v>33</v>
      </c>
      <c r="B79" s="1030"/>
      <c r="C79" s="1051" t="str">
        <f>IF('statement of marks'!J11="","",'statement of marks'!J11)</f>
        <v>C 005</v>
      </c>
      <c r="D79" s="1051"/>
      <c r="E79" s="1051"/>
      <c r="F79" s="1051"/>
      <c r="G79" s="1052"/>
      <c r="H79" s="231"/>
      <c r="J79" s="1029" t="s">
        <v>33</v>
      </c>
      <c r="K79" s="1030"/>
      <c r="L79" s="1051" t="str">
        <f>IF('statement of marks'!J12="","",'statement of marks'!J12)</f>
        <v>C 006</v>
      </c>
      <c r="M79" s="1051"/>
      <c r="N79" s="1051"/>
      <c r="O79" s="1051"/>
      <c r="P79" s="1052"/>
    </row>
    <row r="80" spans="1:16" ht="15.25" customHeight="1">
      <c r="A80" s="1029" t="s">
        <v>202</v>
      </c>
      <c r="B80" s="1030"/>
      <c r="C80" s="559" t="str">
        <f>IF('statement of marks'!$A$3="","",'statement of marks'!$A$3)</f>
        <v>10 'B'</v>
      </c>
      <c r="D80" s="1030" t="s">
        <v>62</v>
      </c>
      <c r="E80" s="1030"/>
      <c r="F80" s="1030">
        <f>IF('statement of marks'!D11="","",'statement of marks'!D11)</f>
        <v>1005</v>
      </c>
      <c r="G80" s="1050"/>
      <c r="H80" s="231"/>
      <c r="J80" s="1029" t="s">
        <v>202</v>
      </c>
      <c r="K80" s="1030"/>
      <c r="L80" s="559" t="str">
        <f>IF('statement of marks'!$A$3="","",'statement of marks'!$A$3)</f>
        <v>10 'B'</v>
      </c>
      <c r="M80" s="1030" t="s">
        <v>62</v>
      </c>
      <c r="N80" s="1030"/>
      <c r="O80" s="1030">
        <f>IF('statement of marks'!D12="","",'statement of marks'!D12)</f>
        <v>1006</v>
      </c>
      <c r="P80" s="1050"/>
    </row>
    <row r="81" spans="1:16" ht="15.25" customHeight="1">
      <c r="A81" s="1029" t="s">
        <v>63</v>
      </c>
      <c r="B81" s="1030"/>
      <c r="C81" s="559" t="str">
        <f>IF('statement of marks'!F11="","",'statement of marks'!F11)</f>
        <v/>
      </c>
      <c r="D81" s="1030" t="s">
        <v>58</v>
      </c>
      <c r="E81" s="1030"/>
      <c r="F81" s="1062" t="str">
        <f>IF('statement of marks'!G11="","",'statement of marks'!G11)</f>
        <v/>
      </c>
      <c r="G81" s="1063"/>
      <c r="H81" s="231"/>
      <c r="J81" s="1029" t="s">
        <v>63</v>
      </c>
      <c r="K81" s="1030"/>
      <c r="L81" s="559" t="str">
        <f>IF('statement of marks'!F12="","",'statement of marks'!F12)</f>
        <v/>
      </c>
      <c r="M81" s="1030" t="s">
        <v>58</v>
      </c>
      <c r="N81" s="1030"/>
      <c r="O81" s="1062" t="str">
        <f>IF('statement of marks'!G12="","",'statement of marks'!G12)</f>
        <v/>
      </c>
      <c r="P81" s="1063"/>
    </row>
    <row r="82" spans="1:16" ht="15.25" customHeight="1">
      <c r="A82" s="229" t="s">
        <v>168</v>
      </c>
      <c r="B82" s="230" t="s">
        <v>254</v>
      </c>
      <c r="C82" s="186" t="s">
        <v>67</v>
      </c>
      <c r="D82" s="186" t="s">
        <v>68</v>
      </c>
      <c r="E82" s="186" t="s">
        <v>69</v>
      </c>
      <c r="F82" s="558" t="s">
        <v>176</v>
      </c>
      <c r="G82" s="190" t="s">
        <v>253</v>
      </c>
      <c r="H82" s="231"/>
      <c r="J82" s="229" t="s">
        <v>168</v>
      </c>
      <c r="K82" s="230" t="s">
        <v>254</v>
      </c>
      <c r="L82" s="186" t="s">
        <v>67</v>
      </c>
      <c r="M82" s="186" t="s">
        <v>68</v>
      </c>
      <c r="N82" s="186" t="s">
        <v>69</v>
      </c>
      <c r="O82" s="558" t="s">
        <v>176</v>
      </c>
      <c r="P82" s="190" t="s">
        <v>253</v>
      </c>
    </row>
    <row r="83" spans="1:16" ht="15.25" customHeight="1">
      <c r="A83" s="1049" t="s">
        <v>148</v>
      </c>
      <c r="B83" s="1046"/>
      <c r="C83" s="563">
        <v>10</v>
      </c>
      <c r="D83" s="563">
        <v>10</v>
      </c>
      <c r="E83" s="563">
        <v>10</v>
      </c>
      <c r="F83" s="563">
        <v>70</v>
      </c>
      <c r="G83" s="122">
        <v>100</v>
      </c>
      <c r="H83" s="231"/>
      <c r="J83" s="1049" t="s">
        <v>148</v>
      </c>
      <c r="K83" s="1046"/>
      <c r="L83" s="563">
        <v>10</v>
      </c>
      <c r="M83" s="563">
        <v>10</v>
      </c>
      <c r="N83" s="563">
        <v>10</v>
      </c>
      <c r="O83" s="563">
        <v>70</v>
      </c>
      <c r="P83" s="122">
        <v>100</v>
      </c>
    </row>
    <row r="84" spans="1:16" ht="15.25" customHeight="1">
      <c r="A84" s="1029" t="str">
        <f>'statement of marks'!$K$3</f>
        <v>HINDI</v>
      </c>
      <c r="B84" s="1030"/>
      <c r="C84" s="181" t="str">
        <f>IF('statement of marks'!K11="","",'statement of marks'!K11)</f>
        <v/>
      </c>
      <c r="D84" s="181" t="str">
        <f>IF('statement of marks'!L11="","",'statement of marks'!L11)</f>
        <v/>
      </c>
      <c r="E84" s="181" t="str">
        <f>IF('statement of marks'!M11="","",'statement of marks'!M11)</f>
        <v/>
      </c>
      <c r="F84" s="181" t="str">
        <f>IF('statement of marks'!O11="","",'statement of marks'!O11)</f>
        <v/>
      </c>
      <c r="G84" s="122" t="str">
        <f t="shared" ref="G84:G89" si="4">IF(F84="","",SUM(C84:F84))</f>
        <v/>
      </c>
      <c r="H84" s="231"/>
      <c r="J84" s="1029" t="str">
        <f>'statement of marks'!$K$3</f>
        <v>HINDI</v>
      </c>
      <c r="K84" s="1030"/>
      <c r="L84" s="181" t="str">
        <f>IF('statement of marks'!K12="","",'statement of marks'!K12)</f>
        <v/>
      </c>
      <c r="M84" s="181" t="str">
        <f>IF('statement of marks'!L12="","",'statement of marks'!L12)</f>
        <v/>
      </c>
      <c r="N84" s="181" t="str">
        <f>IF('statement of marks'!M12="","",'statement of marks'!M12)</f>
        <v/>
      </c>
      <c r="O84" s="181" t="str">
        <f>IF('statement of marks'!O12="","",'statement of marks'!O12)</f>
        <v/>
      </c>
      <c r="P84" s="122" t="str">
        <f t="shared" ref="P84:P89" si="5">IF(O84="","",SUM(L84:O84))</f>
        <v/>
      </c>
    </row>
    <row r="85" spans="1:16" ht="15.25" customHeight="1">
      <c r="A85" s="1029" t="str">
        <f>'statement of marks'!$AA$3</f>
        <v>ENGLISH</v>
      </c>
      <c r="B85" s="1030"/>
      <c r="C85" s="181" t="str">
        <f>IF('statement of marks'!AA11="","",'statement of marks'!AA11)</f>
        <v/>
      </c>
      <c r="D85" s="181" t="str">
        <f>IF('statement of marks'!AB11="","",'statement of marks'!AB11)</f>
        <v/>
      </c>
      <c r="E85" s="181" t="str">
        <f>IF('statement of marks'!AC11="","",'statement of marks'!AC11)</f>
        <v/>
      </c>
      <c r="F85" s="181" t="str">
        <f>IF('statement of marks'!AE11="","",'statement of marks'!AE11)</f>
        <v/>
      </c>
      <c r="G85" s="122" t="str">
        <f t="shared" si="4"/>
        <v/>
      </c>
      <c r="H85" s="231"/>
      <c r="J85" s="1029" t="str">
        <f>'statement of marks'!$AA$3</f>
        <v>ENGLISH</v>
      </c>
      <c r="K85" s="1030"/>
      <c r="L85" s="181" t="str">
        <f>IF('statement of marks'!AA12="","",'statement of marks'!AA12)</f>
        <v/>
      </c>
      <c r="M85" s="181" t="str">
        <f>IF('statement of marks'!AB12="","",'statement of marks'!AB12)</f>
        <v/>
      </c>
      <c r="N85" s="181" t="str">
        <f>IF('statement of marks'!AC12="","",'statement of marks'!AC12)</f>
        <v/>
      </c>
      <c r="O85" s="181" t="str">
        <f>IF('statement of marks'!AE12="","",'statement of marks'!AE12)</f>
        <v/>
      </c>
      <c r="P85" s="122" t="str">
        <f t="shared" si="5"/>
        <v/>
      </c>
    </row>
    <row r="86" spans="1:16" ht="15.25" customHeight="1">
      <c r="A86" s="1029" t="str">
        <f>'statement of marks'!AR11</f>
        <v/>
      </c>
      <c r="B86" s="1030"/>
      <c r="C86" s="181" t="str">
        <f>IF('statement of marks'!AS11="","",'statement of marks'!AS11)</f>
        <v/>
      </c>
      <c r="D86" s="181" t="str">
        <f>IF('statement of marks'!AT11="","",'statement of marks'!AT11)</f>
        <v/>
      </c>
      <c r="E86" s="181" t="str">
        <f>IF('statement of marks'!AU11="","",'statement of marks'!AU11)</f>
        <v/>
      </c>
      <c r="F86" s="181" t="str">
        <f>IF('statement of marks'!AW11="","",'statement of marks'!AW11)</f>
        <v/>
      </c>
      <c r="G86" s="122" t="str">
        <f t="shared" si="4"/>
        <v/>
      </c>
      <c r="H86" s="231"/>
      <c r="J86" s="1029" t="str">
        <f>'statement of marks'!AR12</f>
        <v/>
      </c>
      <c r="K86" s="1030"/>
      <c r="L86" s="181" t="str">
        <f>IF('statement of marks'!AS12="","",'statement of marks'!AS12)</f>
        <v/>
      </c>
      <c r="M86" s="181" t="str">
        <f>IF('statement of marks'!AT12="","",'statement of marks'!AT12)</f>
        <v/>
      </c>
      <c r="N86" s="181" t="str">
        <f>IF('statement of marks'!AU12="","",'statement of marks'!AU12)</f>
        <v/>
      </c>
      <c r="O86" s="181" t="str">
        <f>IF('statement of marks'!AW12="","",'statement of marks'!AW12)</f>
        <v/>
      </c>
      <c r="P86" s="122" t="str">
        <f t="shared" si="5"/>
        <v/>
      </c>
    </row>
    <row r="87" spans="1:16" ht="15.25" customHeight="1">
      <c r="A87" s="1029" t="str">
        <f>'statement of marks'!$BI$3</f>
        <v>SCIENCE</v>
      </c>
      <c r="B87" s="1030"/>
      <c r="C87" s="181" t="str">
        <f>IF('statement of marks'!BI11="","",'statement of marks'!BI11)</f>
        <v/>
      </c>
      <c r="D87" s="181" t="str">
        <f>IF('statement of marks'!BJ11="","",'statement of marks'!BJ11)</f>
        <v/>
      </c>
      <c r="E87" s="181" t="str">
        <f>IF('statement of marks'!BK11="","",'statement of marks'!BK11)</f>
        <v/>
      </c>
      <c r="F87" s="181" t="str">
        <f>IF('statement of marks'!BM11="","",'statement of marks'!BM11)</f>
        <v/>
      </c>
      <c r="G87" s="122" t="str">
        <f t="shared" si="4"/>
        <v/>
      </c>
      <c r="H87" s="231"/>
      <c r="J87" s="1029" t="str">
        <f>'statement of marks'!$BI$3</f>
        <v>SCIENCE</v>
      </c>
      <c r="K87" s="1030"/>
      <c r="L87" s="181" t="str">
        <f>IF('statement of marks'!BI12="","",'statement of marks'!BI12)</f>
        <v/>
      </c>
      <c r="M87" s="181" t="str">
        <f>IF('statement of marks'!BJ12="","",'statement of marks'!BJ12)</f>
        <v/>
      </c>
      <c r="N87" s="181" t="str">
        <f>IF('statement of marks'!BK12="","",'statement of marks'!BK12)</f>
        <v/>
      </c>
      <c r="O87" s="181" t="str">
        <f>IF('statement of marks'!BM12="","",'statement of marks'!BM12)</f>
        <v/>
      </c>
      <c r="P87" s="122" t="str">
        <f t="shared" si="5"/>
        <v/>
      </c>
    </row>
    <row r="88" spans="1:16" ht="15.25" customHeight="1">
      <c r="A88" s="1029" t="str">
        <f>'statement of marks'!$BY$3</f>
        <v>SOCIAL SCIENCE</v>
      </c>
      <c r="B88" s="1030"/>
      <c r="C88" s="181" t="str">
        <f>IF('statement of marks'!BY11="","",'statement of marks'!BY11)</f>
        <v/>
      </c>
      <c r="D88" s="181" t="str">
        <f>IF('statement of marks'!BZ11="","",'statement of marks'!BZ11)</f>
        <v/>
      </c>
      <c r="E88" s="181" t="str">
        <f>IF('statement of marks'!CA11="","",'statement of marks'!CA11)</f>
        <v/>
      </c>
      <c r="F88" s="181" t="str">
        <f>IF('statement of marks'!CC11="","",'statement of marks'!CC11)</f>
        <v/>
      </c>
      <c r="G88" s="122" t="str">
        <f t="shared" si="4"/>
        <v/>
      </c>
      <c r="H88" s="231"/>
      <c r="J88" s="1029" t="str">
        <f>'statement of marks'!$BY$3</f>
        <v>SOCIAL SCIENCE</v>
      </c>
      <c r="K88" s="1030"/>
      <c r="L88" s="181" t="str">
        <f>IF('statement of marks'!BY12="","",'statement of marks'!BY12)</f>
        <v/>
      </c>
      <c r="M88" s="181" t="str">
        <f>IF('statement of marks'!BZ12="","",'statement of marks'!BZ12)</f>
        <v/>
      </c>
      <c r="N88" s="181" t="str">
        <f>IF('statement of marks'!CA12="","",'statement of marks'!CA12)</f>
        <v/>
      </c>
      <c r="O88" s="181" t="str">
        <f>IF('statement of marks'!CC12="","",'statement of marks'!CC12)</f>
        <v/>
      </c>
      <c r="P88" s="122" t="str">
        <f t="shared" si="5"/>
        <v/>
      </c>
    </row>
    <row r="89" spans="1:16" ht="15.25" customHeight="1">
      <c r="A89" s="1029" t="str">
        <f>'statement of marks'!$CO$3</f>
        <v>MATHEMATICS</v>
      </c>
      <c r="B89" s="1030"/>
      <c r="C89" s="181" t="str">
        <f>IF('statement of marks'!CO11="","",'statement of marks'!CO11)</f>
        <v/>
      </c>
      <c r="D89" s="181" t="str">
        <f>IF('statement of marks'!CP11="","",'statement of marks'!CP11)</f>
        <v/>
      </c>
      <c r="E89" s="181" t="str">
        <f>IF('statement of marks'!CQ11="","",'statement of marks'!CQ11)</f>
        <v/>
      </c>
      <c r="F89" s="181" t="str">
        <f>IF('statement of marks'!CS11="","",'statement of marks'!CS11)</f>
        <v/>
      </c>
      <c r="G89" s="122" t="str">
        <f t="shared" si="4"/>
        <v/>
      </c>
      <c r="H89" s="231"/>
      <c r="J89" s="1029" t="str">
        <f>'statement of marks'!$CO$3</f>
        <v>MATHEMATICS</v>
      </c>
      <c r="K89" s="1030"/>
      <c r="L89" s="181" t="str">
        <f>IF('statement of marks'!CO12="","",'statement of marks'!CO12)</f>
        <v/>
      </c>
      <c r="M89" s="181" t="str">
        <f>IF('statement of marks'!CP12="","",'statement of marks'!CP12)</f>
        <v/>
      </c>
      <c r="N89" s="181" t="str">
        <f>IF('statement of marks'!CQ12="","",'statement of marks'!CQ12)</f>
        <v/>
      </c>
      <c r="O89" s="181" t="str">
        <f>IF('statement of marks'!CS12="","",'statement of marks'!CS12)</f>
        <v/>
      </c>
      <c r="P89" s="122" t="str">
        <f t="shared" si="5"/>
        <v/>
      </c>
    </row>
    <row r="90" spans="1:16" ht="15.25" customHeight="1">
      <c r="A90" s="1047" t="s">
        <v>255</v>
      </c>
      <c r="B90" s="1048"/>
      <c r="C90" s="180" t="str">
        <f>IF(C89="","",SUM(C84:C89))</f>
        <v/>
      </c>
      <c r="D90" s="180" t="str">
        <f>IF(D89="","",SUM(D84:D89))</f>
        <v/>
      </c>
      <c r="E90" s="180" t="str">
        <f>IF(E89="","",SUM(E84:E89))</f>
        <v/>
      </c>
      <c r="F90" s="180" t="str">
        <f>IF(F89="","",SUM(F84:F89))</f>
        <v/>
      </c>
      <c r="G90" s="188" t="str">
        <f>IF(G89="","",SUM(G84:G89))</f>
        <v/>
      </c>
      <c r="H90" s="231"/>
      <c r="J90" s="1047" t="s">
        <v>255</v>
      </c>
      <c r="K90" s="1048"/>
      <c r="L90" s="180" t="str">
        <f>IF(L89="","",SUM(L84:L89))</f>
        <v/>
      </c>
      <c r="M90" s="180" t="str">
        <f>IF(M89="","",SUM(M84:M89))</f>
        <v/>
      </c>
      <c r="N90" s="180" t="str">
        <f>IF(N89="","",SUM(N84:N89))</f>
        <v/>
      </c>
      <c r="O90" s="180" t="str">
        <f>IF(O89="","",SUM(O84:O89))</f>
        <v/>
      </c>
      <c r="P90" s="188" t="str">
        <f>IF(P89="","",SUM(P84:P89))</f>
        <v/>
      </c>
    </row>
    <row r="91" spans="1:16" ht="15.25" customHeight="1">
      <c r="A91" s="1047" t="s">
        <v>169</v>
      </c>
      <c r="B91" s="1048"/>
      <c r="C91" s="563">
        <f>60-(COUNTIF(C84:C89,"NA")*10+COUNTIF(C84:C89,"ML")*10)</f>
        <v>60</v>
      </c>
      <c r="D91" s="563">
        <f>60-(COUNTIF(D84:D89,"NA")*10+COUNTIF(D84:D89,"ML")*10)</f>
        <v>60</v>
      </c>
      <c r="E91" s="563">
        <f>60-(COUNTIF(E84:E89,"NA")*10+COUNTIF(E84:E89,"ML")*10)</f>
        <v>60</v>
      </c>
      <c r="F91" s="563">
        <f>420-(COUNTIF(F84:F89,"NA")*70+COUNTIF(F84:F89,"ML")*70)</f>
        <v>420</v>
      </c>
      <c r="G91" s="189">
        <f>SUM(C91:F91)</f>
        <v>600</v>
      </c>
      <c r="H91" s="231"/>
      <c r="J91" s="1047" t="s">
        <v>169</v>
      </c>
      <c r="K91" s="1048"/>
      <c r="L91" s="563">
        <f>60-(COUNTIF(L84:L89,"NA")*10+COUNTIF(L84:L89,"ML")*10)</f>
        <v>60</v>
      </c>
      <c r="M91" s="563">
        <f>60-(COUNTIF(M84:M89,"NA")*10+COUNTIF(M84:M89,"ML")*10)</f>
        <v>60</v>
      </c>
      <c r="N91" s="563">
        <f>60-(COUNTIF(N84:N89,"NA")*10+COUNTIF(N84:N89,"ML")*10)</f>
        <v>60</v>
      </c>
      <c r="O91" s="563">
        <f>420-(COUNTIF(O84:O89,"NA")*70+COUNTIF(O84:O89,"ML")*70)</f>
        <v>420</v>
      </c>
      <c r="P91" s="189">
        <f>SUM(L91:O91)</f>
        <v>600</v>
      </c>
    </row>
    <row r="92" spans="1:16" ht="15.25" customHeight="1">
      <c r="A92" s="1045" t="s">
        <v>133</v>
      </c>
      <c r="B92" s="1046"/>
      <c r="C92" s="123" t="e">
        <f>C90/C91*100</f>
        <v>#VALUE!</v>
      </c>
      <c r="D92" s="123" t="e">
        <f>D90/D91*100</f>
        <v>#VALUE!</v>
      </c>
      <c r="E92" s="123" t="e">
        <f>E90/E91*100</f>
        <v>#VALUE!</v>
      </c>
      <c r="F92" s="123" t="e">
        <f>F90/F91*100</f>
        <v>#VALUE!</v>
      </c>
      <c r="G92" s="124" t="e">
        <f>G90/G91*100</f>
        <v>#VALUE!</v>
      </c>
      <c r="H92" s="231"/>
      <c r="J92" s="1045" t="s">
        <v>133</v>
      </c>
      <c r="K92" s="1046"/>
      <c r="L92" s="123" t="e">
        <f>L90/L91*100</f>
        <v>#VALUE!</v>
      </c>
      <c r="M92" s="123" t="e">
        <f>M90/M91*100</f>
        <v>#VALUE!</v>
      </c>
      <c r="N92" s="123" t="e">
        <f>N90/N91*100</f>
        <v>#VALUE!</v>
      </c>
      <c r="O92" s="123" t="e">
        <f>O90/O91*100</f>
        <v>#VALUE!</v>
      </c>
      <c r="P92" s="124" t="e">
        <f>P90/P91*100</f>
        <v>#VALUE!</v>
      </c>
    </row>
    <row r="93" spans="1:16" ht="15.25" customHeight="1">
      <c r="A93" s="1029" t="str">
        <f>'statement of marks'!$DE$3</f>
        <v>RAJASTHAN STUDIES</v>
      </c>
      <c r="B93" s="1030"/>
      <c r="C93" s="564" t="str">
        <f>IF('statement of marks'!DE11="","",'statement of marks'!DE11)</f>
        <v/>
      </c>
      <c r="D93" s="564" t="str">
        <f>IF('statement of marks'!DF11="","",'statement of marks'!DF11)</f>
        <v/>
      </c>
      <c r="E93" s="564" t="str">
        <f>IF('statement of marks'!DG11="","",'statement of marks'!DG11)</f>
        <v/>
      </c>
      <c r="F93" s="564" t="str">
        <f>IF('statement of marks'!DI11="","",'statement of marks'!DI11)</f>
        <v/>
      </c>
      <c r="G93" s="122" t="str">
        <f>IF(F93="","",SUM(C93:F93))</f>
        <v/>
      </c>
      <c r="H93" s="231"/>
      <c r="J93" s="1029" t="str">
        <f>'statement of marks'!$DE$3</f>
        <v>RAJASTHAN STUDIES</v>
      </c>
      <c r="K93" s="1030"/>
      <c r="L93" s="564" t="str">
        <f>IF('statement of marks'!DE12="","",'statement of marks'!DE12)</f>
        <v/>
      </c>
      <c r="M93" s="564" t="str">
        <f>IF('statement of marks'!DF12="","",'statement of marks'!DF12)</f>
        <v/>
      </c>
      <c r="N93" s="564" t="str">
        <f>IF('statement of marks'!DG12="","",'statement of marks'!DG12)</f>
        <v/>
      </c>
      <c r="O93" s="564" t="str">
        <f>IF('statement of marks'!DI12="","",'statement of marks'!DI12)</f>
        <v/>
      </c>
      <c r="P93" s="122" t="str">
        <f>IF(O93="","",SUM(L93:O93))</f>
        <v/>
      </c>
    </row>
    <row r="94" spans="1:16" ht="15.25" customHeight="1">
      <c r="A94" s="1029" t="str">
        <f>'statement of marks'!$DP$3</f>
        <v>PH. AND HEALTH EDU.</v>
      </c>
      <c r="B94" s="1030"/>
      <c r="C94" s="564" t="str">
        <f>IF('statement of marks'!DP11="","",'statement of marks'!DP11)</f>
        <v/>
      </c>
      <c r="D94" s="564" t="str">
        <f>IF('statement of marks'!DQ11="","",'statement of marks'!DQ11)</f>
        <v/>
      </c>
      <c r="E94" s="564" t="str">
        <f>IF('statement of marks'!DR11="","",'statement of marks'!DR11)</f>
        <v/>
      </c>
      <c r="F94" s="564" t="str">
        <f>IF('statement of marks'!DV11="","",'statement of marks'!DV11)</f>
        <v/>
      </c>
      <c r="G94" s="122" t="str">
        <f>IF(F94="","",SUM(C94:F94))</f>
        <v/>
      </c>
      <c r="H94" s="231"/>
      <c r="J94" s="1029" t="str">
        <f>'statement of marks'!$DP$3</f>
        <v>PH. AND HEALTH EDU.</v>
      </c>
      <c r="K94" s="1030"/>
      <c r="L94" s="564" t="str">
        <f>IF('statement of marks'!DP12="","",'statement of marks'!DP12)</f>
        <v/>
      </c>
      <c r="M94" s="564" t="str">
        <f>IF('statement of marks'!DQ12="","",'statement of marks'!DQ12)</f>
        <v/>
      </c>
      <c r="N94" s="564" t="str">
        <f>IF('statement of marks'!DR12="","",'statement of marks'!DR12)</f>
        <v/>
      </c>
      <c r="O94" s="564" t="str">
        <f>IF('statement of marks'!DV12="","",'statement of marks'!DV12)</f>
        <v/>
      </c>
      <c r="P94" s="122" t="str">
        <f>IF(O94="","",SUM(L94:O94))</f>
        <v/>
      </c>
    </row>
    <row r="95" spans="1:16" ht="15.25" customHeight="1">
      <c r="A95" s="1029" t="str">
        <f>'statement of marks'!$EB$3</f>
        <v>FOUNDATION OF IT</v>
      </c>
      <c r="B95" s="1030"/>
      <c r="C95" s="564" t="str">
        <f>IF('statement of marks'!EB11="","",'statement of marks'!EB11)</f>
        <v/>
      </c>
      <c r="D95" s="564" t="str">
        <f>IF('statement of marks'!EC11="","",'statement of marks'!EC11)</f>
        <v/>
      </c>
      <c r="E95" s="564" t="str">
        <f>IF('statement of marks'!ED11="","",'statement of marks'!ED11)</f>
        <v/>
      </c>
      <c r="F95" s="564" t="str">
        <f>IF('statement of marks'!EH11="","",'statement of marks'!EH11)</f>
        <v/>
      </c>
      <c r="G95" s="122" t="str">
        <f>IF(F95="","",SUM(C95:F95))</f>
        <v/>
      </c>
      <c r="H95" s="231"/>
      <c r="J95" s="1029" t="str">
        <f>'statement of marks'!$EB$3</f>
        <v>FOUNDATION OF IT</v>
      </c>
      <c r="K95" s="1030"/>
      <c r="L95" s="564" t="str">
        <f>IF('statement of marks'!EB12="","",'statement of marks'!EB12)</f>
        <v/>
      </c>
      <c r="M95" s="564" t="str">
        <f>IF('statement of marks'!EC12="","",'statement of marks'!EC12)</f>
        <v/>
      </c>
      <c r="N95" s="564" t="str">
        <f>IF('statement of marks'!ED12="","",'statement of marks'!ED12)</f>
        <v/>
      </c>
      <c r="O95" s="564" t="str">
        <f>IF('statement of marks'!EH12="","",'statement of marks'!EH12)</f>
        <v/>
      </c>
      <c r="P95" s="122" t="str">
        <f>IF(O95="","",SUM(L95:O95))</f>
        <v/>
      </c>
    </row>
    <row r="96" spans="1:16" ht="15.25" customHeight="1">
      <c r="A96" s="1029" t="str">
        <f>'statement of marks'!$EN$3</f>
        <v>S.U.P.W.</v>
      </c>
      <c r="B96" s="1030"/>
      <c r="C96" s="562" t="s">
        <v>247</v>
      </c>
      <c r="D96" s="1042" t="s">
        <v>249</v>
      </c>
      <c r="E96" s="1042"/>
      <c r="F96" s="565" t="s">
        <v>75</v>
      </c>
      <c r="G96" s="122" t="s">
        <v>30</v>
      </c>
      <c r="H96" s="231"/>
      <c r="J96" s="1029" t="str">
        <f>'statement of marks'!$EN$3</f>
        <v>S.U.P.W.</v>
      </c>
      <c r="K96" s="1030"/>
      <c r="L96" s="562" t="s">
        <v>247</v>
      </c>
      <c r="M96" s="1042" t="s">
        <v>249</v>
      </c>
      <c r="N96" s="1042"/>
      <c r="O96" s="565" t="s">
        <v>75</v>
      </c>
      <c r="P96" s="122" t="s">
        <v>30</v>
      </c>
    </row>
    <row r="97" spans="1:16" ht="15.25" customHeight="1">
      <c r="A97" s="1029"/>
      <c r="B97" s="1030"/>
      <c r="C97" s="563">
        <f>'statement of marks'!$EN$6</f>
        <v>25</v>
      </c>
      <c r="D97" s="1043">
        <f>'statement of marks'!$EO$6</f>
        <v>45</v>
      </c>
      <c r="E97" s="1043"/>
      <c r="F97" s="563">
        <f>'statement of marks'!$EP$6</f>
        <v>30</v>
      </c>
      <c r="G97" s="122">
        <f>SUM(C97,D97,F97)</f>
        <v>100</v>
      </c>
      <c r="H97" s="231"/>
      <c r="J97" s="1029"/>
      <c r="K97" s="1030"/>
      <c r="L97" s="563">
        <f>'statement of marks'!$EN$6</f>
        <v>25</v>
      </c>
      <c r="M97" s="1043">
        <f>'statement of marks'!$EO$6</f>
        <v>45</v>
      </c>
      <c r="N97" s="1043"/>
      <c r="O97" s="563">
        <f>'statement of marks'!$EP$6</f>
        <v>30</v>
      </c>
      <c r="P97" s="122">
        <f>SUM(L97,M97,O97)</f>
        <v>100</v>
      </c>
    </row>
    <row r="98" spans="1:16" ht="15.25" customHeight="1">
      <c r="A98" s="1029"/>
      <c r="B98" s="1030"/>
      <c r="C98" s="564" t="str">
        <f>IF('statement of marks'!EN11="","",'statement of marks'!EN11)</f>
        <v/>
      </c>
      <c r="D98" s="1044" t="str">
        <f>'statement of marks'!EO11</f>
        <v/>
      </c>
      <c r="E98" s="1044"/>
      <c r="F98" s="564" t="str">
        <f>'statement of marks'!EP11</f>
        <v/>
      </c>
      <c r="G98" s="561" t="str">
        <f>IF(F98="","",SUM(C98,D98,F98))</f>
        <v/>
      </c>
      <c r="H98" s="231"/>
      <c r="J98" s="1029"/>
      <c r="K98" s="1030"/>
      <c r="L98" s="564" t="str">
        <f>IF('statement of marks'!EN12="","",'statement of marks'!EN12)</f>
        <v/>
      </c>
      <c r="M98" s="1044" t="str">
        <f>'statement of marks'!EO12</f>
        <v/>
      </c>
      <c r="N98" s="1044"/>
      <c r="O98" s="564" t="str">
        <f>'statement of marks'!EP12</f>
        <v/>
      </c>
      <c r="P98" s="561" t="str">
        <f>IF(O98="","",SUM(L98,M98,O98))</f>
        <v/>
      </c>
    </row>
    <row r="99" spans="1:16" ht="15.25" customHeight="1">
      <c r="A99" s="1029" t="str">
        <f>'statement of marks'!$ES$3</f>
        <v>ART EDU.</v>
      </c>
      <c r="B99" s="1030"/>
      <c r="C99" s="565" t="s">
        <v>76</v>
      </c>
      <c r="D99" s="1041" t="s">
        <v>77</v>
      </c>
      <c r="E99" s="1041"/>
      <c r="F99" s="224" t="s">
        <v>248</v>
      </c>
      <c r="G99" s="122" t="s">
        <v>30</v>
      </c>
      <c r="H99" s="231"/>
      <c r="J99" s="1029" t="str">
        <f>'statement of marks'!$ES$3</f>
        <v>ART EDU.</v>
      </c>
      <c r="K99" s="1030"/>
      <c r="L99" s="565" t="s">
        <v>76</v>
      </c>
      <c r="M99" s="1041" t="s">
        <v>77</v>
      </c>
      <c r="N99" s="1041"/>
      <c r="O99" s="224" t="s">
        <v>248</v>
      </c>
      <c r="P99" s="122" t="s">
        <v>30</v>
      </c>
    </row>
    <row r="100" spans="1:16" ht="15.25" customHeight="1">
      <c r="A100" s="1029"/>
      <c r="B100" s="1030"/>
      <c r="C100" s="563">
        <f>'statement of marks'!$ES$6</f>
        <v>25</v>
      </c>
      <c r="D100" s="563">
        <f>'statement of marks'!$ET$6</f>
        <v>30</v>
      </c>
      <c r="E100" s="563">
        <f>'statement of marks'!$EU$6</f>
        <v>30</v>
      </c>
      <c r="F100" s="563">
        <f>'statement of marks'!$EV$6</f>
        <v>15</v>
      </c>
      <c r="G100" s="122">
        <f>SUM(C100,D100,E100,F100)</f>
        <v>100</v>
      </c>
      <c r="H100" s="231"/>
      <c r="J100" s="1029"/>
      <c r="K100" s="1030"/>
      <c r="L100" s="563">
        <f>'statement of marks'!$ES$6</f>
        <v>25</v>
      </c>
      <c r="M100" s="563">
        <f>'statement of marks'!$ET$6</f>
        <v>30</v>
      </c>
      <c r="N100" s="563">
        <f>'statement of marks'!$EU$6</f>
        <v>30</v>
      </c>
      <c r="O100" s="563">
        <f>'statement of marks'!$EV$6</f>
        <v>15</v>
      </c>
      <c r="P100" s="122">
        <f>SUM(L100,M100,N100,O100)</f>
        <v>100</v>
      </c>
    </row>
    <row r="101" spans="1:16" ht="15.25" customHeight="1">
      <c r="A101" s="1029"/>
      <c r="B101" s="1030"/>
      <c r="C101" s="564" t="str">
        <f>IF('statement of marks'!ES11="","",'statement of marks'!ES11)</f>
        <v/>
      </c>
      <c r="D101" s="564" t="str">
        <f>'statement of marks'!ET11</f>
        <v/>
      </c>
      <c r="E101" s="564" t="str">
        <f>'statement of marks'!EU11</f>
        <v/>
      </c>
      <c r="F101" s="564" t="str">
        <f>'statement of marks'!EV11</f>
        <v/>
      </c>
      <c r="G101" s="122" t="str">
        <f>IF(F101="","",SUM(C101:F101))</f>
        <v/>
      </c>
      <c r="H101" s="231"/>
      <c r="J101" s="1029"/>
      <c r="K101" s="1030"/>
      <c r="L101" s="564" t="str">
        <f>IF('statement of marks'!ES12="","",'statement of marks'!ES12)</f>
        <v/>
      </c>
      <c r="M101" s="564" t="str">
        <f>'statement of marks'!ET12</f>
        <v/>
      </c>
      <c r="N101" s="564" t="str">
        <f>'statement of marks'!EU12</f>
        <v/>
      </c>
      <c r="O101" s="564" t="str">
        <f>'statement of marks'!EV12</f>
        <v/>
      </c>
      <c r="P101" s="122" t="str">
        <f>IF(O101="","",SUM(L101:O101))</f>
        <v/>
      </c>
    </row>
    <row r="102" spans="1:16" ht="15.25" customHeight="1">
      <c r="A102" s="1033" t="s">
        <v>246</v>
      </c>
      <c r="B102" s="1034"/>
      <c r="C102" s="560" t="s">
        <v>252</v>
      </c>
      <c r="D102" s="560" t="s">
        <v>251</v>
      </c>
      <c r="E102" s="560" t="s">
        <v>250</v>
      </c>
      <c r="F102" s="1031" t="s">
        <v>245</v>
      </c>
      <c r="G102" s="1032"/>
      <c r="H102" s="231"/>
      <c r="J102" s="1033" t="s">
        <v>246</v>
      </c>
      <c r="K102" s="1034"/>
      <c r="L102" s="560" t="s">
        <v>252</v>
      </c>
      <c r="M102" s="560" t="s">
        <v>251</v>
      </c>
      <c r="N102" s="560" t="s">
        <v>250</v>
      </c>
      <c r="O102" s="1031" t="s">
        <v>245</v>
      </c>
      <c r="P102" s="1032"/>
    </row>
    <row r="103" spans="1:16" ht="15.25" customHeight="1">
      <c r="A103" s="1033" t="s">
        <v>170</v>
      </c>
      <c r="B103" s="1034"/>
      <c r="C103" s="181" t="str">
        <f>IF('statement of marks'!GN11="","",'statement of marks'!GN11)</f>
        <v/>
      </c>
      <c r="D103" s="181" t="str">
        <f>IF('statement of marks'!GP11="","",'statement of marks'!GP11)</f>
        <v/>
      </c>
      <c r="E103" s="181" t="str">
        <f>IF('statement of marks'!GR11="","",'statement of marks'!GR11)</f>
        <v/>
      </c>
      <c r="F103" s="1035" t="str">
        <f>'statement of marks'!GT11</f>
        <v/>
      </c>
      <c r="G103" s="1036"/>
      <c r="H103" s="231"/>
      <c r="J103" s="1033" t="s">
        <v>170</v>
      </c>
      <c r="K103" s="1034"/>
      <c r="L103" s="181" t="str">
        <f>IF('statement of marks'!GN12="","",'statement of marks'!GN12)</f>
        <v/>
      </c>
      <c r="M103" s="181" t="str">
        <f>IF('statement of marks'!GP12="","",'statement of marks'!GP12)</f>
        <v/>
      </c>
      <c r="N103" s="181" t="str">
        <f>IF('statement of marks'!GR12="","",'statement of marks'!GR12)</f>
        <v/>
      </c>
      <c r="O103" s="1035" t="str">
        <f>'statement of marks'!GT12</f>
        <v/>
      </c>
      <c r="P103" s="1036"/>
    </row>
    <row r="104" spans="1:16" ht="15.25" customHeight="1">
      <c r="A104" s="1037" t="s">
        <v>171</v>
      </c>
      <c r="B104" s="1038"/>
      <c r="C104" s="180" t="str">
        <f>IF('statement of marks'!GM11="","",'statement of marks'!GM11)</f>
        <v/>
      </c>
      <c r="D104" s="180" t="str">
        <f>IF('statement of marks'!GO11="","",'statement of marks'!GO11)</f>
        <v/>
      </c>
      <c r="E104" s="180" t="str">
        <f>IF('statement of marks'!GQ11="","",'statement of marks'!GQ11)</f>
        <v/>
      </c>
      <c r="F104" s="1039" t="str">
        <f>'statement of marks'!GS11</f>
        <v/>
      </c>
      <c r="G104" s="1040"/>
      <c r="H104" s="231"/>
      <c r="J104" s="1037" t="s">
        <v>171</v>
      </c>
      <c r="K104" s="1038"/>
      <c r="L104" s="180" t="str">
        <f>IF('statement of marks'!GM12="","",'statement of marks'!GM12)</f>
        <v/>
      </c>
      <c r="M104" s="180" t="str">
        <f>IF('statement of marks'!GO12="","",'statement of marks'!GO12)</f>
        <v/>
      </c>
      <c r="N104" s="180" t="str">
        <f>IF('statement of marks'!GQ12="","",'statement of marks'!GQ12)</f>
        <v/>
      </c>
      <c r="O104" s="1039" t="str">
        <f>'statement of marks'!GS12</f>
        <v/>
      </c>
      <c r="P104" s="1040"/>
    </row>
    <row r="105" spans="1:16" ht="15.25" customHeight="1">
      <c r="A105" s="1029" t="s">
        <v>241</v>
      </c>
      <c r="B105" s="1030"/>
      <c r="C105" s="177"/>
      <c r="D105" s="43"/>
      <c r="E105" s="43"/>
      <c r="F105" s="43"/>
      <c r="G105" s="226"/>
      <c r="H105" s="231"/>
      <c r="J105" s="1029" t="s">
        <v>241</v>
      </c>
      <c r="K105" s="1030"/>
      <c r="L105" s="177"/>
      <c r="M105" s="43"/>
      <c r="N105" s="43"/>
      <c r="O105" s="43"/>
      <c r="P105" s="226"/>
    </row>
    <row r="106" spans="1:16" ht="15.25" customHeight="1">
      <c r="A106" s="1029" t="s">
        <v>242</v>
      </c>
      <c r="B106" s="1030"/>
      <c r="C106" s="177"/>
      <c r="D106" s="43"/>
      <c r="E106" s="43"/>
      <c r="F106" s="43"/>
      <c r="G106" s="226"/>
      <c r="H106" s="231"/>
      <c r="J106" s="1029" t="s">
        <v>242</v>
      </c>
      <c r="K106" s="1030"/>
      <c r="L106" s="177"/>
      <c r="M106" s="43"/>
      <c r="N106" s="43"/>
      <c r="O106" s="43"/>
      <c r="P106" s="226"/>
    </row>
    <row r="107" spans="1:16" ht="15.25" customHeight="1">
      <c r="A107" s="1029" t="s">
        <v>243</v>
      </c>
      <c r="B107" s="1030"/>
      <c r="C107" s="177"/>
      <c r="D107" s="43"/>
      <c r="E107" s="43"/>
      <c r="F107" s="43"/>
      <c r="G107" s="226"/>
      <c r="H107" s="231"/>
      <c r="J107" s="1029" t="s">
        <v>243</v>
      </c>
      <c r="K107" s="1030"/>
      <c r="L107" s="177"/>
      <c r="M107" s="43"/>
      <c r="N107" s="43"/>
      <c r="O107" s="43"/>
      <c r="P107" s="226"/>
    </row>
    <row r="108" spans="1:16" ht="15.25" customHeight="1" thickBot="1">
      <c r="A108" s="1027" t="s">
        <v>244</v>
      </c>
      <c r="B108" s="1028"/>
      <c r="C108" s="178"/>
      <c r="D108" s="227"/>
      <c r="E108" s="227"/>
      <c r="F108" s="227"/>
      <c r="G108" s="228"/>
      <c r="H108" s="231"/>
      <c r="J108" s="1027" t="s">
        <v>244</v>
      </c>
      <c r="K108" s="1028"/>
      <c r="L108" s="178"/>
      <c r="M108" s="227"/>
      <c r="N108" s="227"/>
      <c r="O108" s="227"/>
      <c r="P108" s="228"/>
    </row>
    <row r="109" spans="1:16" ht="15.25" customHeight="1" thickTop="1">
      <c r="A109" s="1053" t="s">
        <v>166</v>
      </c>
      <c r="B109" s="1054"/>
      <c r="C109" s="1054"/>
      <c r="D109" s="1054"/>
      <c r="E109" s="1054"/>
      <c r="F109" s="1054"/>
      <c r="G109" s="1055"/>
      <c r="H109" s="231"/>
      <c r="J109" s="1056" t="s">
        <v>256</v>
      </c>
      <c r="K109" s="1057"/>
      <c r="L109" s="1057"/>
      <c r="M109" s="1057"/>
      <c r="N109" s="1057"/>
      <c r="O109" s="1057"/>
      <c r="P109" s="1058"/>
    </row>
    <row r="110" spans="1:16" ht="15.25" customHeight="1">
      <c r="A110" s="1059" t="str">
        <f>IF('statement of marks'!$A$1="","",'statement of marks'!$A$1)</f>
        <v xml:space="preserve">GOVT. HR. SEC. SCHOOL, </v>
      </c>
      <c r="B110" s="1060"/>
      <c r="C110" s="1060"/>
      <c r="D110" s="1060"/>
      <c r="E110" s="1060"/>
      <c r="F110" s="1060"/>
      <c r="G110" s="1061"/>
      <c r="H110" s="231"/>
      <c r="J110" s="1059" t="str">
        <f>IF('statement of marks'!$A$1="","",'statement of marks'!$A$1)</f>
        <v xml:space="preserve">GOVT. HR. SEC. SCHOOL, </v>
      </c>
      <c r="K110" s="1060"/>
      <c r="L110" s="1060"/>
      <c r="M110" s="1060"/>
      <c r="N110" s="1060"/>
      <c r="O110" s="1060"/>
      <c r="P110" s="1061"/>
    </row>
    <row r="111" spans="1:16" ht="15.25" customHeight="1">
      <c r="A111" s="1059"/>
      <c r="B111" s="1060"/>
      <c r="C111" s="1060"/>
      <c r="D111" s="1060"/>
      <c r="E111" s="1060"/>
      <c r="F111" s="1060"/>
      <c r="G111" s="1061"/>
      <c r="H111" s="231"/>
      <c r="J111" s="1059"/>
      <c r="K111" s="1060"/>
      <c r="L111" s="1060"/>
      <c r="M111" s="1060"/>
      <c r="N111" s="1060"/>
      <c r="O111" s="1060"/>
      <c r="P111" s="1061"/>
    </row>
    <row r="112" spans="1:16" ht="15.25" customHeight="1">
      <c r="A112" s="1029" t="s">
        <v>167</v>
      </c>
      <c r="B112" s="1030"/>
      <c r="C112" s="1051" t="str">
        <f>IF('statement of marks'!$F$3="","",'statement of marks'!$F$3)</f>
        <v>2015-16</v>
      </c>
      <c r="D112" s="1051"/>
      <c r="E112" s="1051"/>
      <c r="F112" s="1051"/>
      <c r="G112" s="1052"/>
      <c r="H112" s="231"/>
      <c r="J112" s="1029" t="s">
        <v>167</v>
      </c>
      <c r="K112" s="1030"/>
      <c r="L112" s="1051" t="str">
        <f>IF('statement of marks'!$F$3="","",'statement of marks'!$F$3)</f>
        <v>2015-16</v>
      </c>
      <c r="M112" s="1051"/>
      <c r="N112" s="1051"/>
      <c r="O112" s="1051"/>
      <c r="P112" s="1052"/>
    </row>
    <row r="113" spans="1:16" ht="15.25" customHeight="1">
      <c r="A113" s="1029" t="s">
        <v>31</v>
      </c>
      <c r="B113" s="1030"/>
      <c r="C113" s="1051" t="str">
        <f>IF('statement of marks'!H13="","",'statement of marks'!H13)</f>
        <v>A 007</v>
      </c>
      <c r="D113" s="1051"/>
      <c r="E113" s="1051"/>
      <c r="F113" s="1051"/>
      <c r="G113" s="1052"/>
      <c r="H113" s="231"/>
      <c r="J113" s="1029" t="s">
        <v>31</v>
      </c>
      <c r="K113" s="1030"/>
      <c r="L113" s="1051" t="str">
        <f>IF('statement of marks'!H14="","",'statement of marks'!H14)</f>
        <v>A 008</v>
      </c>
      <c r="M113" s="1051"/>
      <c r="N113" s="1051"/>
      <c r="O113" s="1051"/>
      <c r="P113" s="1052"/>
    </row>
    <row r="114" spans="1:16" ht="15.25" customHeight="1">
      <c r="A114" s="1029" t="s">
        <v>32</v>
      </c>
      <c r="B114" s="1030"/>
      <c r="C114" s="1051" t="str">
        <f>IF('statement of marks'!I13="","",'statement of marks'!I13)</f>
        <v>B 007</v>
      </c>
      <c r="D114" s="1051"/>
      <c r="E114" s="1051"/>
      <c r="F114" s="1051"/>
      <c r="G114" s="1052"/>
      <c r="H114" s="231"/>
      <c r="J114" s="1029" t="s">
        <v>32</v>
      </c>
      <c r="K114" s="1030"/>
      <c r="L114" s="1051" t="str">
        <f>IF('statement of marks'!I14="","",'statement of marks'!I14)</f>
        <v>B 008</v>
      </c>
      <c r="M114" s="1051"/>
      <c r="N114" s="1051"/>
      <c r="O114" s="1051"/>
      <c r="P114" s="1052"/>
    </row>
    <row r="115" spans="1:16" ht="15.25" customHeight="1">
      <c r="A115" s="1029" t="s">
        <v>33</v>
      </c>
      <c r="B115" s="1030"/>
      <c r="C115" s="1051" t="str">
        <f>IF('statement of marks'!J13="","",'statement of marks'!J13)</f>
        <v>C 007</v>
      </c>
      <c r="D115" s="1051"/>
      <c r="E115" s="1051"/>
      <c r="F115" s="1051"/>
      <c r="G115" s="1052"/>
      <c r="H115" s="231"/>
      <c r="J115" s="1029" t="s">
        <v>33</v>
      </c>
      <c r="K115" s="1030"/>
      <c r="L115" s="1051" t="str">
        <f>IF('statement of marks'!J14="","",'statement of marks'!J14)</f>
        <v>C 008</v>
      </c>
      <c r="M115" s="1051"/>
      <c r="N115" s="1051"/>
      <c r="O115" s="1051"/>
      <c r="P115" s="1052"/>
    </row>
    <row r="116" spans="1:16" ht="15.25" customHeight="1">
      <c r="A116" s="1029" t="s">
        <v>202</v>
      </c>
      <c r="B116" s="1030"/>
      <c r="C116" s="559" t="str">
        <f>IF('statement of marks'!$A$3="","",'statement of marks'!$A$3)</f>
        <v>10 'B'</v>
      </c>
      <c r="D116" s="1030" t="s">
        <v>62</v>
      </c>
      <c r="E116" s="1030"/>
      <c r="F116" s="1030">
        <f>IF('statement of marks'!D13="","",'statement of marks'!D13)</f>
        <v>1007</v>
      </c>
      <c r="G116" s="1050"/>
      <c r="H116" s="231"/>
      <c r="J116" s="1029" t="s">
        <v>202</v>
      </c>
      <c r="K116" s="1030"/>
      <c r="L116" s="559" t="str">
        <f>IF('statement of marks'!$A$3="","",'statement of marks'!$A$3)</f>
        <v>10 'B'</v>
      </c>
      <c r="M116" s="1030" t="s">
        <v>62</v>
      </c>
      <c r="N116" s="1030"/>
      <c r="O116" s="1030">
        <f>IF('statement of marks'!D14="","",'statement of marks'!D14)</f>
        <v>1008</v>
      </c>
      <c r="P116" s="1050"/>
    </row>
    <row r="117" spans="1:16" ht="15.25" customHeight="1">
      <c r="A117" s="1029" t="s">
        <v>63</v>
      </c>
      <c r="B117" s="1030"/>
      <c r="C117" s="559" t="str">
        <f>IF('statement of marks'!F13="","",'statement of marks'!F13)</f>
        <v/>
      </c>
      <c r="D117" s="1030" t="s">
        <v>58</v>
      </c>
      <c r="E117" s="1030"/>
      <c r="F117" s="1062" t="str">
        <f>IF('statement of marks'!G13="","",'statement of marks'!G13)</f>
        <v/>
      </c>
      <c r="G117" s="1063"/>
      <c r="H117" s="231"/>
      <c r="J117" s="1029" t="s">
        <v>63</v>
      </c>
      <c r="K117" s="1030"/>
      <c r="L117" s="559" t="str">
        <f>IF('statement of marks'!F14="","",'statement of marks'!F14)</f>
        <v/>
      </c>
      <c r="M117" s="1030" t="s">
        <v>58</v>
      </c>
      <c r="N117" s="1030"/>
      <c r="O117" s="1062" t="str">
        <f>IF('statement of marks'!G14="","",'statement of marks'!G14)</f>
        <v/>
      </c>
      <c r="P117" s="1063"/>
    </row>
    <row r="118" spans="1:16" ht="15.25" customHeight="1">
      <c r="A118" s="229" t="s">
        <v>168</v>
      </c>
      <c r="B118" s="230" t="s">
        <v>254</v>
      </c>
      <c r="C118" s="186" t="s">
        <v>67</v>
      </c>
      <c r="D118" s="186" t="s">
        <v>68</v>
      </c>
      <c r="E118" s="186" t="s">
        <v>69</v>
      </c>
      <c r="F118" s="558" t="s">
        <v>176</v>
      </c>
      <c r="G118" s="190" t="s">
        <v>253</v>
      </c>
      <c r="H118" s="231"/>
      <c r="J118" s="229" t="s">
        <v>168</v>
      </c>
      <c r="K118" s="230" t="s">
        <v>254</v>
      </c>
      <c r="L118" s="186" t="s">
        <v>67</v>
      </c>
      <c r="M118" s="186" t="s">
        <v>68</v>
      </c>
      <c r="N118" s="186" t="s">
        <v>69</v>
      </c>
      <c r="O118" s="558" t="s">
        <v>176</v>
      </c>
      <c r="P118" s="190" t="s">
        <v>253</v>
      </c>
    </row>
    <row r="119" spans="1:16" ht="15.25" customHeight="1">
      <c r="A119" s="1049" t="s">
        <v>148</v>
      </c>
      <c r="B119" s="1046"/>
      <c r="C119" s="563">
        <v>10</v>
      </c>
      <c r="D119" s="563">
        <v>10</v>
      </c>
      <c r="E119" s="563">
        <v>10</v>
      </c>
      <c r="F119" s="563">
        <v>70</v>
      </c>
      <c r="G119" s="122">
        <v>100</v>
      </c>
      <c r="H119" s="231"/>
      <c r="J119" s="1049" t="s">
        <v>148</v>
      </c>
      <c r="K119" s="1046"/>
      <c r="L119" s="563">
        <v>10</v>
      </c>
      <c r="M119" s="563">
        <v>10</v>
      </c>
      <c r="N119" s="563">
        <v>10</v>
      </c>
      <c r="O119" s="563">
        <v>70</v>
      </c>
      <c r="P119" s="122">
        <v>100</v>
      </c>
    </row>
    <row r="120" spans="1:16" ht="15.25" customHeight="1">
      <c r="A120" s="1029" t="str">
        <f>'statement of marks'!$K$3</f>
        <v>HINDI</v>
      </c>
      <c r="B120" s="1030"/>
      <c r="C120" s="181" t="str">
        <f>IF('statement of marks'!K13="","",'statement of marks'!K13)</f>
        <v/>
      </c>
      <c r="D120" s="181" t="str">
        <f>IF('statement of marks'!L13="","",'statement of marks'!L13)</f>
        <v/>
      </c>
      <c r="E120" s="181" t="str">
        <f>IF('statement of marks'!M13="","",'statement of marks'!M13)</f>
        <v/>
      </c>
      <c r="F120" s="181" t="str">
        <f>IF('statement of marks'!O13="","",'statement of marks'!O13)</f>
        <v/>
      </c>
      <c r="G120" s="122" t="str">
        <f t="shared" ref="G120:G125" si="6">IF(F120="","",SUM(C120:F120))</f>
        <v/>
      </c>
      <c r="H120" s="231"/>
      <c r="J120" s="1029" t="str">
        <f>'statement of marks'!$K$3</f>
        <v>HINDI</v>
      </c>
      <c r="K120" s="1030"/>
      <c r="L120" s="181" t="str">
        <f>IF('statement of marks'!K14="","",'statement of marks'!K14)</f>
        <v/>
      </c>
      <c r="M120" s="181" t="str">
        <f>IF('statement of marks'!L14="","",'statement of marks'!L14)</f>
        <v/>
      </c>
      <c r="N120" s="181" t="str">
        <f>IF('statement of marks'!M14="","",'statement of marks'!M14)</f>
        <v/>
      </c>
      <c r="O120" s="181" t="str">
        <f>IF('statement of marks'!O14="","",'statement of marks'!O14)</f>
        <v/>
      </c>
      <c r="P120" s="122" t="str">
        <f t="shared" ref="P120:P125" si="7">IF(O120="","",SUM(L120:O120))</f>
        <v/>
      </c>
    </row>
    <row r="121" spans="1:16" ht="15.25" customHeight="1">
      <c r="A121" s="1029" t="str">
        <f>'statement of marks'!$AA$3</f>
        <v>ENGLISH</v>
      </c>
      <c r="B121" s="1030"/>
      <c r="C121" s="181" t="str">
        <f>IF('statement of marks'!AA13="","",'statement of marks'!AA13)</f>
        <v/>
      </c>
      <c r="D121" s="181" t="str">
        <f>IF('statement of marks'!AB13="","",'statement of marks'!AB13)</f>
        <v/>
      </c>
      <c r="E121" s="181" t="str">
        <f>IF('statement of marks'!AC13="","",'statement of marks'!AC13)</f>
        <v/>
      </c>
      <c r="F121" s="181" t="str">
        <f>IF('statement of marks'!AE13="","",'statement of marks'!AE13)</f>
        <v/>
      </c>
      <c r="G121" s="122" t="str">
        <f t="shared" si="6"/>
        <v/>
      </c>
      <c r="H121" s="231"/>
      <c r="J121" s="1029" t="str">
        <f>'statement of marks'!$AA$3</f>
        <v>ENGLISH</v>
      </c>
      <c r="K121" s="1030"/>
      <c r="L121" s="181" t="str">
        <f>IF('statement of marks'!AA14="","",'statement of marks'!AA14)</f>
        <v/>
      </c>
      <c r="M121" s="181" t="str">
        <f>IF('statement of marks'!AB14="","",'statement of marks'!AB14)</f>
        <v/>
      </c>
      <c r="N121" s="181" t="str">
        <f>IF('statement of marks'!AC14="","",'statement of marks'!AC14)</f>
        <v/>
      </c>
      <c r="O121" s="181" t="str">
        <f>IF('statement of marks'!AE14="","",'statement of marks'!AE14)</f>
        <v/>
      </c>
      <c r="P121" s="122" t="str">
        <f t="shared" si="7"/>
        <v/>
      </c>
    </row>
    <row r="122" spans="1:16" ht="15.25" customHeight="1">
      <c r="A122" s="1029" t="str">
        <f>'statement of marks'!AR13</f>
        <v/>
      </c>
      <c r="B122" s="1030"/>
      <c r="C122" s="181" t="str">
        <f>IF('statement of marks'!AS13="","",'statement of marks'!AS13)</f>
        <v/>
      </c>
      <c r="D122" s="181" t="str">
        <f>IF('statement of marks'!AT13="","",'statement of marks'!AT13)</f>
        <v/>
      </c>
      <c r="E122" s="181" t="str">
        <f>IF('statement of marks'!AU13="","",'statement of marks'!AU13)</f>
        <v/>
      </c>
      <c r="F122" s="181" t="str">
        <f>IF('statement of marks'!AW13="","",'statement of marks'!AW13)</f>
        <v/>
      </c>
      <c r="G122" s="122" t="str">
        <f t="shared" si="6"/>
        <v/>
      </c>
      <c r="H122" s="231"/>
      <c r="J122" s="1029" t="str">
        <f>'statement of marks'!AR14</f>
        <v/>
      </c>
      <c r="K122" s="1030"/>
      <c r="L122" s="181" t="str">
        <f>IF('statement of marks'!AS14="","",'statement of marks'!AS14)</f>
        <v/>
      </c>
      <c r="M122" s="181" t="str">
        <f>IF('statement of marks'!AT14="","",'statement of marks'!AT14)</f>
        <v/>
      </c>
      <c r="N122" s="181" t="str">
        <f>IF('statement of marks'!AU14="","",'statement of marks'!AU14)</f>
        <v/>
      </c>
      <c r="O122" s="181" t="str">
        <f>IF('statement of marks'!AW14="","",'statement of marks'!AW14)</f>
        <v/>
      </c>
      <c r="P122" s="122" t="str">
        <f t="shared" si="7"/>
        <v/>
      </c>
    </row>
    <row r="123" spans="1:16" ht="15.25" customHeight="1">
      <c r="A123" s="1029" t="str">
        <f>'statement of marks'!$BI$3</f>
        <v>SCIENCE</v>
      </c>
      <c r="B123" s="1030"/>
      <c r="C123" s="181" t="str">
        <f>IF('statement of marks'!BI13="","",'statement of marks'!BI13)</f>
        <v/>
      </c>
      <c r="D123" s="181" t="str">
        <f>IF('statement of marks'!BJ13="","",'statement of marks'!BJ13)</f>
        <v/>
      </c>
      <c r="E123" s="181" t="str">
        <f>IF('statement of marks'!BK13="","",'statement of marks'!BK13)</f>
        <v/>
      </c>
      <c r="F123" s="181" t="str">
        <f>IF('statement of marks'!BM13="","",'statement of marks'!BM13)</f>
        <v/>
      </c>
      <c r="G123" s="122" t="str">
        <f t="shared" si="6"/>
        <v/>
      </c>
      <c r="H123" s="231"/>
      <c r="J123" s="1029" t="str">
        <f>'statement of marks'!$BI$3</f>
        <v>SCIENCE</v>
      </c>
      <c r="K123" s="1030"/>
      <c r="L123" s="181" t="str">
        <f>IF('statement of marks'!BI14="","",'statement of marks'!BI14)</f>
        <v/>
      </c>
      <c r="M123" s="181" t="str">
        <f>IF('statement of marks'!BJ14="","",'statement of marks'!BJ14)</f>
        <v/>
      </c>
      <c r="N123" s="181" t="str">
        <f>IF('statement of marks'!BK14="","",'statement of marks'!BK14)</f>
        <v/>
      </c>
      <c r="O123" s="181" t="str">
        <f>IF('statement of marks'!BM14="","",'statement of marks'!BM14)</f>
        <v/>
      </c>
      <c r="P123" s="122" t="str">
        <f t="shared" si="7"/>
        <v/>
      </c>
    </row>
    <row r="124" spans="1:16" ht="15.25" customHeight="1">
      <c r="A124" s="1029" t="str">
        <f>'statement of marks'!$BY$3</f>
        <v>SOCIAL SCIENCE</v>
      </c>
      <c r="B124" s="1030"/>
      <c r="C124" s="181" t="str">
        <f>IF('statement of marks'!BY13="","",'statement of marks'!BY13)</f>
        <v/>
      </c>
      <c r="D124" s="181" t="str">
        <f>IF('statement of marks'!BZ13="","",'statement of marks'!BZ13)</f>
        <v/>
      </c>
      <c r="E124" s="181" t="str">
        <f>IF('statement of marks'!CA13="","",'statement of marks'!CA13)</f>
        <v/>
      </c>
      <c r="F124" s="181" t="str">
        <f>IF('statement of marks'!CC13="","",'statement of marks'!CC13)</f>
        <v/>
      </c>
      <c r="G124" s="122" t="str">
        <f t="shared" si="6"/>
        <v/>
      </c>
      <c r="H124" s="231"/>
      <c r="J124" s="1029" t="str">
        <f>'statement of marks'!$BY$3</f>
        <v>SOCIAL SCIENCE</v>
      </c>
      <c r="K124" s="1030"/>
      <c r="L124" s="181" t="str">
        <f>IF('statement of marks'!BY14="","",'statement of marks'!BY14)</f>
        <v/>
      </c>
      <c r="M124" s="181" t="str">
        <f>IF('statement of marks'!BZ14="","",'statement of marks'!BZ14)</f>
        <v/>
      </c>
      <c r="N124" s="181" t="str">
        <f>IF('statement of marks'!CA14="","",'statement of marks'!CA14)</f>
        <v/>
      </c>
      <c r="O124" s="181" t="str">
        <f>IF('statement of marks'!CC14="","",'statement of marks'!CC14)</f>
        <v/>
      </c>
      <c r="P124" s="122" t="str">
        <f t="shared" si="7"/>
        <v/>
      </c>
    </row>
    <row r="125" spans="1:16" ht="15.25" customHeight="1">
      <c r="A125" s="1029" t="str">
        <f>'statement of marks'!$CO$3</f>
        <v>MATHEMATICS</v>
      </c>
      <c r="B125" s="1030"/>
      <c r="C125" s="181" t="str">
        <f>IF('statement of marks'!CO13="","",'statement of marks'!CO13)</f>
        <v/>
      </c>
      <c r="D125" s="181" t="str">
        <f>IF('statement of marks'!CP13="","",'statement of marks'!CP13)</f>
        <v/>
      </c>
      <c r="E125" s="181" t="str">
        <f>IF('statement of marks'!CQ13="","",'statement of marks'!CQ13)</f>
        <v/>
      </c>
      <c r="F125" s="181" t="str">
        <f>IF('statement of marks'!CS13="","",'statement of marks'!CS13)</f>
        <v/>
      </c>
      <c r="G125" s="122" t="str">
        <f t="shared" si="6"/>
        <v/>
      </c>
      <c r="H125" s="231"/>
      <c r="J125" s="1029" t="str">
        <f>'statement of marks'!$CO$3</f>
        <v>MATHEMATICS</v>
      </c>
      <c r="K125" s="1030"/>
      <c r="L125" s="181" t="str">
        <f>IF('statement of marks'!CO14="","",'statement of marks'!CO14)</f>
        <v/>
      </c>
      <c r="M125" s="181" t="str">
        <f>IF('statement of marks'!CP14="","",'statement of marks'!CP14)</f>
        <v/>
      </c>
      <c r="N125" s="181" t="str">
        <f>IF('statement of marks'!CQ14="","",'statement of marks'!CQ14)</f>
        <v/>
      </c>
      <c r="O125" s="181" t="str">
        <f>IF('statement of marks'!CS14="","",'statement of marks'!CS14)</f>
        <v/>
      </c>
      <c r="P125" s="122" t="str">
        <f t="shared" si="7"/>
        <v/>
      </c>
    </row>
    <row r="126" spans="1:16" ht="15.25" customHeight="1">
      <c r="A126" s="1047" t="s">
        <v>255</v>
      </c>
      <c r="B126" s="1048"/>
      <c r="C126" s="180" t="str">
        <f>IF(C125="","",SUM(C120:C125))</f>
        <v/>
      </c>
      <c r="D126" s="180" t="str">
        <f>IF(D125="","",SUM(D120:D125))</f>
        <v/>
      </c>
      <c r="E126" s="180" t="str">
        <f>IF(E125="","",SUM(E120:E125))</f>
        <v/>
      </c>
      <c r="F126" s="180" t="str">
        <f>IF(F125="","",SUM(F120:F125))</f>
        <v/>
      </c>
      <c r="G126" s="188" t="str">
        <f>IF(G125="","",SUM(G120:G125))</f>
        <v/>
      </c>
      <c r="H126" s="231"/>
      <c r="J126" s="1047" t="s">
        <v>255</v>
      </c>
      <c r="K126" s="1048"/>
      <c r="L126" s="180" t="str">
        <f>IF(L125="","",SUM(L120:L125))</f>
        <v/>
      </c>
      <c r="M126" s="180" t="str">
        <f>IF(M125="","",SUM(M120:M125))</f>
        <v/>
      </c>
      <c r="N126" s="180" t="str">
        <f>IF(N125="","",SUM(N120:N125))</f>
        <v/>
      </c>
      <c r="O126" s="180" t="str">
        <f>IF(O125="","",SUM(O120:O125))</f>
        <v/>
      </c>
      <c r="P126" s="188" t="str">
        <f>IF(P125="","",SUM(P120:P125))</f>
        <v/>
      </c>
    </row>
    <row r="127" spans="1:16" ht="15.25" customHeight="1">
      <c r="A127" s="1047" t="s">
        <v>169</v>
      </c>
      <c r="B127" s="1048"/>
      <c r="C127" s="563">
        <f>60-(COUNTIF(C120:C125,"NA")*10+COUNTIF(C120:C125,"ML")*10)</f>
        <v>60</v>
      </c>
      <c r="D127" s="563">
        <f>60-(COUNTIF(D120:D125,"NA")*10+COUNTIF(D120:D125,"ML")*10)</f>
        <v>60</v>
      </c>
      <c r="E127" s="563">
        <f>60-(COUNTIF(E120:E125,"NA")*10+COUNTIF(E120:E125,"ML")*10)</f>
        <v>60</v>
      </c>
      <c r="F127" s="563">
        <f>420-(COUNTIF(F120:F125,"NA")*70+COUNTIF(F120:F125,"ML")*70)</f>
        <v>420</v>
      </c>
      <c r="G127" s="189">
        <f>SUM(C127:F127)</f>
        <v>600</v>
      </c>
      <c r="H127" s="231"/>
      <c r="J127" s="1047" t="s">
        <v>169</v>
      </c>
      <c r="K127" s="1048"/>
      <c r="L127" s="563">
        <f>60-(COUNTIF(L120:L125,"NA")*10+COUNTIF(L120:L125,"ML")*10)</f>
        <v>60</v>
      </c>
      <c r="M127" s="563">
        <f>60-(COUNTIF(M120:M125,"NA")*10+COUNTIF(M120:M125,"ML")*10)</f>
        <v>60</v>
      </c>
      <c r="N127" s="563">
        <f>60-(COUNTIF(N120:N125,"NA")*10+COUNTIF(N120:N125,"ML")*10)</f>
        <v>60</v>
      </c>
      <c r="O127" s="563">
        <f>420-(COUNTIF(O120:O125,"NA")*70+COUNTIF(O120:O125,"ML")*70)</f>
        <v>420</v>
      </c>
      <c r="P127" s="189">
        <f>SUM(L127:O127)</f>
        <v>600</v>
      </c>
    </row>
    <row r="128" spans="1:16" ht="15.25" customHeight="1">
      <c r="A128" s="1045" t="s">
        <v>133</v>
      </c>
      <c r="B128" s="1046"/>
      <c r="C128" s="123" t="e">
        <f>C126/C127*100</f>
        <v>#VALUE!</v>
      </c>
      <c r="D128" s="123" t="e">
        <f>D126/D127*100</f>
        <v>#VALUE!</v>
      </c>
      <c r="E128" s="123" t="e">
        <f>E126/E127*100</f>
        <v>#VALUE!</v>
      </c>
      <c r="F128" s="123" t="e">
        <f>F126/F127*100</f>
        <v>#VALUE!</v>
      </c>
      <c r="G128" s="124" t="e">
        <f>G126/G127*100</f>
        <v>#VALUE!</v>
      </c>
      <c r="H128" s="231"/>
      <c r="J128" s="1045" t="s">
        <v>133</v>
      </c>
      <c r="K128" s="1046"/>
      <c r="L128" s="123" t="e">
        <f>L126/L127*100</f>
        <v>#VALUE!</v>
      </c>
      <c r="M128" s="123" t="e">
        <f>M126/M127*100</f>
        <v>#VALUE!</v>
      </c>
      <c r="N128" s="123" t="e">
        <f>N126/N127*100</f>
        <v>#VALUE!</v>
      </c>
      <c r="O128" s="123" t="e">
        <f>O126/O127*100</f>
        <v>#VALUE!</v>
      </c>
      <c r="P128" s="124" t="e">
        <f>P126/P127*100</f>
        <v>#VALUE!</v>
      </c>
    </row>
    <row r="129" spans="1:16" ht="15.25" customHeight="1">
      <c r="A129" s="1029" t="str">
        <f>'statement of marks'!$DE$3</f>
        <v>RAJASTHAN STUDIES</v>
      </c>
      <c r="B129" s="1030"/>
      <c r="C129" s="564" t="str">
        <f>IF('statement of marks'!DE13="","",'statement of marks'!DE13)</f>
        <v/>
      </c>
      <c r="D129" s="564" t="str">
        <f>IF('statement of marks'!DF13="","",'statement of marks'!DF13)</f>
        <v/>
      </c>
      <c r="E129" s="564" t="str">
        <f>IF('statement of marks'!DG13="","",'statement of marks'!DG13)</f>
        <v/>
      </c>
      <c r="F129" s="564" t="str">
        <f>IF('statement of marks'!DI13="","",'statement of marks'!DI13)</f>
        <v/>
      </c>
      <c r="G129" s="122" t="str">
        <f>IF(F129="","",SUM(C129:F129))</f>
        <v/>
      </c>
      <c r="H129" s="231"/>
      <c r="J129" s="1029" t="str">
        <f>'statement of marks'!$DE$3</f>
        <v>RAJASTHAN STUDIES</v>
      </c>
      <c r="K129" s="1030"/>
      <c r="L129" s="564" t="str">
        <f>IF('statement of marks'!DE14="","",'statement of marks'!DE14)</f>
        <v/>
      </c>
      <c r="M129" s="564" t="str">
        <f>IF('statement of marks'!DF14="","",'statement of marks'!DF14)</f>
        <v/>
      </c>
      <c r="N129" s="564" t="str">
        <f>IF('statement of marks'!DG14="","",'statement of marks'!DG14)</f>
        <v/>
      </c>
      <c r="O129" s="564" t="str">
        <f>IF('statement of marks'!DI14="","",'statement of marks'!DI14)</f>
        <v/>
      </c>
      <c r="P129" s="122" t="str">
        <f>IF(O129="","",SUM(L129:O129))</f>
        <v/>
      </c>
    </row>
    <row r="130" spans="1:16" ht="15.25" customHeight="1">
      <c r="A130" s="1029" t="str">
        <f>'statement of marks'!$DP$3</f>
        <v>PH. AND HEALTH EDU.</v>
      </c>
      <c r="B130" s="1030"/>
      <c r="C130" s="564" t="str">
        <f>IF('statement of marks'!DP13="","",'statement of marks'!DP13)</f>
        <v/>
      </c>
      <c r="D130" s="564" t="str">
        <f>IF('statement of marks'!DQ13="","",'statement of marks'!DQ13)</f>
        <v/>
      </c>
      <c r="E130" s="564" t="str">
        <f>IF('statement of marks'!DR13="","",'statement of marks'!DR13)</f>
        <v/>
      </c>
      <c r="F130" s="564" t="str">
        <f>IF('statement of marks'!DV13="","",'statement of marks'!DV13)</f>
        <v/>
      </c>
      <c r="G130" s="122" t="str">
        <f>IF(F130="","",SUM(C130:F130))</f>
        <v/>
      </c>
      <c r="H130" s="231"/>
      <c r="J130" s="1029" t="str">
        <f>'statement of marks'!$DP$3</f>
        <v>PH. AND HEALTH EDU.</v>
      </c>
      <c r="K130" s="1030"/>
      <c r="L130" s="564" t="str">
        <f>IF('statement of marks'!DP14="","",'statement of marks'!DP14)</f>
        <v/>
      </c>
      <c r="M130" s="564" t="str">
        <f>IF('statement of marks'!DQ14="","",'statement of marks'!DQ14)</f>
        <v/>
      </c>
      <c r="N130" s="564" t="str">
        <f>IF('statement of marks'!DR14="","",'statement of marks'!DR14)</f>
        <v/>
      </c>
      <c r="O130" s="564" t="str">
        <f>IF('statement of marks'!DV14="","",'statement of marks'!DV14)</f>
        <v/>
      </c>
      <c r="P130" s="122" t="str">
        <f>IF(O130="","",SUM(L130:O130))</f>
        <v/>
      </c>
    </row>
    <row r="131" spans="1:16" ht="15.25" customHeight="1">
      <c r="A131" s="1029" t="str">
        <f>'statement of marks'!$EB$3</f>
        <v>FOUNDATION OF IT</v>
      </c>
      <c r="B131" s="1030"/>
      <c r="C131" s="564" t="str">
        <f>IF('statement of marks'!EB13="","",'statement of marks'!EB13)</f>
        <v/>
      </c>
      <c r="D131" s="564" t="str">
        <f>IF('statement of marks'!EC13="","",'statement of marks'!EC13)</f>
        <v/>
      </c>
      <c r="E131" s="564" t="str">
        <f>IF('statement of marks'!ED13="","",'statement of marks'!ED13)</f>
        <v/>
      </c>
      <c r="F131" s="564" t="str">
        <f>IF('statement of marks'!EH13="","",'statement of marks'!EH13)</f>
        <v/>
      </c>
      <c r="G131" s="122" t="str">
        <f>IF(F131="","",SUM(C131:F131))</f>
        <v/>
      </c>
      <c r="H131" s="231"/>
      <c r="J131" s="1029" t="str">
        <f>'statement of marks'!$EB$3</f>
        <v>FOUNDATION OF IT</v>
      </c>
      <c r="K131" s="1030"/>
      <c r="L131" s="564" t="str">
        <f>IF('statement of marks'!EB14="","",'statement of marks'!EB14)</f>
        <v/>
      </c>
      <c r="M131" s="564" t="str">
        <f>IF('statement of marks'!EC14="","",'statement of marks'!EC14)</f>
        <v/>
      </c>
      <c r="N131" s="564" t="str">
        <f>IF('statement of marks'!ED14="","",'statement of marks'!ED14)</f>
        <v/>
      </c>
      <c r="O131" s="564" t="str">
        <f>IF('statement of marks'!EH14="","",'statement of marks'!EH14)</f>
        <v/>
      </c>
      <c r="P131" s="122" t="str">
        <f>IF(O131="","",SUM(L131:O131))</f>
        <v/>
      </c>
    </row>
    <row r="132" spans="1:16" ht="15.25" customHeight="1">
      <c r="A132" s="1029" t="str">
        <f>'statement of marks'!$EN$3</f>
        <v>S.U.P.W.</v>
      </c>
      <c r="B132" s="1030"/>
      <c r="C132" s="562" t="s">
        <v>247</v>
      </c>
      <c r="D132" s="1042" t="s">
        <v>249</v>
      </c>
      <c r="E132" s="1042"/>
      <c r="F132" s="565" t="s">
        <v>75</v>
      </c>
      <c r="G132" s="122" t="s">
        <v>30</v>
      </c>
      <c r="H132" s="231"/>
      <c r="J132" s="1029" t="str">
        <f>'statement of marks'!$EN$3</f>
        <v>S.U.P.W.</v>
      </c>
      <c r="K132" s="1030"/>
      <c r="L132" s="562" t="s">
        <v>247</v>
      </c>
      <c r="M132" s="1042" t="s">
        <v>249</v>
      </c>
      <c r="N132" s="1042"/>
      <c r="O132" s="565" t="s">
        <v>75</v>
      </c>
      <c r="P132" s="122" t="s">
        <v>30</v>
      </c>
    </row>
    <row r="133" spans="1:16" ht="15.25" customHeight="1">
      <c r="A133" s="1029"/>
      <c r="B133" s="1030"/>
      <c r="C133" s="563">
        <f>'statement of marks'!$EN$6</f>
        <v>25</v>
      </c>
      <c r="D133" s="1043">
        <f>'statement of marks'!$EO$6</f>
        <v>45</v>
      </c>
      <c r="E133" s="1043"/>
      <c r="F133" s="563">
        <f>'statement of marks'!$EP$6</f>
        <v>30</v>
      </c>
      <c r="G133" s="122">
        <f>SUM(C133,D133,F133)</f>
        <v>100</v>
      </c>
      <c r="H133" s="231"/>
      <c r="J133" s="1029"/>
      <c r="K133" s="1030"/>
      <c r="L133" s="563">
        <f>'statement of marks'!$EN$6</f>
        <v>25</v>
      </c>
      <c r="M133" s="1043">
        <f>'statement of marks'!$EO$6</f>
        <v>45</v>
      </c>
      <c r="N133" s="1043"/>
      <c r="O133" s="563">
        <f>'statement of marks'!$EP$6</f>
        <v>30</v>
      </c>
      <c r="P133" s="122">
        <f>SUM(L133,M133,O133)</f>
        <v>100</v>
      </c>
    </row>
    <row r="134" spans="1:16" ht="15.25" customHeight="1">
      <c r="A134" s="1029"/>
      <c r="B134" s="1030"/>
      <c r="C134" s="564" t="str">
        <f>IF('statement of marks'!EN13="","",'statement of marks'!EN13)</f>
        <v/>
      </c>
      <c r="D134" s="1044" t="str">
        <f>'statement of marks'!EO13</f>
        <v/>
      </c>
      <c r="E134" s="1044"/>
      <c r="F134" s="564" t="str">
        <f>'statement of marks'!EP13</f>
        <v/>
      </c>
      <c r="G134" s="561" t="str">
        <f>IF(F134="","",SUM(C134,D134,F134))</f>
        <v/>
      </c>
      <c r="H134" s="231"/>
      <c r="J134" s="1029"/>
      <c r="K134" s="1030"/>
      <c r="L134" s="564" t="str">
        <f>IF('statement of marks'!EN14="","",'statement of marks'!EN14)</f>
        <v/>
      </c>
      <c r="M134" s="1044" t="str">
        <f>'statement of marks'!EO14</f>
        <v/>
      </c>
      <c r="N134" s="1044"/>
      <c r="O134" s="564" t="str">
        <f>'statement of marks'!EP14</f>
        <v/>
      </c>
      <c r="P134" s="561" t="str">
        <f>IF(O134="","",SUM(L134,M134,O134))</f>
        <v/>
      </c>
    </row>
    <row r="135" spans="1:16" ht="15.25" customHeight="1">
      <c r="A135" s="1029" t="str">
        <f>'statement of marks'!$ES$3</f>
        <v>ART EDU.</v>
      </c>
      <c r="B135" s="1030"/>
      <c r="C135" s="565" t="s">
        <v>76</v>
      </c>
      <c r="D135" s="1041" t="s">
        <v>77</v>
      </c>
      <c r="E135" s="1041"/>
      <c r="F135" s="224" t="s">
        <v>248</v>
      </c>
      <c r="G135" s="122" t="s">
        <v>30</v>
      </c>
      <c r="H135" s="231"/>
      <c r="J135" s="1029" t="str">
        <f>'statement of marks'!$ES$3</f>
        <v>ART EDU.</v>
      </c>
      <c r="K135" s="1030"/>
      <c r="L135" s="565" t="s">
        <v>76</v>
      </c>
      <c r="M135" s="1041" t="s">
        <v>77</v>
      </c>
      <c r="N135" s="1041"/>
      <c r="O135" s="224" t="s">
        <v>248</v>
      </c>
      <c r="P135" s="122" t="s">
        <v>30</v>
      </c>
    </row>
    <row r="136" spans="1:16" ht="15.25" customHeight="1">
      <c r="A136" s="1029"/>
      <c r="B136" s="1030"/>
      <c r="C136" s="563">
        <f>'statement of marks'!$ES$6</f>
        <v>25</v>
      </c>
      <c r="D136" s="563">
        <f>'statement of marks'!$ET$6</f>
        <v>30</v>
      </c>
      <c r="E136" s="563">
        <f>'statement of marks'!$EU$6</f>
        <v>30</v>
      </c>
      <c r="F136" s="563">
        <f>'statement of marks'!$EV$6</f>
        <v>15</v>
      </c>
      <c r="G136" s="122">
        <f>SUM(C136,D136,E136,F136)</f>
        <v>100</v>
      </c>
      <c r="H136" s="231"/>
      <c r="J136" s="1029"/>
      <c r="K136" s="1030"/>
      <c r="L136" s="563">
        <f>'statement of marks'!$ES$6</f>
        <v>25</v>
      </c>
      <c r="M136" s="563">
        <f>'statement of marks'!$ET$6</f>
        <v>30</v>
      </c>
      <c r="N136" s="563">
        <f>'statement of marks'!$EU$6</f>
        <v>30</v>
      </c>
      <c r="O136" s="563">
        <f>'statement of marks'!$EV$6</f>
        <v>15</v>
      </c>
      <c r="P136" s="122">
        <f>SUM(L136,M136,N136,O136)</f>
        <v>100</v>
      </c>
    </row>
    <row r="137" spans="1:16" ht="15.25" customHeight="1">
      <c r="A137" s="1029"/>
      <c r="B137" s="1030"/>
      <c r="C137" s="564" t="str">
        <f>IF('statement of marks'!ES13="","",'statement of marks'!ES13)</f>
        <v/>
      </c>
      <c r="D137" s="564" t="str">
        <f>'statement of marks'!ET13</f>
        <v/>
      </c>
      <c r="E137" s="564" t="str">
        <f>'statement of marks'!EU13</f>
        <v/>
      </c>
      <c r="F137" s="564" t="str">
        <f>'statement of marks'!EV13</f>
        <v/>
      </c>
      <c r="G137" s="122" t="str">
        <f>IF(F137="","",SUM(C137:F137))</f>
        <v/>
      </c>
      <c r="H137" s="231"/>
      <c r="J137" s="1029"/>
      <c r="K137" s="1030"/>
      <c r="L137" s="564" t="str">
        <f>IF('statement of marks'!ES14="","",'statement of marks'!ES14)</f>
        <v/>
      </c>
      <c r="M137" s="564" t="str">
        <f>'statement of marks'!ET14</f>
        <v/>
      </c>
      <c r="N137" s="564" t="str">
        <f>'statement of marks'!EU14</f>
        <v/>
      </c>
      <c r="O137" s="564" t="str">
        <f>'statement of marks'!EV14</f>
        <v/>
      </c>
      <c r="P137" s="122" t="str">
        <f>IF(O137="","",SUM(L137:O137))</f>
        <v/>
      </c>
    </row>
    <row r="138" spans="1:16" ht="15.25" customHeight="1">
      <c r="A138" s="1033" t="s">
        <v>246</v>
      </c>
      <c r="B138" s="1034"/>
      <c r="C138" s="560" t="s">
        <v>252</v>
      </c>
      <c r="D138" s="560" t="s">
        <v>251</v>
      </c>
      <c r="E138" s="560" t="s">
        <v>250</v>
      </c>
      <c r="F138" s="1031" t="s">
        <v>245</v>
      </c>
      <c r="G138" s="1032"/>
      <c r="H138" s="231"/>
      <c r="J138" s="1033" t="s">
        <v>246</v>
      </c>
      <c r="K138" s="1034"/>
      <c r="L138" s="560" t="s">
        <v>252</v>
      </c>
      <c r="M138" s="560" t="s">
        <v>251</v>
      </c>
      <c r="N138" s="560" t="s">
        <v>250</v>
      </c>
      <c r="O138" s="1031" t="s">
        <v>245</v>
      </c>
      <c r="P138" s="1032"/>
    </row>
    <row r="139" spans="1:16" ht="15.25" customHeight="1">
      <c r="A139" s="1033" t="s">
        <v>170</v>
      </c>
      <c r="B139" s="1034"/>
      <c r="C139" s="181" t="str">
        <f>IF('statement of marks'!GN13="","",'statement of marks'!GN13)</f>
        <v/>
      </c>
      <c r="D139" s="181" t="str">
        <f>IF('statement of marks'!GP13="","",'statement of marks'!GP13)</f>
        <v/>
      </c>
      <c r="E139" s="181" t="str">
        <f>IF('statement of marks'!GR13="","",'statement of marks'!GR13)</f>
        <v/>
      </c>
      <c r="F139" s="1035" t="str">
        <f>'statement of marks'!GT13</f>
        <v/>
      </c>
      <c r="G139" s="1036"/>
      <c r="H139" s="231"/>
      <c r="J139" s="1033" t="s">
        <v>170</v>
      </c>
      <c r="K139" s="1034"/>
      <c r="L139" s="181" t="str">
        <f>IF('statement of marks'!GN14="","",'statement of marks'!GN14)</f>
        <v/>
      </c>
      <c r="M139" s="181" t="str">
        <f>IF('statement of marks'!GP14="","",'statement of marks'!GP14)</f>
        <v/>
      </c>
      <c r="N139" s="181" t="str">
        <f>IF('statement of marks'!GR14="","",'statement of marks'!GR14)</f>
        <v/>
      </c>
      <c r="O139" s="1035" t="str">
        <f>'statement of marks'!GT14</f>
        <v/>
      </c>
      <c r="P139" s="1036"/>
    </row>
    <row r="140" spans="1:16" ht="15.25" customHeight="1">
      <c r="A140" s="1037" t="s">
        <v>171</v>
      </c>
      <c r="B140" s="1038"/>
      <c r="C140" s="180" t="str">
        <f>IF('statement of marks'!GM13="","",'statement of marks'!GM13)</f>
        <v/>
      </c>
      <c r="D140" s="180" t="str">
        <f>IF('statement of marks'!GO13="","",'statement of marks'!GO13)</f>
        <v/>
      </c>
      <c r="E140" s="180" t="str">
        <f>IF('statement of marks'!GQ13="","",'statement of marks'!GQ13)</f>
        <v/>
      </c>
      <c r="F140" s="1039" t="str">
        <f>'statement of marks'!GS13</f>
        <v/>
      </c>
      <c r="G140" s="1040"/>
      <c r="H140" s="231"/>
      <c r="J140" s="1037" t="s">
        <v>171</v>
      </c>
      <c r="K140" s="1038"/>
      <c r="L140" s="180" t="str">
        <f>IF('statement of marks'!GM14="","",'statement of marks'!GM14)</f>
        <v/>
      </c>
      <c r="M140" s="180" t="str">
        <f>IF('statement of marks'!GO14="","",'statement of marks'!GO14)</f>
        <v/>
      </c>
      <c r="N140" s="180" t="str">
        <f>IF('statement of marks'!GQ14="","",'statement of marks'!GQ14)</f>
        <v/>
      </c>
      <c r="O140" s="1039" t="str">
        <f>'statement of marks'!GS14</f>
        <v/>
      </c>
      <c r="P140" s="1040"/>
    </row>
    <row r="141" spans="1:16" ht="15.25" customHeight="1">
      <c r="A141" s="1029" t="s">
        <v>241</v>
      </c>
      <c r="B141" s="1030"/>
      <c r="C141" s="177"/>
      <c r="D141" s="43"/>
      <c r="E141" s="43"/>
      <c r="F141" s="43"/>
      <c r="G141" s="226"/>
      <c r="H141" s="231"/>
      <c r="J141" s="1029" t="s">
        <v>241</v>
      </c>
      <c r="K141" s="1030"/>
      <c r="L141" s="177"/>
      <c r="M141" s="43"/>
      <c r="N141" s="43"/>
      <c r="O141" s="43"/>
      <c r="P141" s="226"/>
    </row>
    <row r="142" spans="1:16" ht="15.25" customHeight="1">
      <c r="A142" s="1029" t="s">
        <v>242</v>
      </c>
      <c r="B142" s="1030"/>
      <c r="C142" s="177"/>
      <c r="D142" s="43"/>
      <c r="E142" s="43"/>
      <c r="F142" s="43"/>
      <c r="G142" s="226"/>
      <c r="H142" s="231"/>
      <c r="J142" s="1029" t="s">
        <v>242</v>
      </c>
      <c r="K142" s="1030"/>
      <c r="L142" s="177"/>
      <c r="M142" s="43"/>
      <c r="N142" s="43"/>
      <c r="O142" s="43"/>
      <c r="P142" s="226"/>
    </row>
    <row r="143" spans="1:16" ht="15.25" customHeight="1">
      <c r="A143" s="1029" t="s">
        <v>243</v>
      </c>
      <c r="B143" s="1030"/>
      <c r="C143" s="177"/>
      <c r="D143" s="43"/>
      <c r="E143" s="43"/>
      <c r="F143" s="43"/>
      <c r="G143" s="226"/>
      <c r="H143" s="231"/>
      <c r="J143" s="1029" t="s">
        <v>243</v>
      </c>
      <c r="K143" s="1030"/>
      <c r="L143" s="177"/>
      <c r="M143" s="43"/>
      <c r="N143" s="43"/>
      <c r="O143" s="43"/>
      <c r="P143" s="226"/>
    </row>
    <row r="144" spans="1:16" ht="15.25" customHeight="1" thickBot="1">
      <c r="A144" s="1027" t="s">
        <v>244</v>
      </c>
      <c r="B144" s="1028"/>
      <c r="C144" s="178"/>
      <c r="D144" s="227"/>
      <c r="E144" s="227"/>
      <c r="F144" s="227"/>
      <c r="G144" s="228"/>
      <c r="H144" s="231"/>
      <c r="J144" s="1027" t="s">
        <v>244</v>
      </c>
      <c r="K144" s="1028"/>
      <c r="L144" s="178"/>
      <c r="M144" s="227"/>
      <c r="N144" s="227"/>
      <c r="O144" s="227"/>
      <c r="P144" s="228"/>
    </row>
    <row r="145" spans="1:16" ht="15.25" customHeight="1" thickTop="1">
      <c r="A145" s="1053" t="s">
        <v>166</v>
      </c>
      <c r="B145" s="1054"/>
      <c r="C145" s="1054"/>
      <c r="D145" s="1054"/>
      <c r="E145" s="1054"/>
      <c r="F145" s="1054"/>
      <c r="G145" s="1055"/>
      <c r="H145" s="231"/>
      <c r="J145" s="1056" t="s">
        <v>256</v>
      </c>
      <c r="K145" s="1057"/>
      <c r="L145" s="1057"/>
      <c r="M145" s="1057"/>
      <c r="N145" s="1057"/>
      <c r="O145" s="1057"/>
      <c r="P145" s="1058"/>
    </row>
    <row r="146" spans="1:16" ht="15.25" customHeight="1">
      <c r="A146" s="1059" t="str">
        <f>IF('statement of marks'!$A$1="","",'statement of marks'!$A$1)</f>
        <v xml:space="preserve">GOVT. HR. SEC. SCHOOL, </v>
      </c>
      <c r="B146" s="1060"/>
      <c r="C146" s="1060"/>
      <c r="D146" s="1060"/>
      <c r="E146" s="1060"/>
      <c r="F146" s="1060"/>
      <c r="G146" s="1061"/>
      <c r="H146" s="231"/>
      <c r="J146" s="1059" t="str">
        <f>IF('statement of marks'!$A$1="","",'statement of marks'!$A$1)</f>
        <v xml:space="preserve">GOVT. HR. SEC. SCHOOL, </v>
      </c>
      <c r="K146" s="1060"/>
      <c r="L146" s="1060"/>
      <c r="M146" s="1060"/>
      <c r="N146" s="1060"/>
      <c r="O146" s="1060"/>
      <c r="P146" s="1061"/>
    </row>
    <row r="147" spans="1:16" ht="15.25" customHeight="1">
      <c r="A147" s="1059"/>
      <c r="B147" s="1060"/>
      <c r="C147" s="1060"/>
      <c r="D147" s="1060"/>
      <c r="E147" s="1060"/>
      <c r="F147" s="1060"/>
      <c r="G147" s="1061"/>
      <c r="H147" s="231"/>
      <c r="J147" s="1059"/>
      <c r="K147" s="1060"/>
      <c r="L147" s="1060"/>
      <c r="M147" s="1060"/>
      <c r="N147" s="1060"/>
      <c r="O147" s="1060"/>
      <c r="P147" s="1061"/>
    </row>
    <row r="148" spans="1:16" ht="15.25" customHeight="1">
      <c r="A148" s="1029" t="s">
        <v>167</v>
      </c>
      <c r="B148" s="1030"/>
      <c r="C148" s="1051" t="str">
        <f>IF('statement of marks'!$F$3="","",'statement of marks'!$F$3)</f>
        <v>2015-16</v>
      </c>
      <c r="D148" s="1051"/>
      <c r="E148" s="1051"/>
      <c r="F148" s="1051"/>
      <c r="G148" s="1052"/>
      <c r="H148" s="231"/>
      <c r="J148" s="1029" t="s">
        <v>167</v>
      </c>
      <c r="K148" s="1030"/>
      <c r="L148" s="1051" t="str">
        <f>IF('statement of marks'!$F$3="","",'statement of marks'!$F$3)</f>
        <v>2015-16</v>
      </c>
      <c r="M148" s="1051"/>
      <c r="N148" s="1051"/>
      <c r="O148" s="1051"/>
      <c r="P148" s="1052"/>
    </row>
    <row r="149" spans="1:16" ht="15.25" customHeight="1">
      <c r="A149" s="1029" t="s">
        <v>31</v>
      </c>
      <c r="B149" s="1030"/>
      <c r="C149" s="1051" t="str">
        <f>IF('statement of marks'!H15="","",'statement of marks'!H15)</f>
        <v>A 009</v>
      </c>
      <c r="D149" s="1051"/>
      <c r="E149" s="1051"/>
      <c r="F149" s="1051"/>
      <c r="G149" s="1052"/>
      <c r="H149" s="231"/>
      <c r="J149" s="1029" t="s">
        <v>31</v>
      </c>
      <c r="K149" s="1030"/>
      <c r="L149" s="1051" t="str">
        <f>IF('statement of marks'!H16="","",'statement of marks'!H16)</f>
        <v>A 010</v>
      </c>
      <c r="M149" s="1051"/>
      <c r="N149" s="1051"/>
      <c r="O149" s="1051"/>
      <c r="P149" s="1052"/>
    </row>
    <row r="150" spans="1:16" ht="15.25" customHeight="1">
      <c r="A150" s="1029" t="s">
        <v>32</v>
      </c>
      <c r="B150" s="1030"/>
      <c r="C150" s="1051" t="str">
        <f>IF('statement of marks'!I15="","",'statement of marks'!I15)</f>
        <v>B 009</v>
      </c>
      <c r="D150" s="1051"/>
      <c r="E150" s="1051"/>
      <c r="F150" s="1051"/>
      <c r="G150" s="1052"/>
      <c r="H150" s="231"/>
      <c r="J150" s="1029" t="s">
        <v>32</v>
      </c>
      <c r="K150" s="1030"/>
      <c r="L150" s="1051" t="str">
        <f>IF('statement of marks'!I16="","",'statement of marks'!I16)</f>
        <v>B 010</v>
      </c>
      <c r="M150" s="1051"/>
      <c r="N150" s="1051"/>
      <c r="O150" s="1051"/>
      <c r="P150" s="1052"/>
    </row>
    <row r="151" spans="1:16" ht="15.25" customHeight="1">
      <c r="A151" s="1029" t="s">
        <v>33</v>
      </c>
      <c r="B151" s="1030"/>
      <c r="C151" s="1051" t="str">
        <f>IF('statement of marks'!J15="","",'statement of marks'!J15)</f>
        <v>C 009</v>
      </c>
      <c r="D151" s="1051"/>
      <c r="E151" s="1051"/>
      <c r="F151" s="1051"/>
      <c r="G151" s="1052"/>
      <c r="H151" s="231"/>
      <c r="J151" s="1029" t="s">
        <v>33</v>
      </c>
      <c r="K151" s="1030"/>
      <c r="L151" s="1051" t="str">
        <f>IF('statement of marks'!J16="","",'statement of marks'!J16)</f>
        <v>C 010</v>
      </c>
      <c r="M151" s="1051"/>
      <c r="N151" s="1051"/>
      <c r="O151" s="1051"/>
      <c r="P151" s="1052"/>
    </row>
    <row r="152" spans="1:16" ht="15.25" customHeight="1">
      <c r="A152" s="1029" t="s">
        <v>202</v>
      </c>
      <c r="B152" s="1030"/>
      <c r="C152" s="559" t="str">
        <f>IF('statement of marks'!$A$3="","",'statement of marks'!$A$3)</f>
        <v>10 'B'</v>
      </c>
      <c r="D152" s="1030" t="s">
        <v>62</v>
      </c>
      <c r="E152" s="1030"/>
      <c r="F152" s="1030">
        <f>IF('statement of marks'!D15="","",'statement of marks'!D15)</f>
        <v>1009</v>
      </c>
      <c r="G152" s="1050"/>
      <c r="H152" s="231"/>
      <c r="J152" s="1029" t="s">
        <v>202</v>
      </c>
      <c r="K152" s="1030"/>
      <c r="L152" s="559" t="str">
        <f>IF('statement of marks'!$A$3="","",'statement of marks'!$A$3)</f>
        <v>10 'B'</v>
      </c>
      <c r="M152" s="1030" t="s">
        <v>62</v>
      </c>
      <c r="N152" s="1030"/>
      <c r="O152" s="1030">
        <f>IF('statement of marks'!D16="","",'statement of marks'!D16)</f>
        <v>1010</v>
      </c>
      <c r="P152" s="1050"/>
    </row>
    <row r="153" spans="1:16" ht="15.25" customHeight="1">
      <c r="A153" s="1029" t="s">
        <v>63</v>
      </c>
      <c r="B153" s="1030"/>
      <c r="C153" s="559" t="str">
        <f>IF('statement of marks'!F15="","",'statement of marks'!F15)</f>
        <v/>
      </c>
      <c r="D153" s="1030" t="s">
        <v>58</v>
      </c>
      <c r="E153" s="1030"/>
      <c r="F153" s="1062" t="str">
        <f>IF('statement of marks'!G15="","",'statement of marks'!G15)</f>
        <v/>
      </c>
      <c r="G153" s="1063"/>
      <c r="H153" s="231"/>
      <c r="J153" s="1029" t="s">
        <v>63</v>
      </c>
      <c r="K153" s="1030"/>
      <c r="L153" s="559" t="str">
        <f>IF('statement of marks'!F16="","",'statement of marks'!F16)</f>
        <v/>
      </c>
      <c r="M153" s="1030" t="s">
        <v>58</v>
      </c>
      <c r="N153" s="1030"/>
      <c r="O153" s="1062" t="str">
        <f>IF('statement of marks'!G16="","",'statement of marks'!G16)</f>
        <v/>
      </c>
      <c r="P153" s="1063"/>
    </row>
    <row r="154" spans="1:16" ht="15.25" customHeight="1">
      <c r="A154" s="229" t="s">
        <v>168</v>
      </c>
      <c r="B154" s="230" t="s">
        <v>254</v>
      </c>
      <c r="C154" s="186" t="s">
        <v>67</v>
      </c>
      <c r="D154" s="186" t="s">
        <v>68</v>
      </c>
      <c r="E154" s="186" t="s">
        <v>69</v>
      </c>
      <c r="F154" s="558" t="s">
        <v>176</v>
      </c>
      <c r="G154" s="190" t="s">
        <v>253</v>
      </c>
      <c r="H154" s="231"/>
      <c r="J154" s="229" t="s">
        <v>168</v>
      </c>
      <c r="K154" s="230" t="s">
        <v>254</v>
      </c>
      <c r="L154" s="186" t="s">
        <v>67</v>
      </c>
      <c r="M154" s="186" t="s">
        <v>68</v>
      </c>
      <c r="N154" s="186" t="s">
        <v>69</v>
      </c>
      <c r="O154" s="558" t="s">
        <v>176</v>
      </c>
      <c r="P154" s="190" t="s">
        <v>253</v>
      </c>
    </row>
    <row r="155" spans="1:16" ht="15.25" customHeight="1">
      <c r="A155" s="1049" t="s">
        <v>148</v>
      </c>
      <c r="B155" s="1046"/>
      <c r="C155" s="563">
        <v>10</v>
      </c>
      <c r="D155" s="563">
        <v>10</v>
      </c>
      <c r="E155" s="563">
        <v>10</v>
      </c>
      <c r="F155" s="563">
        <v>70</v>
      </c>
      <c r="G155" s="122">
        <v>100</v>
      </c>
      <c r="H155" s="231"/>
      <c r="J155" s="1049" t="s">
        <v>148</v>
      </c>
      <c r="K155" s="1046"/>
      <c r="L155" s="563">
        <v>10</v>
      </c>
      <c r="M155" s="563">
        <v>10</v>
      </c>
      <c r="N155" s="563">
        <v>10</v>
      </c>
      <c r="O155" s="563">
        <v>70</v>
      </c>
      <c r="P155" s="122">
        <v>100</v>
      </c>
    </row>
    <row r="156" spans="1:16" ht="15.25" customHeight="1">
      <c r="A156" s="1029" t="str">
        <f>'statement of marks'!$K$3</f>
        <v>HINDI</v>
      </c>
      <c r="B156" s="1030"/>
      <c r="C156" s="181" t="str">
        <f>IF('statement of marks'!K15="","",'statement of marks'!K15)</f>
        <v/>
      </c>
      <c r="D156" s="181" t="str">
        <f>IF('statement of marks'!L15="","",'statement of marks'!L15)</f>
        <v/>
      </c>
      <c r="E156" s="181" t="str">
        <f>IF('statement of marks'!M15="","",'statement of marks'!M15)</f>
        <v/>
      </c>
      <c r="F156" s="181" t="str">
        <f>IF('statement of marks'!O15="","",'statement of marks'!O15)</f>
        <v/>
      </c>
      <c r="G156" s="122" t="str">
        <f t="shared" ref="G156:G161" si="8">IF(F156="","",SUM(C156:F156))</f>
        <v/>
      </c>
      <c r="H156" s="231"/>
      <c r="J156" s="1029" t="str">
        <f>'statement of marks'!$K$3</f>
        <v>HINDI</v>
      </c>
      <c r="K156" s="1030"/>
      <c r="L156" s="181" t="str">
        <f>IF('statement of marks'!K16="","",'statement of marks'!K16)</f>
        <v/>
      </c>
      <c r="M156" s="181" t="str">
        <f>IF('statement of marks'!L16="","",'statement of marks'!L16)</f>
        <v/>
      </c>
      <c r="N156" s="181" t="str">
        <f>IF('statement of marks'!M16="","",'statement of marks'!M16)</f>
        <v/>
      </c>
      <c r="O156" s="181" t="str">
        <f>IF('statement of marks'!O16="","",'statement of marks'!O16)</f>
        <v/>
      </c>
      <c r="P156" s="122" t="str">
        <f t="shared" ref="P156:P161" si="9">IF(O156="","",SUM(L156:O156))</f>
        <v/>
      </c>
    </row>
    <row r="157" spans="1:16" ht="15.25" customHeight="1">
      <c r="A157" s="1029" t="str">
        <f>'statement of marks'!$AA$3</f>
        <v>ENGLISH</v>
      </c>
      <c r="B157" s="1030"/>
      <c r="C157" s="181" t="str">
        <f>IF('statement of marks'!AA15="","",'statement of marks'!AA15)</f>
        <v/>
      </c>
      <c r="D157" s="181" t="str">
        <f>IF('statement of marks'!AB15="","",'statement of marks'!AB15)</f>
        <v/>
      </c>
      <c r="E157" s="181" t="str">
        <f>IF('statement of marks'!AC15="","",'statement of marks'!AC15)</f>
        <v/>
      </c>
      <c r="F157" s="181" t="str">
        <f>IF('statement of marks'!AE15="","",'statement of marks'!AE15)</f>
        <v/>
      </c>
      <c r="G157" s="122" t="str">
        <f t="shared" si="8"/>
        <v/>
      </c>
      <c r="H157" s="231"/>
      <c r="J157" s="1029" t="str">
        <f>'statement of marks'!$AA$3</f>
        <v>ENGLISH</v>
      </c>
      <c r="K157" s="1030"/>
      <c r="L157" s="181" t="str">
        <f>IF('statement of marks'!AA16="","",'statement of marks'!AA16)</f>
        <v/>
      </c>
      <c r="M157" s="181" t="str">
        <f>IF('statement of marks'!AB16="","",'statement of marks'!AB16)</f>
        <v/>
      </c>
      <c r="N157" s="181" t="str">
        <f>IF('statement of marks'!AC16="","",'statement of marks'!AC16)</f>
        <v/>
      </c>
      <c r="O157" s="181" t="str">
        <f>IF('statement of marks'!AE16="","",'statement of marks'!AE16)</f>
        <v/>
      </c>
      <c r="P157" s="122" t="str">
        <f t="shared" si="9"/>
        <v/>
      </c>
    </row>
    <row r="158" spans="1:16" ht="15.25" customHeight="1">
      <c r="A158" s="1029" t="str">
        <f>'statement of marks'!AR15</f>
        <v/>
      </c>
      <c r="B158" s="1030"/>
      <c r="C158" s="181" t="str">
        <f>IF('statement of marks'!AS15="","",'statement of marks'!AS15)</f>
        <v/>
      </c>
      <c r="D158" s="181" t="str">
        <f>IF('statement of marks'!AT15="","",'statement of marks'!AT15)</f>
        <v/>
      </c>
      <c r="E158" s="181" t="str">
        <f>IF('statement of marks'!AU15="","",'statement of marks'!AU15)</f>
        <v/>
      </c>
      <c r="F158" s="181" t="str">
        <f>IF('statement of marks'!AW15="","",'statement of marks'!AW15)</f>
        <v/>
      </c>
      <c r="G158" s="122" t="str">
        <f t="shared" si="8"/>
        <v/>
      </c>
      <c r="H158" s="231"/>
      <c r="J158" s="1029" t="str">
        <f>'statement of marks'!AR16</f>
        <v/>
      </c>
      <c r="K158" s="1030"/>
      <c r="L158" s="181" t="str">
        <f>IF('statement of marks'!AS16="","",'statement of marks'!AS16)</f>
        <v/>
      </c>
      <c r="M158" s="181" t="str">
        <f>IF('statement of marks'!AT16="","",'statement of marks'!AT16)</f>
        <v/>
      </c>
      <c r="N158" s="181" t="str">
        <f>IF('statement of marks'!AU16="","",'statement of marks'!AU16)</f>
        <v/>
      </c>
      <c r="O158" s="181" t="str">
        <f>IF('statement of marks'!AW16="","",'statement of marks'!AW16)</f>
        <v/>
      </c>
      <c r="P158" s="122" t="str">
        <f t="shared" si="9"/>
        <v/>
      </c>
    </row>
    <row r="159" spans="1:16" ht="15.25" customHeight="1">
      <c r="A159" s="1029" t="str">
        <f>'statement of marks'!$BI$3</f>
        <v>SCIENCE</v>
      </c>
      <c r="B159" s="1030"/>
      <c r="C159" s="181" t="str">
        <f>IF('statement of marks'!BI15="","",'statement of marks'!BI15)</f>
        <v/>
      </c>
      <c r="D159" s="181" t="str">
        <f>IF('statement of marks'!BJ15="","",'statement of marks'!BJ15)</f>
        <v/>
      </c>
      <c r="E159" s="181" t="str">
        <f>IF('statement of marks'!BK15="","",'statement of marks'!BK15)</f>
        <v/>
      </c>
      <c r="F159" s="181" t="str">
        <f>IF('statement of marks'!BM15="","",'statement of marks'!BM15)</f>
        <v/>
      </c>
      <c r="G159" s="122" t="str">
        <f t="shared" si="8"/>
        <v/>
      </c>
      <c r="H159" s="231"/>
      <c r="J159" s="1029" t="str">
        <f>'statement of marks'!$BI$3</f>
        <v>SCIENCE</v>
      </c>
      <c r="K159" s="1030"/>
      <c r="L159" s="181" t="str">
        <f>IF('statement of marks'!BI16="","",'statement of marks'!BI16)</f>
        <v/>
      </c>
      <c r="M159" s="181" t="str">
        <f>IF('statement of marks'!BJ16="","",'statement of marks'!BJ16)</f>
        <v/>
      </c>
      <c r="N159" s="181" t="str">
        <f>IF('statement of marks'!BK16="","",'statement of marks'!BK16)</f>
        <v/>
      </c>
      <c r="O159" s="181" t="str">
        <f>IF('statement of marks'!BM16="","",'statement of marks'!BM16)</f>
        <v/>
      </c>
      <c r="P159" s="122" t="str">
        <f t="shared" si="9"/>
        <v/>
      </c>
    </row>
    <row r="160" spans="1:16" ht="15.25" customHeight="1">
      <c r="A160" s="1029" t="str">
        <f>'statement of marks'!$BY$3</f>
        <v>SOCIAL SCIENCE</v>
      </c>
      <c r="B160" s="1030"/>
      <c r="C160" s="181" t="str">
        <f>IF('statement of marks'!BY15="","",'statement of marks'!BY15)</f>
        <v/>
      </c>
      <c r="D160" s="181" t="str">
        <f>IF('statement of marks'!BZ15="","",'statement of marks'!BZ15)</f>
        <v/>
      </c>
      <c r="E160" s="181" t="str">
        <f>IF('statement of marks'!CA15="","",'statement of marks'!CA15)</f>
        <v/>
      </c>
      <c r="F160" s="181" t="str">
        <f>IF('statement of marks'!CC15="","",'statement of marks'!CC15)</f>
        <v/>
      </c>
      <c r="G160" s="122" t="str">
        <f t="shared" si="8"/>
        <v/>
      </c>
      <c r="H160" s="231"/>
      <c r="J160" s="1029" t="str">
        <f>'statement of marks'!$BY$3</f>
        <v>SOCIAL SCIENCE</v>
      </c>
      <c r="K160" s="1030"/>
      <c r="L160" s="181" t="str">
        <f>IF('statement of marks'!BY16="","",'statement of marks'!BY16)</f>
        <v/>
      </c>
      <c r="M160" s="181" t="str">
        <f>IF('statement of marks'!BZ16="","",'statement of marks'!BZ16)</f>
        <v/>
      </c>
      <c r="N160" s="181" t="str">
        <f>IF('statement of marks'!CA16="","",'statement of marks'!CA16)</f>
        <v/>
      </c>
      <c r="O160" s="181" t="str">
        <f>IF('statement of marks'!CC16="","",'statement of marks'!CC16)</f>
        <v/>
      </c>
      <c r="P160" s="122" t="str">
        <f t="shared" si="9"/>
        <v/>
      </c>
    </row>
    <row r="161" spans="1:16" ht="15.25" customHeight="1">
      <c r="A161" s="1029" t="str">
        <f>'statement of marks'!$CO$3</f>
        <v>MATHEMATICS</v>
      </c>
      <c r="B161" s="1030"/>
      <c r="C161" s="181" t="str">
        <f>IF('statement of marks'!CO15="","",'statement of marks'!CO15)</f>
        <v/>
      </c>
      <c r="D161" s="181" t="str">
        <f>IF('statement of marks'!CP15="","",'statement of marks'!CP15)</f>
        <v/>
      </c>
      <c r="E161" s="181" t="str">
        <f>IF('statement of marks'!CQ15="","",'statement of marks'!CQ15)</f>
        <v/>
      </c>
      <c r="F161" s="181" t="str">
        <f>IF('statement of marks'!CS15="","",'statement of marks'!CS15)</f>
        <v/>
      </c>
      <c r="G161" s="122" t="str">
        <f t="shared" si="8"/>
        <v/>
      </c>
      <c r="H161" s="231"/>
      <c r="J161" s="1029" t="str">
        <f>'statement of marks'!$CO$3</f>
        <v>MATHEMATICS</v>
      </c>
      <c r="K161" s="1030"/>
      <c r="L161" s="181" t="str">
        <f>IF('statement of marks'!CO16="","",'statement of marks'!CO16)</f>
        <v/>
      </c>
      <c r="M161" s="181" t="str">
        <f>IF('statement of marks'!CP16="","",'statement of marks'!CP16)</f>
        <v/>
      </c>
      <c r="N161" s="181" t="str">
        <f>IF('statement of marks'!CQ16="","",'statement of marks'!CQ16)</f>
        <v/>
      </c>
      <c r="O161" s="181" t="str">
        <f>IF('statement of marks'!CS16="","",'statement of marks'!CS16)</f>
        <v/>
      </c>
      <c r="P161" s="122" t="str">
        <f t="shared" si="9"/>
        <v/>
      </c>
    </row>
    <row r="162" spans="1:16" ht="15.25" customHeight="1">
      <c r="A162" s="1047" t="s">
        <v>255</v>
      </c>
      <c r="B162" s="1048"/>
      <c r="C162" s="180" t="str">
        <f>IF(C161="","",SUM(C156:C161))</f>
        <v/>
      </c>
      <c r="D162" s="180" t="str">
        <f>IF(D161="","",SUM(D156:D161))</f>
        <v/>
      </c>
      <c r="E162" s="180" t="str">
        <f>IF(E161="","",SUM(E156:E161))</f>
        <v/>
      </c>
      <c r="F162" s="180" t="str">
        <f>IF(F161="","",SUM(F156:F161))</f>
        <v/>
      </c>
      <c r="G162" s="188" t="str">
        <f>IF(G161="","",SUM(G156:G161))</f>
        <v/>
      </c>
      <c r="H162" s="231"/>
      <c r="J162" s="1047" t="s">
        <v>255</v>
      </c>
      <c r="K162" s="1048"/>
      <c r="L162" s="180" t="str">
        <f>IF(L161="","",SUM(L156:L161))</f>
        <v/>
      </c>
      <c r="M162" s="180" t="str">
        <f>IF(M161="","",SUM(M156:M161))</f>
        <v/>
      </c>
      <c r="N162" s="180" t="str">
        <f>IF(N161="","",SUM(N156:N161))</f>
        <v/>
      </c>
      <c r="O162" s="180" t="str">
        <f>IF(O161="","",SUM(O156:O161))</f>
        <v/>
      </c>
      <c r="P162" s="188" t="str">
        <f>IF(P161="","",SUM(P156:P161))</f>
        <v/>
      </c>
    </row>
    <row r="163" spans="1:16" ht="15.25" customHeight="1">
      <c r="A163" s="1047" t="s">
        <v>169</v>
      </c>
      <c r="B163" s="1048"/>
      <c r="C163" s="563">
        <f>60-(COUNTIF(C156:C161,"NA")*10+COUNTIF(C156:C161,"ML")*10)</f>
        <v>60</v>
      </c>
      <c r="D163" s="563">
        <f>60-(COUNTIF(D156:D161,"NA")*10+COUNTIF(D156:D161,"ML")*10)</f>
        <v>60</v>
      </c>
      <c r="E163" s="563">
        <f>60-(COUNTIF(E156:E161,"NA")*10+COUNTIF(E156:E161,"ML")*10)</f>
        <v>60</v>
      </c>
      <c r="F163" s="563">
        <f>420-(COUNTIF(F156:F161,"NA")*70+COUNTIF(F156:F161,"ML")*70)</f>
        <v>420</v>
      </c>
      <c r="G163" s="189">
        <f>SUM(C163:F163)</f>
        <v>600</v>
      </c>
      <c r="H163" s="231"/>
      <c r="J163" s="1047" t="s">
        <v>169</v>
      </c>
      <c r="K163" s="1048"/>
      <c r="L163" s="563">
        <f>60-(COUNTIF(L156:L161,"NA")*10+COUNTIF(L156:L161,"ML")*10)</f>
        <v>60</v>
      </c>
      <c r="M163" s="563">
        <f>60-(COUNTIF(M156:M161,"NA")*10+COUNTIF(M156:M161,"ML")*10)</f>
        <v>60</v>
      </c>
      <c r="N163" s="563">
        <f>60-(COUNTIF(N156:N161,"NA")*10+COUNTIF(N156:N161,"ML")*10)</f>
        <v>60</v>
      </c>
      <c r="O163" s="563">
        <f>420-(COUNTIF(O156:O161,"NA")*70+COUNTIF(O156:O161,"ML")*70)</f>
        <v>420</v>
      </c>
      <c r="P163" s="189">
        <f>SUM(L163:O163)</f>
        <v>600</v>
      </c>
    </row>
    <row r="164" spans="1:16" ht="15.25" customHeight="1">
      <c r="A164" s="1045" t="s">
        <v>133</v>
      </c>
      <c r="B164" s="1046"/>
      <c r="C164" s="123" t="e">
        <f>C162/C163*100</f>
        <v>#VALUE!</v>
      </c>
      <c r="D164" s="123" t="e">
        <f>D162/D163*100</f>
        <v>#VALUE!</v>
      </c>
      <c r="E164" s="123" t="e">
        <f>E162/E163*100</f>
        <v>#VALUE!</v>
      </c>
      <c r="F164" s="123" t="e">
        <f>F162/F163*100</f>
        <v>#VALUE!</v>
      </c>
      <c r="G164" s="124" t="e">
        <f>G162/G163*100</f>
        <v>#VALUE!</v>
      </c>
      <c r="H164" s="231"/>
      <c r="J164" s="1045" t="s">
        <v>133</v>
      </c>
      <c r="K164" s="1046"/>
      <c r="L164" s="123" t="e">
        <f>L162/L163*100</f>
        <v>#VALUE!</v>
      </c>
      <c r="M164" s="123" t="e">
        <f>M162/M163*100</f>
        <v>#VALUE!</v>
      </c>
      <c r="N164" s="123" t="e">
        <f>N162/N163*100</f>
        <v>#VALUE!</v>
      </c>
      <c r="O164" s="123" t="e">
        <f>O162/O163*100</f>
        <v>#VALUE!</v>
      </c>
      <c r="P164" s="124" t="e">
        <f>P162/P163*100</f>
        <v>#VALUE!</v>
      </c>
    </row>
    <row r="165" spans="1:16" ht="15.25" customHeight="1">
      <c r="A165" s="1029" t="str">
        <f>'statement of marks'!$DE$3</f>
        <v>RAJASTHAN STUDIES</v>
      </c>
      <c r="B165" s="1030"/>
      <c r="C165" s="564" t="str">
        <f>IF('statement of marks'!DE15="","",'statement of marks'!DE15)</f>
        <v/>
      </c>
      <c r="D165" s="564" t="str">
        <f>IF('statement of marks'!DF15="","",'statement of marks'!DF15)</f>
        <v/>
      </c>
      <c r="E165" s="564" t="str">
        <f>IF('statement of marks'!DG15="","",'statement of marks'!DG15)</f>
        <v/>
      </c>
      <c r="F165" s="564" t="str">
        <f>IF('statement of marks'!DI15="","",'statement of marks'!DI15)</f>
        <v/>
      </c>
      <c r="G165" s="122" t="str">
        <f>IF(F165="","",SUM(C165:F165))</f>
        <v/>
      </c>
      <c r="H165" s="231"/>
      <c r="J165" s="1029" t="str">
        <f>'statement of marks'!$DE$3</f>
        <v>RAJASTHAN STUDIES</v>
      </c>
      <c r="K165" s="1030"/>
      <c r="L165" s="564" t="str">
        <f>IF('statement of marks'!DE16="","",'statement of marks'!DE16)</f>
        <v/>
      </c>
      <c r="M165" s="564" t="str">
        <f>IF('statement of marks'!DF16="","",'statement of marks'!DF16)</f>
        <v/>
      </c>
      <c r="N165" s="564" t="str">
        <f>IF('statement of marks'!DG16="","",'statement of marks'!DG16)</f>
        <v/>
      </c>
      <c r="O165" s="564" t="str">
        <f>IF('statement of marks'!DI16="","",'statement of marks'!DI16)</f>
        <v/>
      </c>
      <c r="P165" s="122" t="str">
        <f>IF(O165="","",SUM(L165:O165))</f>
        <v/>
      </c>
    </row>
    <row r="166" spans="1:16" ht="15.25" customHeight="1">
      <c r="A166" s="1029" t="str">
        <f>'statement of marks'!$DP$3</f>
        <v>PH. AND HEALTH EDU.</v>
      </c>
      <c r="B166" s="1030"/>
      <c r="C166" s="564" t="str">
        <f>IF('statement of marks'!DP15="","",'statement of marks'!DP15)</f>
        <v/>
      </c>
      <c r="D166" s="564" t="str">
        <f>IF('statement of marks'!DQ15="","",'statement of marks'!DQ15)</f>
        <v/>
      </c>
      <c r="E166" s="564" t="str">
        <f>IF('statement of marks'!DR15="","",'statement of marks'!DR15)</f>
        <v/>
      </c>
      <c r="F166" s="564" t="str">
        <f>IF('statement of marks'!DV15="","",'statement of marks'!DV15)</f>
        <v/>
      </c>
      <c r="G166" s="122" t="str">
        <f>IF(F166="","",SUM(C166:F166))</f>
        <v/>
      </c>
      <c r="H166" s="231"/>
      <c r="J166" s="1029" t="str">
        <f>'statement of marks'!$DP$3</f>
        <v>PH. AND HEALTH EDU.</v>
      </c>
      <c r="K166" s="1030"/>
      <c r="L166" s="564" t="str">
        <f>IF('statement of marks'!DP16="","",'statement of marks'!DP16)</f>
        <v/>
      </c>
      <c r="M166" s="564" t="str">
        <f>IF('statement of marks'!DQ16="","",'statement of marks'!DQ16)</f>
        <v/>
      </c>
      <c r="N166" s="564" t="str">
        <f>IF('statement of marks'!DR16="","",'statement of marks'!DR16)</f>
        <v/>
      </c>
      <c r="O166" s="564" t="str">
        <f>IF('statement of marks'!DV16="","",'statement of marks'!DV16)</f>
        <v/>
      </c>
      <c r="P166" s="122" t="str">
        <f>IF(O166="","",SUM(L166:O166))</f>
        <v/>
      </c>
    </row>
    <row r="167" spans="1:16" ht="15.25" customHeight="1">
      <c r="A167" s="1029" t="str">
        <f>'statement of marks'!$EB$3</f>
        <v>FOUNDATION OF IT</v>
      </c>
      <c r="B167" s="1030"/>
      <c r="C167" s="564" t="str">
        <f>IF('statement of marks'!EB15="","",'statement of marks'!EB15)</f>
        <v/>
      </c>
      <c r="D167" s="564" t="str">
        <f>IF('statement of marks'!EC15="","",'statement of marks'!EC15)</f>
        <v/>
      </c>
      <c r="E167" s="564" t="str">
        <f>IF('statement of marks'!ED15="","",'statement of marks'!ED15)</f>
        <v/>
      </c>
      <c r="F167" s="564" t="str">
        <f>IF('statement of marks'!EH15="","",'statement of marks'!EH15)</f>
        <v/>
      </c>
      <c r="G167" s="122" t="str">
        <f>IF(F167="","",SUM(C167:F167))</f>
        <v/>
      </c>
      <c r="H167" s="231"/>
      <c r="J167" s="1029" t="str">
        <f>'statement of marks'!$EB$3</f>
        <v>FOUNDATION OF IT</v>
      </c>
      <c r="K167" s="1030"/>
      <c r="L167" s="564" t="str">
        <f>IF('statement of marks'!EB16="","",'statement of marks'!EB16)</f>
        <v/>
      </c>
      <c r="M167" s="564" t="str">
        <f>IF('statement of marks'!EC16="","",'statement of marks'!EC16)</f>
        <v/>
      </c>
      <c r="N167" s="564" t="str">
        <f>IF('statement of marks'!ED16="","",'statement of marks'!ED16)</f>
        <v/>
      </c>
      <c r="O167" s="564" t="str">
        <f>IF('statement of marks'!EH16="","",'statement of marks'!EH16)</f>
        <v/>
      </c>
      <c r="P167" s="122" t="str">
        <f>IF(O167="","",SUM(L167:O167))</f>
        <v/>
      </c>
    </row>
    <row r="168" spans="1:16" ht="15.25" customHeight="1">
      <c r="A168" s="1029" t="str">
        <f>'statement of marks'!$EN$3</f>
        <v>S.U.P.W.</v>
      </c>
      <c r="B168" s="1030"/>
      <c r="C168" s="562" t="s">
        <v>247</v>
      </c>
      <c r="D168" s="1042" t="s">
        <v>249</v>
      </c>
      <c r="E168" s="1042"/>
      <c r="F168" s="565" t="s">
        <v>75</v>
      </c>
      <c r="G168" s="122" t="s">
        <v>30</v>
      </c>
      <c r="H168" s="231"/>
      <c r="J168" s="1029" t="str">
        <f>'statement of marks'!$EN$3</f>
        <v>S.U.P.W.</v>
      </c>
      <c r="K168" s="1030"/>
      <c r="L168" s="562" t="s">
        <v>247</v>
      </c>
      <c r="M168" s="1042" t="s">
        <v>249</v>
      </c>
      <c r="N168" s="1042"/>
      <c r="O168" s="565" t="s">
        <v>75</v>
      </c>
      <c r="P168" s="122" t="s">
        <v>30</v>
      </c>
    </row>
    <row r="169" spans="1:16" ht="15.25" customHeight="1">
      <c r="A169" s="1029"/>
      <c r="B169" s="1030"/>
      <c r="C169" s="563">
        <f>'statement of marks'!$EN$6</f>
        <v>25</v>
      </c>
      <c r="D169" s="1043">
        <f>'statement of marks'!$EO$6</f>
        <v>45</v>
      </c>
      <c r="E169" s="1043"/>
      <c r="F169" s="563">
        <f>'statement of marks'!$EP$6</f>
        <v>30</v>
      </c>
      <c r="G169" s="122">
        <f>SUM(C169,D169,F169)</f>
        <v>100</v>
      </c>
      <c r="H169" s="231"/>
      <c r="J169" s="1029"/>
      <c r="K169" s="1030"/>
      <c r="L169" s="563">
        <f>'statement of marks'!$EN$6</f>
        <v>25</v>
      </c>
      <c r="M169" s="1043">
        <f>'statement of marks'!$EO$6</f>
        <v>45</v>
      </c>
      <c r="N169" s="1043"/>
      <c r="O169" s="563">
        <f>'statement of marks'!$EP$6</f>
        <v>30</v>
      </c>
      <c r="P169" s="122">
        <f>SUM(L169,M169,O169)</f>
        <v>100</v>
      </c>
    </row>
    <row r="170" spans="1:16" ht="15.25" customHeight="1">
      <c r="A170" s="1029"/>
      <c r="B170" s="1030"/>
      <c r="C170" s="564" t="str">
        <f>IF('statement of marks'!EN15="","",'statement of marks'!EN15)</f>
        <v/>
      </c>
      <c r="D170" s="1044" t="str">
        <f>'statement of marks'!EO15</f>
        <v/>
      </c>
      <c r="E170" s="1044"/>
      <c r="F170" s="564" t="str">
        <f>'statement of marks'!EP15</f>
        <v/>
      </c>
      <c r="G170" s="561" t="str">
        <f>IF(F170="","",SUM(C170,D170,F170))</f>
        <v/>
      </c>
      <c r="H170" s="231"/>
      <c r="J170" s="1029"/>
      <c r="K170" s="1030"/>
      <c r="L170" s="564" t="str">
        <f>IF('statement of marks'!EN16="","",'statement of marks'!EN16)</f>
        <v/>
      </c>
      <c r="M170" s="1044" t="str">
        <f>'statement of marks'!EO16</f>
        <v/>
      </c>
      <c r="N170" s="1044"/>
      <c r="O170" s="564" t="str">
        <f>'statement of marks'!EP16</f>
        <v/>
      </c>
      <c r="P170" s="561" t="str">
        <f>IF(O170="","",SUM(L170,M170,O170))</f>
        <v/>
      </c>
    </row>
    <row r="171" spans="1:16" ht="15.25" customHeight="1">
      <c r="A171" s="1029" t="str">
        <f>'statement of marks'!$ES$3</f>
        <v>ART EDU.</v>
      </c>
      <c r="B171" s="1030"/>
      <c r="C171" s="565" t="s">
        <v>76</v>
      </c>
      <c r="D171" s="1041" t="s">
        <v>77</v>
      </c>
      <c r="E171" s="1041"/>
      <c r="F171" s="224" t="s">
        <v>248</v>
      </c>
      <c r="G171" s="122" t="s">
        <v>30</v>
      </c>
      <c r="H171" s="231"/>
      <c r="J171" s="1029" t="str">
        <f>'statement of marks'!$ES$3</f>
        <v>ART EDU.</v>
      </c>
      <c r="K171" s="1030"/>
      <c r="L171" s="565" t="s">
        <v>76</v>
      </c>
      <c r="M171" s="1041" t="s">
        <v>77</v>
      </c>
      <c r="N171" s="1041"/>
      <c r="O171" s="224" t="s">
        <v>248</v>
      </c>
      <c r="P171" s="122" t="s">
        <v>30</v>
      </c>
    </row>
    <row r="172" spans="1:16" ht="15.25" customHeight="1">
      <c r="A172" s="1029"/>
      <c r="B172" s="1030"/>
      <c r="C172" s="563">
        <f>'statement of marks'!$ES$6</f>
        <v>25</v>
      </c>
      <c r="D172" s="563">
        <f>'statement of marks'!$ET$6</f>
        <v>30</v>
      </c>
      <c r="E172" s="563">
        <f>'statement of marks'!$EU$6</f>
        <v>30</v>
      </c>
      <c r="F172" s="563">
        <f>'statement of marks'!$EV$6</f>
        <v>15</v>
      </c>
      <c r="G172" s="122">
        <f>SUM(C172,D172,E172,F172)</f>
        <v>100</v>
      </c>
      <c r="H172" s="231"/>
      <c r="J172" s="1029"/>
      <c r="K172" s="1030"/>
      <c r="L172" s="563">
        <f>'statement of marks'!$ES$6</f>
        <v>25</v>
      </c>
      <c r="M172" s="563">
        <f>'statement of marks'!$ET$6</f>
        <v>30</v>
      </c>
      <c r="N172" s="563">
        <f>'statement of marks'!$EU$6</f>
        <v>30</v>
      </c>
      <c r="O172" s="563">
        <f>'statement of marks'!$EV$6</f>
        <v>15</v>
      </c>
      <c r="P172" s="122">
        <f>SUM(L172,M172,N172,O172)</f>
        <v>100</v>
      </c>
    </row>
    <row r="173" spans="1:16" ht="15.25" customHeight="1">
      <c r="A173" s="1029"/>
      <c r="B173" s="1030"/>
      <c r="C173" s="564" t="str">
        <f>IF('statement of marks'!ES15="","",'statement of marks'!ES15)</f>
        <v/>
      </c>
      <c r="D173" s="564" t="str">
        <f>'statement of marks'!ET15</f>
        <v/>
      </c>
      <c r="E173" s="564" t="str">
        <f>'statement of marks'!EU15</f>
        <v/>
      </c>
      <c r="F173" s="564" t="str">
        <f>'statement of marks'!EV15</f>
        <v/>
      </c>
      <c r="G173" s="122" t="str">
        <f>IF(F173="","",SUM(C173:F173))</f>
        <v/>
      </c>
      <c r="H173" s="231"/>
      <c r="J173" s="1029"/>
      <c r="K173" s="1030"/>
      <c r="L173" s="564" t="str">
        <f>IF('statement of marks'!ES16="","",'statement of marks'!ES16)</f>
        <v/>
      </c>
      <c r="M173" s="564" t="str">
        <f>'statement of marks'!ET16</f>
        <v/>
      </c>
      <c r="N173" s="564" t="str">
        <f>'statement of marks'!EU16</f>
        <v/>
      </c>
      <c r="O173" s="564" t="str">
        <f>'statement of marks'!EV16</f>
        <v/>
      </c>
      <c r="P173" s="122" t="str">
        <f>IF(O173="","",SUM(L173:O173))</f>
        <v/>
      </c>
    </row>
    <row r="174" spans="1:16" ht="15.25" customHeight="1">
      <c r="A174" s="1033" t="s">
        <v>246</v>
      </c>
      <c r="B174" s="1034"/>
      <c r="C174" s="560" t="s">
        <v>252</v>
      </c>
      <c r="D174" s="560" t="s">
        <v>251</v>
      </c>
      <c r="E174" s="560" t="s">
        <v>250</v>
      </c>
      <c r="F174" s="1031" t="s">
        <v>245</v>
      </c>
      <c r="G174" s="1032"/>
      <c r="H174" s="231"/>
      <c r="J174" s="1033" t="s">
        <v>246</v>
      </c>
      <c r="K174" s="1034"/>
      <c r="L174" s="560" t="s">
        <v>252</v>
      </c>
      <c r="M174" s="560" t="s">
        <v>251</v>
      </c>
      <c r="N174" s="560" t="s">
        <v>250</v>
      </c>
      <c r="O174" s="1031" t="s">
        <v>245</v>
      </c>
      <c r="P174" s="1032"/>
    </row>
    <row r="175" spans="1:16" ht="15.25" customHeight="1">
      <c r="A175" s="1033" t="s">
        <v>170</v>
      </c>
      <c r="B175" s="1034"/>
      <c r="C175" s="181" t="str">
        <f>IF('statement of marks'!GN15="","",'statement of marks'!GN15)</f>
        <v/>
      </c>
      <c r="D175" s="181" t="str">
        <f>IF('statement of marks'!GP15="","",'statement of marks'!GP15)</f>
        <v/>
      </c>
      <c r="E175" s="181" t="str">
        <f>IF('statement of marks'!GR15="","",'statement of marks'!GR15)</f>
        <v/>
      </c>
      <c r="F175" s="1035" t="str">
        <f>'statement of marks'!GT15</f>
        <v/>
      </c>
      <c r="G175" s="1036"/>
      <c r="H175" s="231"/>
      <c r="J175" s="1033" t="s">
        <v>170</v>
      </c>
      <c r="K175" s="1034"/>
      <c r="L175" s="181" t="str">
        <f>IF('statement of marks'!GN16="","",'statement of marks'!GN16)</f>
        <v/>
      </c>
      <c r="M175" s="181" t="str">
        <f>IF('statement of marks'!GP16="","",'statement of marks'!GP16)</f>
        <v/>
      </c>
      <c r="N175" s="181" t="str">
        <f>IF('statement of marks'!GR16="","",'statement of marks'!GR16)</f>
        <v/>
      </c>
      <c r="O175" s="1035" t="str">
        <f>'statement of marks'!GT16</f>
        <v/>
      </c>
      <c r="P175" s="1036"/>
    </row>
    <row r="176" spans="1:16" ht="15.25" customHeight="1">
      <c r="A176" s="1037" t="s">
        <v>171</v>
      </c>
      <c r="B176" s="1038"/>
      <c r="C176" s="180" t="str">
        <f>IF('statement of marks'!GM15="","",'statement of marks'!GM15)</f>
        <v/>
      </c>
      <c r="D176" s="180" t="str">
        <f>IF('statement of marks'!GO15="","",'statement of marks'!GO15)</f>
        <v/>
      </c>
      <c r="E176" s="180" t="str">
        <f>IF('statement of marks'!GQ15="","",'statement of marks'!GQ15)</f>
        <v/>
      </c>
      <c r="F176" s="1039" t="str">
        <f>'statement of marks'!GS15</f>
        <v/>
      </c>
      <c r="G176" s="1040"/>
      <c r="H176" s="231"/>
      <c r="J176" s="1037" t="s">
        <v>171</v>
      </c>
      <c r="K176" s="1038"/>
      <c r="L176" s="180" t="str">
        <f>IF('statement of marks'!GM16="","",'statement of marks'!GM16)</f>
        <v/>
      </c>
      <c r="M176" s="180" t="str">
        <f>IF('statement of marks'!GO16="","",'statement of marks'!GO16)</f>
        <v/>
      </c>
      <c r="N176" s="180" t="str">
        <f>IF('statement of marks'!GQ16="","",'statement of marks'!GQ16)</f>
        <v/>
      </c>
      <c r="O176" s="1039" t="str">
        <f>'statement of marks'!GS16</f>
        <v/>
      </c>
      <c r="P176" s="1040"/>
    </row>
    <row r="177" spans="1:16" ht="15.25" customHeight="1">
      <c r="A177" s="1029" t="s">
        <v>241</v>
      </c>
      <c r="B177" s="1030"/>
      <c r="C177" s="177"/>
      <c r="D177" s="43"/>
      <c r="E177" s="43"/>
      <c r="F177" s="43"/>
      <c r="G177" s="226"/>
      <c r="H177" s="231"/>
      <c r="J177" s="1029" t="s">
        <v>241</v>
      </c>
      <c r="K177" s="1030"/>
      <c r="L177" s="177"/>
      <c r="M177" s="43"/>
      <c r="N177" s="43"/>
      <c r="O177" s="43"/>
      <c r="P177" s="226"/>
    </row>
    <row r="178" spans="1:16" ht="15.25" customHeight="1">
      <c r="A178" s="1029" t="s">
        <v>242</v>
      </c>
      <c r="B178" s="1030"/>
      <c r="C178" s="177"/>
      <c r="D178" s="43"/>
      <c r="E178" s="43"/>
      <c r="F178" s="43"/>
      <c r="G178" s="226"/>
      <c r="H178" s="231"/>
      <c r="J178" s="1029" t="s">
        <v>242</v>
      </c>
      <c r="K178" s="1030"/>
      <c r="L178" s="177"/>
      <c r="M178" s="43"/>
      <c r="N178" s="43"/>
      <c r="O178" s="43"/>
      <c r="P178" s="226"/>
    </row>
    <row r="179" spans="1:16" ht="15.25" customHeight="1">
      <c r="A179" s="1029" t="s">
        <v>243</v>
      </c>
      <c r="B179" s="1030"/>
      <c r="C179" s="177"/>
      <c r="D179" s="43"/>
      <c r="E179" s="43"/>
      <c r="F179" s="43"/>
      <c r="G179" s="226"/>
      <c r="H179" s="231"/>
      <c r="J179" s="1029" t="s">
        <v>243</v>
      </c>
      <c r="K179" s="1030"/>
      <c r="L179" s="177"/>
      <c r="M179" s="43"/>
      <c r="N179" s="43"/>
      <c r="O179" s="43"/>
      <c r="P179" s="226"/>
    </row>
    <row r="180" spans="1:16" ht="15.25" customHeight="1" thickBot="1">
      <c r="A180" s="1027" t="s">
        <v>244</v>
      </c>
      <c r="B180" s="1028"/>
      <c r="C180" s="178"/>
      <c r="D180" s="227"/>
      <c r="E180" s="227"/>
      <c r="F180" s="227"/>
      <c r="G180" s="228"/>
      <c r="H180" s="231"/>
      <c r="J180" s="1027" t="s">
        <v>244</v>
      </c>
      <c r="K180" s="1028"/>
      <c r="L180" s="178"/>
      <c r="M180" s="227"/>
      <c r="N180" s="227"/>
      <c r="O180" s="227"/>
      <c r="P180" s="228"/>
    </row>
    <row r="181" spans="1:16" ht="15.25" customHeight="1" thickTop="1">
      <c r="A181" s="1053" t="s">
        <v>166</v>
      </c>
      <c r="B181" s="1054"/>
      <c r="C181" s="1054"/>
      <c r="D181" s="1054"/>
      <c r="E181" s="1054"/>
      <c r="F181" s="1054"/>
      <c r="G181" s="1055"/>
      <c r="H181" s="231"/>
      <c r="J181" s="1056" t="s">
        <v>256</v>
      </c>
      <c r="K181" s="1057"/>
      <c r="L181" s="1057"/>
      <c r="M181" s="1057"/>
      <c r="N181" s="1057"/>
      <c r="O181" s="1057"/>
      <c r="P181" s="1058"/>
    </row>
    <row r="182" spans="1:16" ht="15.25" customHeight="1">
      <c r="A182" s="1059" t="str">
        <f>IF('statement of marks'!$A$1="","",'statement of marks'!$A$1)</f>
        <v xml:space="preserve">GOVT. HR. SEC. SCHOOL, </v>
      </c>
      <c r="B182" s="1060"/>
      <c r="C182" s="1060"/>
      <c r="D182" s="1060"/>
      <c r="E182" s="1060"/>
      <c r="F182" s="1060"/>
      <c r="G182" s="1061"/>
      <c r="H182" s="231"/>
      <c r="J182" s="1059" t="str">
        <f>IF('statement of marks'!$A$1="","",'statement of marks'!$A$1)</f>
        <v xml:space="preserve">GOVT. HR. SEC. SCHOOL, </v>
      </c>
      <c r="K182" s="1060"/>
      <c r="L182" s="1060"/>
      <c r="M182" s="1060"/>
      <c r="N182" s="1060"/>
      <c r="O182" s="1060"/>
      <c r="P182" s="1061"/>
    </row>
    <row r="183" spans="1:16" ht="15.25" customHeight="1">
      <c r="A183" s="1059"/>
      <c r="B183" s="1060"/>
      <c r="C183" s="1060"/>
      <c r="D183" s="1060"/>
      <c r="E183" s="1060"/>
      <c r="F183" s="1060"/>
      <c r="G183" s="1061"/>
      <c r="H183" s="231"/>
      <c r="J183" s="1059"/>
      <c r="K183" s="1060"/>
      <c r="L183" s="1060"/>
      <c r="M183" s="1060"/>
      <c r="N183" s="1060"/>
      <c r="O183" s="1060"/>
      <c r="P183" s="1061"/>
    </row>
    <row r="184" spans="1:16" ht="15.25" customHeight="1">
      <c r="A184" s="1029" t="s">
        <v>167</v>
      </c>
      <c r="B184" s="1030"/>
      <c r="C184" s="1051" t="str">
        <f>IF('statement of marks'!$F$3="","",'statement of marks'!$F$3)</f>
        <v>2015-16</v>
      </c>
      <c r="D184" s="1051"/>
      <c r="E184" s="1051"/>
      <c r="F184" s="1051"/>
      <c r="G184" s="1052"/>
      <c r="H184" s="231"/>
      <c r="J184" s="1029" t="s">
        <v>167</v>
      </c>
      <c r="K184" s="1030"/>
      <c r="L184" s="1051" t="str">
        <f>IF('statement of marks'!$F$3="","",'statement of marks'!$F$3)</f>
        <v>2015-16</v>
      </c>
      <c r="M184" s="1051"/>
      <c r="N184" s="1051"/>
      <c r="O184" s="1051"/>
      <c r="P184" s="1052"/>
    </row>
    <row r="185" spans="1:16" ht="15.25" customHeight="1">
      <c r="A185" s="1029" t="s">
        <v>31</v>
      </c>
      <c r="B185" s="1030"/>
      <c r="C185" s="1051" t="str">
        <f>IF('statement of marks'!H17="","",'statement of marks'!H17)</f>
        <v>A 011</v>
      </c>
      <c r="D185" s="1051"/>
      <c r="E185" s="1051"/>
      <c r="F185" s="1051"/>
      <c r="G185" s="1052"/>
      <c r="H185" s="231"/>
      <c r="J185" s="1029" t="s">
        <v>31</v>
      </c>
      <c r="K185" s="1030"/>
      <c r="L185" s="1051" t="str">
        <f>IF('statement of marks'!H18="","",'statement of marks'!H18)</f>
        <v>A 012</v>
      </c>
      <c r="M185" s="1051"/>
      <c r="N185" s="1051"/>
      <c r="O185" s="1051"/>
      <c r="P185" s="1052"/>
    </row>
    <row r="186" spans="1:16" ht="15.25" customHeight="1">
      <c r="A186" s="1029" t="s">
        <v>32</v>
      </c>
      <c r="B186" s="1030"/>
      <c r="C186" s="1051" t="str">
        <f>IF('statement of marks'!I17="","",'statement of marks'!I17)</f>
        <v>B 011</v>
      </c>
      <c r="D186" s="1051"/>
      <c r="E186" s="1051"/>
      <c r="F186" s="1051"/>
      <c r="G186" s="1052"/>
      <c r="H186" s="231"/>
      <c r="J186" s="1029" t="s">
        <v>32</v>
      </c>
      <c r="K186" s="1030"/>
      <c r="L186" s="1051" t="str">
        <f>IF('statement of marks'!I18="","",'statement of marks'!I18)</f>
        <v>B 012</v>
      </c>
      <c r="M186" s="1051"/>
      <c r="N186" s="1051"/>
      <c r="O186" s="1051"/>
      <c r="P186" s="1052"/>
    </row>
    <row r="187" spans="1:16" ht="15.25" customHeight="1">
      <c r="A187" s="1029" t="s">
        <v>33</v>
      </c>
      <c r="B187" s="1030"/>
      <c r="C187" s="1051" t="str">
        <f>IF('statement of marks'!J17="","",'statement of marks'!J17)</f>
        <v>C 011</v>
      </c>
      <c r="D187" s="1051"/>
      <c r="E187" s="1051"/>
      <c r="F187" s="1051"/>
      <c r="G187" s="1052"/>
      <c r="H187" s="231"/>
      <c r="J187" s="1029" t="s">
        <v>33</v>
      </c>
      <c r="K187" s="1030"/>
      <c r="L187" s="1051" t="str">
        <f>IF('statement of marks'!J18="","",'statement of marks'!J18)</f>
        <v>C 012</v>
      </c>
      <c r="M187" s="1051"/>
      <c r="N187" s="1051"/>
      <c r="O187" s="1051"/>
      <c r="P187" s="1052"/>
    </row>
    <row r="188" spans="1:16" ht="15.25" customHeight="1">
      <c r="A188" s="1029" t="s">
        <v>202</v>
      </c>
      <c r="B188" s="1030"/>
      <c r="C188" s="559" t="str">
        <f>IF('statement of marks'!$A$3="","",'statement of marks'!$A$3)</f>
        <v>10 'B'</v>
      </c>
      <c r="D188" s="1030" t="s">
        <v>62</v>
      </c>
      <c r="E188" s="1030"/>
      <c r="F188" s="1030">
        <f>IF('statement of marks'!D17="","",'statement of marks'!D17)</f>
        <v>1011</v>
      </c>
      <c r="G188" s="1050"/>
      <c r="H188" s="231"/>
      <c r="J188" s="1029" t="s">
        <v>202</v>
      </c>
      <c r="K188" s="1030"/>
      <c r="L188" s="559" t="str">
        <f>IF('statement of marks'!$A$3="","",'statement of marks'!$A$3)</f>
        <v>10 'B'</v>
      </c>
      <c r="M188" s="1030" t="s">
        <v>62</v>
      </c>
      <c r="N188" s="1030"/>
      <c r="O188" s="1030">
        <f>IF('statement of marks'!D18="","",'statement of marks'!D18)</f>
        <v>1012</v>
      </c>
      <c r="P188" s="1050"/>
    </row>
    <row r="189" spans="1:16" ht="15.25" customHeight="1">
      <c r="A189" s="1029" t="s">
        <v>63</v>
      </c>
      <c r="B189" s="1030"/>
      <c r="C189" s="559" t="str">
        <f>IF('statement of marks'!F17="","",'statement of marks'!F17)</f>
        <v/>
      </c>
      <c r="D189" s="1030" t="s">
        <v>58</v>
      </c>
      <c r="E189" s="1030"/>
      <c r="F189" s="1062" t="str">
        <f>IF('statement of marks'!G17="","",'statement of marks'!G17)</f>
        <v/>
      </c>
      <c r="G189" s="1063"/>
      <c r="H189" s="231"/>
      <c r="J189" s="1029" t="s">
        <v>63</v>
      </c>
      <c r="K189" s="1030"/>
      <c r="L189" s="559" t="str">
        <f>IF('statement of marks'!F18="","",'statement of marks'!F18)</f>
        <v/>
      </c>
      <c r="M189" s="1030" t="s">
        <v>58</v>
      </c>
      <c r="N189" s="1030"/>
      <c r="O189" s="1062" t="str">
        <f>IF('statement of marks'!G18="","",'statement of marks'!G18)</f>
        <v/>
      </c>
      <c r="P189" s="1063"/>
    </row>
    <row r="190" spans="1:16" ht="15.25" customHeight="1">
      <c r="A190" s="229" t="s">
        <v>168</v>
      </c>
      <c r="B190" s="230" t="s">
        <v>254</v>
      </c>
      <c r="C190" s="186" t="s">
        <v>67</v>
      </c>
      <c r="D190" s="186" t="s">
        <v>68</v>
      </c>
      <c r="E190" s="186" t="s">
        <v>69</v>
      </c>
      <c r="F190" s="558" t="s">
        <v>176</v>
      </c>
      <c r="G190" s="190" t="s">
        <v>253</v>
      </c>
      <c r="H190" s="231"/>
      <c r="J190" s="229" t="s">
        <v>168</v>
      </c>
      <c r="K190" s="230" t="s">
        <v>254</v>
      </c>
      <c r="L190" s="186" t="s">
        <v>67</v>
      </c>
      <c r="M190" s="186" t="s">
        <v>68</v>
      </c>
      <c r="N190" s="186" t="s">
        <v>69</v>
      </c>
      <c r="O190" s="558" t="s">
        <v>176</v>
      </c>
      <c r="P190" s="190" t="s">
        <v>253</v>
      </c>
    </row>
    <row r="191" spans="1:16" ht="15.25" customHeight="1">
      <c r="A191" s="1049" t="s">
        <v>148</v>
      </c>
      <c r="B191" s="1046"/>
      <c r="C191" s="563">
        <v>10</v>
      </c>
      <c r="D191" s="563">
        <v>10</v>
      </c>
      <c r="E191" s="563">
        <v>10</v>
      </c>
      <c r="F191" s="563">
        <v>70</v>
      </c>
      <c r="G191" s="122">
        <v>100</v>
      </c>
      <c r="H191" s="231"/>
      <c r="J191" s="1049" t="s">
        <v>148</v>
      </c>
      <c r="K191" s="1046"/>
      <c r="L191" s="563">
        <v>10</v>
      </c>
      <c r="M191" s="563">
        <v>10</v>
      </c>
      <c r="N191" s="563">
        <v>10</v>
      </c>
      <c r="O191" s="563">
        <v>70</v>
      </c>
      <c r="P191" s="122">
        <v>100</v>
      </c>
    </row>
    <row r="192" spans="1:16" ht="15.25" customHeight="1">
      <c r="A192" s="1029" t="str">
        <f>'statement of marks'!$K$3</f>
        <v>HINDI</v>
      </c>
      <c r="B192" s="1030"/>
      <c r="C192" s="181" t="str">
        <f>IF('statement of marks'!K17="","",'statement of marks'!K17)</f>
        <v/>
      </c>
      <c r="D192" s="181" t="str">
        <f>IF('statement of marks'!L17="","",'statement of marks'!L17)</f>
        <v/>
      </c>
      <c r="E192" s="181" t="str">
        <f>IF('statement of marks'!M17="","",'statement of marks'!M17)</f>
        <v/>
      </c>
      <c r="F192" s="181" t="str">
        <f>IF('statement of marks'!O17="","",'statement of marks'!O17)</f>
        <v/>
      </c>
      <c r="G192" s="122" t="str">
        <f t="shared" ref="G192:G197" si="10">IF(F192="","",SUM(C192:F192))</f>
        <v/>
      </c>
      <c r="H192" s="231"/>
      <c r="J192" s="1029" t="str">
        <f>'statement of marks'!$K$3</f>
        <v>HINDI</v>
      </c>
      <c r="K192" s="1030"/>
      <c r="L192" s="181" t="str">
        <f>IF('statement of marks'!K18="","",'statement of marks'!K18)</f>
        <v/>
      </c>
      <c r="M192" s="181" t="str">
        <f>IF('statement of marks'!L18="","",'statement of marks'!L18)</f>
        <v/>
      </c>
      <c r="N192" s="181" t="str">
        <f>IF('statement of marks'!M18="","",'statement of marks'!M18)</f>
        <v/>
      </c>
      <c r="O192" s="181" t="str">
        <f>IF('statement of marks'!O18="","",'statement of marks'!O18)</f>
        <v/>
      </c>
      <c r="P192" s="122" t="str">
        <f t="shared" ref="P192:P197" si="11">IF(O192="","",SUM(L192:O192))</f>
        <v/>
      </c>
    </row>
    <row r="193" spans="1:16" ht="15.25" customHeight="1">
      <c r="A193" s="1029" t="str">
        <f>'statement of marks'!$AA$3</f>
        <v>ENGLISH</v>
      </c>
      <c r="B193" s="1030"/>
      <c r="C193" s="181" t="str">
        <f>IF('statement of marks'!AA17="","",'statement of marks'!AA17)</f>
        <v/>
      </c>
      <c r="D193" s="181" t="str">
        <f>IF('statement of marks'!AB17="","",'statement of marks'!AB17)</f>
        <v/>
      </c>
      <c r="E193" s="181" t="str">
        <f>IF('statement of marks'!AC17="","",'statement of marks'!AC17)</f>
        <v/>
      </c>
      <c r="F193" s="181" t="str">
        <f>IF('statement of marks'!AE17="","",'statement of marks'!AE17)</f>
        <v/>
      </c>
      <c r="G193" s="122" t="str">
        <f t="shared" si="10"/>
        <v/>
      </c>
      <c r="H193" s="231"/>
      <c r="J193" s="1029" t="str">
        <f>'statement of marks'!$AA$3</f>
        <v>ENGLISH</v>
      </c>
      <c r="K193" s="1030"/>
      <c r="L193" s="181" t="str">
        <f>IF('statement of marks'!AA18="","",'statement of marks'!AA18)</f>
        <v/>
      </c>
      <c r="M193" s="181" t="str">
        <f>IF('statement of marks'!AB18="","",'statement of marks'!AB18)</f>
        <v/>
      </c>
      <c r="N193" s="181" t="str">
        <f>IF('statement of marks'!AC18="","",'statement of marks'!AC18)</f>
        <v/>
      </c>
      <c r="O193" s="181" t="str">
        <f>IF('statement of marks'!AE18="","",'statement of marks'!AE18)</f>
        <v/>
      </c>
      <c r="P193" s="122" t="str">
        <f t="shared" si="11"/>
        <v/>
      </c>
    </row>
    <row r="194" spans="1:16" ht="15.25" customHeight="1">
      <c r="A194" s="1029" t="str">
        <f>'statement of marks'!AR17</f>
        <v/>
      </c>
      <c r="B194" s="1030"/>
      <c r="C194" s="181" t="str">
        <f>IF('statement of marks'!AS17="","",'statement of marks'!AS17)</f>
        <v/>
      </c>
      <c r="D194" s="181" t="str">
        <f>IF('statement of marks'!AT17="","",'statement of marks'!AT17)</f>
        <v/>
      </c>
      <c r="E194" s="181" t="str">
        <f>IF('statement of marks'!AU17="","",'statement of marks'!AU17)</f>
        <v/>
      </c>
      <c r="F194" s="181" t="str">
        <f>IF('statement of marks'!AW17="","",'statement of marks'!AW17)</f>
        <v/>
      </c>
      <c r="G194" s="122" t="str">
        <f t="shared" si="10"/>
        <v/>
      </c>
      <c r="H194" s="231"/>
      <c r="J194" s="1029" t="str">
        <f>'statement of marks'!AR18</f>
        <v/>
      </c>
      <c r="K194" s="1030"/>
      <c r="L194" s="181" t="str">
        <f>IF('statement of marks'!AS18="","",'statement of marks'!AS18)</f>
        <v/>
      </c>
      <c r="M194" s="181" t="str">
        <f>IF('statement of marks'!AT18="","",'statement of marks'!AT18)</f>
        <v/>
      </c>
      <c r="N194" s="181" t="str">
        <f>IF('statement of marks'!AU18="","",'statement of marks'!AU18)</f>
        <v/>
      </c>
      <c r="O194" s="181" t="str">
        <f>IF('statement of marks'!AW18="","",'statement of marks'!AW18)</f>
        <v/>
      </c>
      <c r="P194" s="122" t="str">
        <f t="shared" si="11"/>
        <v/>
      </c>
    </row>
    <row r="195" spans="1:16" ht="15.25" customHeight="1">
      <c r="A195" s="1029" t="str">
        <f>'statement of marks'!$BI$3</f>
        <v>SCIENCE</v>
      </c>
      <c r="B195" s="1030"/>
      <c r="C195" s="181" t="str">
        <f>IF('statement of marks'!BI17="","",'statement of marks'!BI17)</f>
        <v/>
      </c>
      <c r="D195" s="181" t="str">
        <f>IF('statement of marks'!BJ17="","",'statement of marks'!BJ17)</f>
        <v/>
      </c>
      <c r="E195" s="181" t="str">
        <f>IF('statement of marks'!BK17="","",'statement of marks'!BK17)</f>
        <v/>
      </c>
      <c r="F195" s="181" t="str">
        <f>IF('statement of marks'!BM17="","",'statement of marks'!BM17)</f>
        <v/>
      </c>
      <c r="G195" s="122" t="str">
        <f t="shared" si="10"/>
        <v/>
      </c>
      <c r="H195" s="231"/>
      <c r="J195" s="1029" t="str">
        <f>'statement of marks'!$BI$3</f>
        <v>SCIENCE</v>
      </c>
      <c r="K195" s="1030"/>
      <c r="L195" s="181" t="str">
        <f>IF('statement of marks'!BI18="","",'statement of marks'!BI18)</f>
        <v/>
      </c>
      <c r="M195" s="181" t="str">
        <f>IF('statement of marks'!BJ18="","",'statement of marks'!BJ18)</f>
        <v/>
      </c>
      <c r="N195" s="181" t="str">
        <f>IF('statement of marks'!BK18="","",'statement of marks'!BK18)</f>
        <v/>
      </c>
      <c r="O195" s="181" t="str">
        <f>IF('statement of marks'!BM18="","",'statement of marks'!BM18)</f>
        <v/>
      </c>
      <c r="P195" s="122" t="str">
        <f t="shared" si="11"/>
        <v/>
      </c>
    </row>
    <row r="196" spans="1:16" ht="15.25" customHeight="1">
      <c r="A196" s="1029" t="str">
        <f>'statement of marks'!$BY$3</f>
        <v>SOCIAL SCIENCE</v>
      </c>
      <c r="B196" s="1030"/>
      <c r="C196" s="181" t="str">
        <f>IF('statement of marks'!BY17="","",'statement of marks'!BY17)</f>
        <v/>
      </c>
      <c r="D196" s="181" t="str">
        <f>IF('statement of marks'!BZ17="","",'statement of marks'!BZ17)</f>
        <v/>
      </c>
      <c r="E196" s="181" t="str">
        <f>IF('statement of marks'!CA17="","",'statement of marks'!CA17)</f>
        <v/>
      </c>
      <c r="F196" s="181" t="str">
        <f>IF('statement of marks'!CC17="","",'statement of marks'!CC17)</f>
        <v/>
      </c>
      <c r="G196" s="122" t="str">
        <f t="shared" si="10"/>
        <v/>
      </c>
      <c r="H196" s="231"/>
      <c r="J196" s="1029" t="str">
        <f>'statement of marks'!$BY$3</f>
        <v>SOCIAL SCIENCE</v>
      </c>
      <c r="K196" s="1030"/>
      <c r="L196" s="181" t="str">
        <f>IF('statement of marks'!BY18="","",'statement of marks'!BY18)</f>
        <v/>
      </c>
      <c r="M196" s="181" t="str">
        <f>IF('statement of marks'!BZ18="","",'statement of marks'!BZ18)</f>
        <v/>
      </c>
      <c r="N196" s="181" t="str">
        <f>IF('statement of marks'!CA18="","",'statement of marks'!CA18)</f>
        <v/>
      </c>
      <c r="O196" s="181" t="str">
        <f>IF('statement of marks'!CC18="","",'statement of marks'!CC18)</f>
        <v/>
      </c>
      <c r="P196" s="122" t="str">
        <f t="shared" si="11"/>
        <v/>
      </c>
    </row>
    <row r="197" spans="1:16" ht="15.25" customHeight="1">
      <c r="A197" s="1029" t="str">
        <f>'statement of marks'!$CO$3</f>
        <v>MATHEMATICS</v>
      </c>
      <c r="B197" s="1030"/>
      <c r="C197" s="181" t="str">
        <f>IF('statement of marks'!CO17="","",'statement of marks'!CO17)</f>
        <v/>
      </c>
      <c r="D197" s="181" t="str">
        <f>IF('statement of marks'!CP17="","",'statement of marks'!CP17)</f>
        <v/>
      </c>
      <c r="E197" s="181" t="str">
        <f>IF('statement of marks'!CQ17="","",'statement of marks'!CQ17)</f>
        <v/>
      </c>
      <c r="F197" s="181" t="str">
        <f>IF('statement of marks'!CS17="","",'statement of marks'!CS17)</f>
        <v/>
      </c>
      <c r="G197" s="122" t="str">
        <f t="shared" si="10"/>
        <v/>
      </c>
      <c r="H197" s="231"/>
      <c r="J197" s="1029" t="str">
        <f>'statement of marks'!$CO$3</f>
        <v>MATHEMATICS</v>
      </c>
      <c r="K197" s="1030"/>
      <c r="L197" s="181" t="str">
        <f>IF('statement of marks'!CO18="","",'statement of marks'!CO18)</f>
        <v/>
      </c>
      <c r="M197" s="181" t="str">
        <f>IF('statement of marks'!CP18="","",'statement of marks'!CP18)</f>
        <v/>
      </c>
      <c r="N197" s="181" t="str">
        <f>IF('statement of marks'!CQ18="","",'statement of marks'!CQ18)</f>
        <v/>
      </c>
      <c r="O197" s="181" t="str">
        <f>IF('statement of marks'!CS18="","",'statement of marks'!CS18)</f>
        <v/>
      </c>
      <c r="P197" s="122" t="str">
        <f t="shared" si="11"/>
        <v/>
      </c>
    </row>
    <row r="198" spans="1:16" ht="15.25" customHeight="1">
      <c r="A198" s="1047" t="s">
        <v>255</v>
      </c>
      <c r="B198" s="1048"/>
      <c r="C198" s="180" t="str">
        <f>IF(C197="","",SUM(C192:C197))</f>
        <v/>
      </c>
      <c r="D198" s="180" t="str">
        <f>IF(D197="","",SUM(D192:D197))</f>
        <v/>
      </c>
      <c r="E198" s="180" t="str">
        <f>IF(E197="","",SUM(E192:E197))</f>
        <v/>
      </c>
      <c r="F198" s="180" t="str">
        <f>IF(F197="","",SUM(F192:F197))</f>
        <v/>
      </c>
      <c r="G198" s="188" t="str">
        <f>IF(G197="","",SUM(G192:G197))</f>
        <v/>
      </c>
      <c r="H198" s="231"/>
      <c r="J198" s="1047" t="s">
        <v>255</v>
      </c>
      <c r="K198" s="1048"/>
      <c r="L198" s="180" t="str">
        <f>IF(L197="","",SUM(L192:L197))</f>
        <v/>
      </c>
      <c r="M198" s="180" t="str">
        <f>IF(M197="","",SUM(M192:M197))</f>
        <v/>
      </c>
      <c r="N198" s="180" t="str">
        <f>IF(N197="","",SUM(N192:N197))</f>
        <v/>
      </c>
      <c r="O198" s="180" t="str">
        <f>IF(O197="","",SUM(O192:O197))</f>
        <v/>
      </c>
      <c r="P198" s="188" t="str">
        <f>IF(P197="","",SUM(P192:P197))</f>
        <v/>
      </c>
    </row>
    <row r="199" spans="1:16" ht="15.25" customHeight="1">
      <c r="A199" s="1047" t="s">
        <v>169</v>
      </c>
      <c r="B199" s="1048"/>
      <c r="C199" s="563">
        <f>60-(COUNTIF(C192:C197,"NA")*10+COUNTIF(C192:C197,"ML")*10)</f>
        <v>60</v>
      </c>
      <c r="D199" s="563">
        <f>60-(COUNTIF(D192:D197,"NA")*10+COUNTIF(D192:D197,"ML")*10)</f>
        <v>60</v>
      </c>
      <c r="E199" s="563">
        <f>60-(COUNTIF(E192:E197,"NA")*10+COUNTIF(E192:E197,"ML")*10)</f>
        <v>60</v>
      </c>
      <c r="F199" s="563">
        <f>420-(COUNTIF(F192:F197,"NA")*70+COUNTIF(F192:F197,"ML")*70)</f>
        <v>420</v>
      </c>
      <c r="G199" s="189">
        <f>SUM(C199:F199)</f>
        <v>600</v>
      </c>
      <c r="H199" s="231"/>
      <c r="J199" s="1047" t="s">
        <v>169</v>
      </c>
      <c r="K199" s="1048"/>
      <c r="L199" s="563">
        <f>60-(COUNTIF(L192:L197,"NA")*10+COUNTIF(L192:L197,"ML")*10)</f>
        <v>60</v>
      </c>
      <c r="M199" s="563">
        <f>60-(COUNTIF(M192:M197,"NA")*10+COUNTIF(M192:M197,"ML")*10)</f>
        <v>60</v>
      </c>
      <c r="N199" s="563">
        <f>60-(COUNTIF(N192:N197,"NA")*10+COUNTIF(N192:N197,"ML")*10)</f>
        <v>60</v>
      </c>
      <c r="O199" s="563">
        <f>420-(COUNTIF(O192:O197,"NA")*70+COUNTIF(O192:O197,"ML")*70)</f>
        <v>420</v>
      </c>
      <c r="P199" s="189">
        <f>SUM(L199:O199)</f>
        <v>600</v>
      </c>
    </row>
    <row r="200" spans="1:16" ht="15.25" customHeight="1">
      <c r="A200" s="1045" t="s">
        <v>133</v>
      </c>
      <c r="B200" s="1046"/>
      <c r="C200" s="123" t="e">
        <f>C198/C199*100</f>
        <v>#VALUE!</v>
      </c>
      <c r="D200" s="123" t="e">
        <f>D198/D199*100</f>
        <v>#VALUE!</v>
      </c>
      <c r="E200" s="123" t="e">
        <f>E198/E199*100</f>
        <v>#VALUE!</v>
      </c>
      <c r="F200" s="123" t="e">
        <f>F198/F199*100</f>
        <v>#VALUE!</v>
      </c>
      <c r="G200" s="124" t="e">
        <f>G198/G199*100</f>
        <v>#VALUE!</v>
      </c>
      <c r="H200" s="231"/>
      <c r="J200" s="1045" t="s">
        <v>133</v>
      </c>
      <c r="K200" s="1046"/>
      <c r="L200" s="123" t="e">
        <f>L198/L199*100</f>
        <v>#VALUE!</v>
      </c>
      <c r="M200" s="123" t="e">
        <f>M198/M199*100</f>
        <v>#VALUE!</v>
      </c>
      <c r="N200" s="123" t="e">
        <f>N198/N199*100</f>
        <v>#VALUE!</v>
      </c>
      <c r="O200" s="123" t="e">
        <f>O198/O199*100</f>
        <v>#VALUE!</v>
      </c>
      <c r="P200" s="124" t="e">
        <f>P198/P199*100</f>
        <v>#VALUE!</v>
      </c>
    </row>
    <row r="201" spans="1:16" ht="15.25" customHeight="1">
      <c r="A201" s="1029" t="str">
        <f>'statement of marks'!$DE$3</f>
        <v>RAJASTHAN STUDIES</v>
      </c>
      <c r="B201" s="1030"/>
      <c r="C201" s="564" t="str">
        <f>IF('statement of marks'!DE17="","",'statement of marks'!DE17)</f>
        <v/>
      </c>
      <c r="D201" s="564" t="str">
        <f>IF('statement of marks'!DF17="","",'statement of marks'!DF17)</f>
        <v/>
      </c>
      <c r="E201" s="564" t="str">
        <f>IF('statement of marks'!DG17="","",'statement of marks'!DG17)</f>
        <v/>
      </c>
      <c r="F201" s="564" t="str">
        <f>IF('statement of marks'!DI17="","",'statement of marks'!DI17)</f>
        <v/>
      </c>
      <c r="G201" s="122" t="str">
        <f>IF(F201="","",SUM(C201:F201))</f>
        <v/>
      </c>
      <c r="H201" s="231"/>
      <c r="J201" s="1029" t="str">
        <f>'statement of marks'!$DE$3</f>
        <v>RAJASTHAN STUDIES</v>
      </c>
      <c r="K201" s="1030"/>
      <c r="L201" s="564" t="str">
        <f>IF('statement of marks'!DE18="","",'statement of marks'!DE18)</f>
        <v/>
      </c>
      <c r="M201" s="564" t="str">
        <f>IF('statement of marks'!DF18="","",'statement of marks'!DF18)</f>
        <v/>
      </c>
      <c r="N201" s="564" t="str">
        <f>IF('statement of marks'!DG18="","",'statement of marks'!DG18)</f>
        <v/>
      </c>
      <c r="O201" s="564" t="str">
        <f>IF('statement of marks'!DI18="","",'statement of marks'!DI18)</f>
        <v/>
      </c>
      <c r="P201" s="122" t="str">
        <f>IF(O201="","",SUM(L201:O201))</f>
        <v/>
      </c>
    </row>
    <row r="202" spans="1:16" ht="15.25" customHeight="1">
      <c r="A202" s="1029" t="str">
        <f>'statement of marks'!$DP$3</f>
        <v>PH. AND HEALTH EDU.</v>
      </c>
      <c r="B202" s="1030"/>
      <c r="C202" s="564" t="str">
        <f>IF('statement of marks'!DP17="","",'statement of marks'!DP17)</f>
        <v/>
      </c>
      <c r="D202" s="564" t="str">
        <f>IF('statement of marks'!DQ17="","",'statement of marks'!DQ17)</f>
        <v/>
      </c>
      <c r="E202" s="564" t="str">
        <f>IF('statement of marks'!DR17="","",'statement of marks'!DR17)</f>
        <v/>
      </c>
      <c r="F202" s="564" t="str">
        <f>IF('statement of marks'!DV17="","",'statement of marks'!DV17)</f>
        <v/>
      </c>
      <c r="G202" s="122" t="str">
        <f>IF(F202="","",SUM(C202:F202))</f>
        <v/>
      </c>
      <c r="H202" s="231"/>
      <c r="J202" s="1029" t="str">
        <f>'statement of marks'!$DP$3</f>
        <v>PH. AND HEALTH EDU.</v>
      </c>
      <c r="K202" s="1030"/>
      <c r="L202" s="564" t="str">
        <f>IF('statement of marks'!DP18="","",'statement of marks'!DP18)</f>
        <v/>
      </c>
      <c r="M202" s="564" t="str">
        <f>IF('statement of marks'!DQ18="","",'statement of marks'!DQ18)</f>
        <v/>
      </c>
      <c r="N202" s="564" t="str">
        <f>IF('statement of marks'!DR18="","",'statement of marks'!DR18)</f>
        <v/>
      </c>
      <c r="O202" s="564" t="str">
        <f>IF('statement of marks'!DV18="","",'statement of marks'!DV18)</f>
        <v/>
      </c>
      <c r="P202" s="122" t="str">
        <f>IF(O202="","",SUM(L202:O202))</f>
        <v/>
      </c>
    </row>
    <row r="203" spans="1:16" ht="15.25" customHeight="1">
      <c r="A203" s="1029" t="str">
        <f>'statement of marks'!$EB$3</f>
        <v>FOUNDATION OF IT</v>
      </c>
      <c r="B203" s="1030"/>
      <c r="C203" s="564" t="str">
        <f>IF('statement of marks'!EB17="","",'statement of marks'!EB17)</f>
        <v/>
      </c>
      <c r="D203" s="564" t="str">
        <f>IF('statement of marks'!EC17="","",'statement of marks'!EC17)</f>
        <v/>
      </c>
      <c r="E203" s="564" t="str">
        <f>IF('statement of marks'!ED17="","",'statement of marks'!ED17)</f>
        <v/>
      </c>
      <c r="F203" s="564" t="str">
        <f>IF('statement of marks'!EH17="","",'statement of marks'!EH17)</f>
        <v/>
      </c>
      <c r="G203" s="122" t="str">
        <f>IF(F203="","",SUM(C203:F203))</f>
        <v/>
      </c>
      <c r="H203" s="231"/>
      <c r="J203" s="1029" t="str">
        <f>'statement of marks'!$EB$3</f>
        <v>FOUNDATION OF IT</v>
      </c>
      <c r="K203" s="1030"/>
      <c r="L203" s="564" t="str">
        <f>IF('statement of marks'!EB18="","",'statement of marks'!EB18)</f>
        <v/>
      </c>
      <c r="M203" s="564" t="str">
        <f>IF('statement of marks'!EC18="","",'statement of marks'!EC18)</f>
        <v/>
      </c>
      <c r="N203" s="564" t="str">
        <f>IF('statement of marks'!ED18="","",'statement of marks'!ED18)</f>
        <v/>
      </c>
      <c r="O203" s="564" t="str">
        <f>IF('statement of marks'!EH18="","",'statement of marks'!EH18)</f>
        <v/>
      </c>
      <c r="P203" s="122" t="str">
        <f>IF(O203="","",SUM(L203:O203))</f>
        <v/>
      </c>
    </row>
    <row r="204" spans="1:16" ht="15.25" customHeight="1">
      <c r="A204" s="1029" t="str">
        <f>'statement of marks'!$EN$3</f>
        <v>S.U.P.W.</v>
      </c>
      <c r="B204" s="1030"/>
      <c r="C204" s="562" t="s">
        <v>247</v>
      </c>
      <c r="D204" s="1042" t="s">
        <v>249</v>
      </c>
      <c r="E204" s="1042"/>
      <c r="F204" s="565" t="s">
        <v>75</v>
      </c>
      <c r="G204" s="122" t="s">
        <v>30</v>
      </c>
      <c r="H204" s="231"/>
      <c r="J204" s="1029" t="str">
        <f>'statement of marks'!$EN$3</f>
        <v>S.U.P.W.</v>
      </c>
      <c r="K204" s="1030"/>
      <c r="L204" s="562" t="s">
        <v>247</v>
      </c>
      <c r="M204" s="1042" t="s">
        <v>249</v>
      </c>
      <c r="N204" s="1042"/>
      <c r="O204" s="565" t="s">
        <v>75</v>
      </c>
      <c r="P204" s="122" t="s">
        <v>30</v>
      </c>
    </row>
    <row r="205" spans="1:16" ht="15.25" customHeight="1">
      <c r="A205" s="1029"/>
      <c r="B205" s="1030"/>
      <c r="C205" s="563">
        <f>'statement of marks'!$EN$6</f>
        <v>25</v>
      </c>
      <c r="D205" s="1043">
        <f>'statement of marks'!$EO$6</f>
        <v>45</v>
      </c>
      <c r="E205" s="1043"/>
      <c r="F205" s="563">
        <f>'statement of marks'!$EP$6</f>
        <v>30</v>
      </c>
      <c r="G205" s="122">
        <f>SUM(C205,D205,F205)</f>
        <v>100</v>
      </c>
      <c r="H205" s="231"/>
      <c r="J205" s="1029"/>
      <c r="K205" s="1030"/>
      <c r="L205" s="563">
        <f>'statement of marks'!$EN$6</f>
        <v>25</v>
      </c>
      <c r="M205" s="1043">
        <f>'statement of marks'!$EO$6</f>
        <v>45</v>
      </c>
      <c r="N205" s="1043"/>
      <c r="O205" s="563">
        <f>'statement of marks'!$EP$6</f>
        <v>30</v>
      </c>
      <c r="P205" s="122">
        <f>SUM(L205,M205,O205)</f>
        <v>100</v>
      </c>
    </row>
    <row r="206" spans="1:16" ht="15.25" customHeight="1">
      <c r="A206" s="1029"/>
      <c r="B206" s="1030"/>
      <c r="C206" s="564" t="str">
        <f>IF('statement of marks'!EN17="","",'statement of marks'!EN17)</f>
        <v/>
      </c>
      <c r="D206" s="1044" t="str">
        <f>'statement of marks'!EO17</f>
        <v/>
      </c>
      <c r="E206" s="1044"/>
      <c r="F206" s="564" t="str">
        <f>'statement of marks'!EP17</f>
        <v/>
      </c>
      <c r="G206" s="561" t="str">
        <f>IF(F206="","",SUM(C206,D206,F206))</f>
        <v/>
      </c>
      <c r="H206" s="231"/>
      <c r="J206" s="1029"/>
      <c r="K206" s="1030"/>
      <c r="L206" s="564" t="str">
        <f>IF('statement of marks'!EN18="","",'statement of marks'!EN18)</f>
        <v/>
      </c>
      <c r="M206" s="1044" t="str">
        <f>'statement of marks'!EO18</f>
        <v/>
      </c>
      <c r="N206" s="1044"/>
      <c r="O206" s="564" t="str">
        <f>'statement of marks'!EP18</f>
        <v/>
      </c>
      <c r="P206" s="561" t="str">
        <f>IF(O206="","",SUM(L206,M206,O206))</f>
        <v/>
      </c>
    </row>
    <row r="207" spans="1:16" ht="15.25" customHeight="1">
      <c r="A207" s="1029" t="str">
        <f>'statement of marks'!$ES$3</f>
        <v>ART EDU.</v>
      </c>
      <c r="B207" s="1030"/>
      <c r="C207" s="565" t="s">
        <v>76</v>
      </c>
      <c r="D207" s="1041" t="s">
        <v>77</v>
      </c>
      <c r="E207" s="1041"/>
      <c r="F207" s="224" t="s">
        <v>248</v>
      </c>
      <c r="G207" s="122" t="s">
        <v>30</v>
      </c>
      <c r="H207" s="231"/>
      <c r="J207" s="1029" t="str">
        <f>'statement of marks'!$ES$3</f>
        <v>ART EDU.</v>
      </c>
      <c r="K207" s="1030"/>
      <c r="L207" s="565" t="s">
        <v>76</v>
      </c>
      <c r="M207" s="1041" t="s">
        <v>77</v>
      </c>
      <c r="N207" s="1041"/>
      <c r="O207" s="224" t="s">
        <v>248</v>
      </c>
      <c r="P207" s="122" t="s">
        <v>30</v>
      </c>
    </row>
    <row r="208" spans="1:16" ht="15.25" customHeight="1">
      <c r="A208" s="1029"/>
      <c r="B208" s="1030"/>
      <c r="C208" s="563">
        <f>'statement of marks'!$ES$6</f>
        <v>25</v>
      </c>
      <c r="D208" s="563">
        <f>'statement of marks'!$ET$6</f>
        <v>30</v>
      </c>
      <c r="E208" s="563">
        <f>'statement of marks'!$EU$6</f>
        <v>30</v>
      </c>
      <c r="F208" s="563">
        <f>'statement of marks'!$EV$6</f>
        <v>15</v>
      </c>
      <c r="G208" s="122">
        <f>SUM(C208,D208,E208,F208)</f>
        <v>100</v>
      </c>
      <c r="H208" s="231"/>
      <c r="J208" s="1029"/>
      <c r="K208" s="1030"/>
      <c r="L208" s="563">
        <f>'statement of marks'!$ES$6</f>
        <v>25</v>
      </c>
      <c r="M208" s="563">
        <f>'statement of marks'!$ET$6</f>
        <v>30</v>
      </c>
      <c r="N208" s="563">
        <f>'statement of marks'!$EU$6</f>
        <v>30</v>
      </c>
      <c r="O208" s="563">
        <f>'statement of marks'!$EV$6</f>
        <v>15</v>
      </c>
      <c r="P208" s="122">
        <f>SUM(L208,M208,N208,O208)</f>
        <v>100</v>
      </c>
    </row>
    <row r="209" spans="1:16" ht="15.25" customHeight="1">
      <c r="A209" s="1029"/>
      <c r="B209" s="1030"/>
      <c r="C209" s="564" t="str">
        <f>IF('statement of marks'!ES17="","",'statement of marks'!ES17)</f>
        <v/>
      </c>
      <c r="D209" s="564" t="str">
        <f>'statement of marks'!ET17</f>
        <v/>
      </c>
      <c r="E209" s="564" t="str">
        <f>'statement of marks'!EU17</f>
        <v/>
      </c>
      <c r="F209" s="564" t="str">
        <f>'statement of marks'!EV17</f>
        <v/>
      </c>
      <c r="G209" s="122" t="str">
        <f>IF(F209="","",SUM(C209:F209))</f>
        <v/>
      </c>
      <c r="H209" s="231"/>
      <c r="J209" s="1029"/>
      <c r="K209" s="1030"/>
      <c r="L209" s="564" t="str">
        <f>IF('statement of marks'!ES18="","",'statement of marks'!ES18)</f>
        <v/>
      </c>
      <c r="M209" s="564" t="str">
        <f>'statement of marks'!ET18</f>
        <v/>
      </c>
      <c r="N209" s="564" t="str">
        <f>'statement of marks'!EU18</f>
        <v/>
      </c>
      <c r="O209" s="564" t="str">
        <f>'statement of marks'!EV18</f>
        <v/>
      </c>
      <c r="P209" s="122" t="str">
        <f>IF(O209="","",SUM(L209:O209))</f>
        <v/>
      </c>
    </row>
    <row r="210" spans="1:16" ht="15.25" customHeight="1">
      <c r="A210" s="1033" t="s">
        <v>246</v>
      </c>
      <c r="B210" s="1034"/>
      <c r="C210" s="560" t="s">
        <v>252</v>
      </c>
      <c r="D210" s="560" t="s">
        <v>251</v>
      </c>
      <c r="E210" s="560" t="s">
        <v>250</v>
      </c>
      <c r="F210" s="1031" t="s">
        <v>245</v>
      </c>
      <c r="G210" s="1032"/>
      <c r="H210" s="231"/>
      <c r="J210" s="1033" t="s">
        <v>246</v>
      </c>
      <c r="K210" s="1034"/>
      <c r="L210" s="560" t="s">
        <v>252</v>
      </c>
      <c r="M210" s="560" t="s">
        <v>251</v>
      </c>
      <c r="N210" s="560" t="s">
        <v>250</v>
      </c>
      <c r="O210" s="1031" t="s">
        <v>245</v>
      </c>
      <c r="P210" s="1032"/>
    </row>
    <row r="211" spans="1:16" ht="15.25" customHeight="1">
      <c r="A211" s="1033" t="s">
        <v>170</v>
      </c>
      <c r="B211" s="1034"/>
      <c r="C211" s="181" t="str">
        <f>IF('statement of marks'!GN17="","",'statement of marks'!GN17)</f>
        <v/>
      </c>
      <c r="D211" s="181" t="str">
        <f>IF('statement of marks'!GP17="","",'statement of marks'!GP17)</f>
        <v/>
      </c>
      <c r="E211" s="181" t="str">
        <f>IF('statement of marks'!GR17="","",'statement of marks'!GR17)</f>
        <v/>
      </c>
      <c r="F211" s="1035" t="str">
        <f>'statement of marks'!GT17</f>
        <v/>
      </c>
      <c r="G211" s="1036"/>
      <c r="H211" s="231"/>
      <c r="J211" s="1033" t="s">
        <v>170</v>
      </c>
      <c r="K211" s="1034"/>
      <c r="L211" s="181" t="str">
        <f>IF('statement of marks'!GN18="","",'statement of marks'!GN18)</f>
        <v/>
      </c>
      <c r="M211" s="181" t="str">
        <f>IF('statement of marks'!GP18="","",'statement of marks'!GP18)</f>
        <v/>
      </c>
      <c r="N211" s="181" t="str">
        <f>IF('statement of marks'!GR18="","",'statement of marks'!GR18)</f>
        <v/>
      </c>
      <c r="O211" s="1035" t="str">
        <f>'statement of marks'!GT18</f>
        <v/>
      </c>
      <c r="P211" s="1036"/>
    </row>
    <row r="212" spans="1:16" ht="15.25" customHeight="1">
      <c r="A212" s="1037" t="s">
        <v>171</v>
      </c>
      <c r="B212" s="1038"/>
      <c r="C212" s="180" t="str">
        <f>IF('statement of marks'!GM17="","",'statement of marks'!GM17)</f>
        <v/>
      </c>
      <c r="D212" s="180" t="str">
        <f>IF('statement of marks'!GO17="","",'statement of marks'!GO17)</f>
        <v/>
      </c>
      <c r="E212" s="180" t="str">
        <f>IF('statement of marks'!GQ17="","",'statement of marks'!GQ17)</f>
        <v/>
      </c>
      <c r="F212" s="1039" t="str">
        <f>'statement of marks'!GS17</f>
        <v/>
      </c>
      <c r="G212" s="1040"/>
      <c r="H212" s="231"/>
      <c r="J212" s="1037" t="s">
        <v>171</v>
      </c>
      <c r="K212" s="1038"/>
      <c r="L212" s="180" t="str">
        <f>IF('statement of marks'!GM18="","",'statement of marks'!GM18)</f>
        <v/>
      </c>
      <c r="M212" s="180" t="str">
        <f>IF('statement of marks'!GO18="","",'statement of marks'!GO18)</f>
        <v/>
      </c>
      <c r="N212" s="180" t="str">
        <f>IF('statement of marks'!GQ18="","",'statement of marks'!GQ18)</f>
        <v/>
      </c>
      <c r="O212" s="1039" t="str">
        <f>'statement of marks'!GS18</f>
        <v/>
      </c>
      <c r="P212" s="1040"/>
    </row>
    <row r="213" spans="1:16" ht="15.25" customHeight="1">
      <c r="A213" s="1029" t="s">
        <v>241</v>
      </c>
      <c r="B213" s="1030"/>
      <c r="C213" s="177"/>
      <c r="D213" s="43"/>
      <c r="E213" s="43"/>
      <c r="F213" s="43"/>
      <c r="G213" s="226"/>
      <c r="H213" s="231"/>
      <c r="J213" s="1029" t="s">
        <v>241</v>
      </c>
      <c r="K213" s="1030"/>
      <c r="L213" s="177"/>
      <c r="M213" s="43"/>
      <c r="N213" s="43"/>
      <c r="O213" s="43"/>
      <c r="P213" s="226"/>
    </row>
    <row r="214" spans="1:16" ht="15.25" customHeight="1">
      <c r="A214" s="1029" t="s">
        <v>242</v>
      </c>
      <c r="B214" s="1030"/>
      <c r="C214" s="177"/>
      <c r="D214" s="43"/>
      <c r="E214" s="43"/>
      <c r="F214" s="43"/>
      <c r="G214" s="226"/>
      <c r="H214" s="231"/>
      <c r="J214" s="1029" t="s">
        <v>242</v>
      </c>
      <c r="K214" s="1030"/>
      <c r="L214" s="177"/>
      <c r="M214" s="43"/>
      <c r="N214" s="43"/>
      <c r="O214" s="43"/>
      <c r="P214" s="226"/>
    </row>
    <row r="215" spans="1:16" ht="15.25" customHeight="1">
      <c r="A215" s="1029" t="s">
        <v>243</v>
      </c>
      <c r="B215" s="1030"/>
      <c r="C215" s="177"/>
      <c r="D215" s="43"/>
      <c r="E215" s="43"/>
      <c r="F215" s="43"/>
      <c r="G215" s="226"/>
      <c r="H215" s="231"/>
      <c r="J215" s="1029" t="s">
        <v>243</v>
      </c>
      <c r="K215" s="1030"/>
      <c r="L215" s="177"/>
      <c r="M215" s="43"/>
      <c r="N215" s="43"/>
      <c r="O215" s="43"/>
      <c r="P215" s="226"/>
    </row>
    <row r="216" spans="1:16" ht="15.25" customHeight="1" thickBot="1">
      <c r="A216" s="1027" t="s">
        <v>244</v>
      </c>
      <c r="B216" s="1028"/>
      <c r="C216" s="178"/>
      <c r="D216" s="227"/>
      <c r="E216" s="227"/>
      <c r="F216" s="227"/>
      <c r="G216" s="228"/>
      <c r="H216" s="231"/>
      <c r="J216" s="1027" t="s">
        <v>244</v>
      </c>
      <c r="K216" s="1028"/>
      <c r="L216" s="178"/>
      <c r="M216" s="227"/>
      <c r="N216" s="227"/>
      <c r="O216" s="227"/>
      <c r="P216" s="228"/>
    </row>
    <row r="217" spans="1:16" ht="15.25" customHeight="1" thickTop="1">
      <c r="A217" s="1053" t="s">
        <v>166</v>
      </c>
      <c r="B217" s="1054"/>
      <c r="C217" s="1054"/>
      <c r="D217" s="1054"/>
      <c r="E217" s="1054"/>
      <c r="F217" s="1054"/>
      <c r="G217" s="1055"/>
      <c r="H217" s="231"/>
      <c r="J217" s="1056" t="s">
        <v>256</v>
      </c>
      <c r="K217" s="1057"/>
      <c r="L217" s="1057"/>
      <c r="M217" s="1057"/>
      <c r="N217" s="1057"/>
      <c r="O217" s="1057"/>
      <c r="P217" s="1058"/>
    </row>
    <row r="218" spans="1:16" ht="15.25" customHeight="1">
      <c r="A218" s="1059" t="str">
        <f>IF('statement of marks'!$A$1="","",'statement of marks'!$A$1)</f>
        <v xml:space="preserve">GOVT. HR. SEC. SCHOOL, </v>
      </c>
      <c r="B218" s="1060"/>
      <c r="C218" s="1060"/>
      <c r="D218" s="1060"/>
      <c r="E218" s="1060"/>
      <c r="F218" s="1060"/>
      <c r="G218" s="1061"/>
      <c r="H218" s="231"/>
      <c r="J218" s="1059" t="str">
        <f>IF('statement of marks'!$A$1="","",'statement of marks'!$A$1)</f>
        <v xml:space="preserve">GOVT. HR. SEC. SCHOOL, </v>
      </c>
      <c r="K218" s="1060"/>
      <c r="L218" s="1060"/>
      <c r="M218" s="1060"/>
      <c r="N218" s="1060"/>
      <c r="O218" s="1060"/>
      <c r="P218" s="1061"/>
    </row>
    <row r="219" spans="1:16" ht="15.25" customHeight="1">
      <c r="A219" s="1059"/>
      <c r="B219" s="1060"/>
      <c r="C219" s="1060"/>
      <c r="D219" s="1060"/>
      <c r="E219" s="1060"/>
      <c r="F219" s="1060"/>
      <c r="G219" s="1061"/>
      <c r="H219" s="231"/>
      <c r="J219" s="1059"/>
      <c r="K219" s="1060"/>
      <c r="L219" s="1060"/>
      <c r="M219" s="1060"/>
      <c r="N219" s="1060"/>
      <c r="O219" s="1060"/>
      <c r="P219" s="1061"/>
    </row>
    <row r="220" spans="1:16" ht="15.25" customHeight="1">
      <c r="A220" s="1029" t="s">
        <v>167</v>
      </c>
      <c r="B220" s="1030"/>
      <c r="C220" s="1051" t="str">
        <f>IF('statement of marks'!$F$3="","",'statement of marks'!$F$3)</f>
        <v>2015-16</v>
      </c>
      <c r="D220" s="1051"/>
      <c r="E220" s="1051"/>
      <c r="F220" s="1051"/>
      <c r="G220" s="1052"/>
      <c r="H220" s="231"/>
      <c r="J220" s="1029" t="s">
        <v>167</v>
      </c>
      <c r="K220" s="1030"/>
      <c r="L220" s="1051" t="str">
        <f>IF('statement of marks'!$F$3="","",'statement of marks'!$F$3)</f>
        <v>2015-16</v>
      </c>
      <c r="M220" s="1051"/>
      <c r="N220" s="1051"/>
      <c r="O220" s="1051"/>
      <c r="P220" s="1052"/>
    </row>
    <row r="221" spans="1:16" ht="15.25" customHeight="1">
      <c r="A221" s="1029" t="s">
        <v>31</v>
      </c>
      <c r="B221" s="1030"/>
      <c r="C221" s="1051" t="str">
        <f>IF('statement of marks'!H19="","",'statement of marks'!H19)</f>
        <v>A 013</v>
      </c>
      <c r="D221" s="1051"/>
      <c r="E221" s="1051"/>
      <c r="F221" s="1051"/>
      <c r="G221" s="1052"/>
      <c r="H221" s="231"/>
      <c r="J221" s="1029" t="s">
        <v>31</v>
      </c>
      <c r="K221" s="1030"/>
      <c r="L221" s="1051" t="str">
        <f>IF('statement of marks'!H20="","",'statement of marks'!H20)</f>
        <v>A 014</v>
      </c>
      <c r="M221" s="1051"/>
      <c r="N221" s="1051"/>
      <c r="O221" s="1051"/>
      <c r="P221" s="1052"/>
    </row>
    <row r="222" spans="1:16" ht="15.25" customHeight="1">
      <c r="A222" s="1029" t="s">
        <v>32</v>
      </c>
      <c r="B222" s="1030"/>
      <c r="C222" s="1051" t="str">
        <f>IF('statement of marks'!I19="","",'statement of marks'!I19)</f>
        <v>B 013</v>
      </c>
      <c r="D222" s="1051"/>
      <c r="E222" s="1051"/>
      <c r="F222" s="1051"/>
      <c r="G222" s="1052"/>
      <c r="H222" s="231"/>
      <c r="J222" s="1029" t="s">
        <v>32</v>
      </c>
      <c r="K222" s="1030"/>
      <c r="L222" s="1051" t="str">
        <f>IF('statement of marks'!I20="","",'statement of marks'!I20)</f>
        <v>B 014</v>
      </c>
      <c r="M222" s="1051"/>
      <c r="N222" s="1051"/>
      <c r="O222" s="1051"/>
      <c r="P222" s="1052"/>
    </row>
    <row r="223" spans="1:16" ht="15.25" customHeight="1">
      <c r="A223" s="1029" t="s">
        <v>33</v>
      </c>
      <c r="B223" s="1030"/>
      <c r="C223" s="1051" t="str">
        <f>IF('statement of marks'!J19="","",'statement of marks'!J19)</f>
        <v>C 013</v>
      </c>
      <c r="D223" s="1051"/>
      <c r="E223" s="1051"/>
      <c r="F223" s="1051"/>
      <c r="G223" s="1052"/>
      <c r="H223" s="231"/>
      <c r="J223" s="1029" t="s">
        <v>33</v>
      </c>
      <c r="K223" s="1030"/>
      <c r="L223" s="1051" t="str">
        <f>IF('statement of marks'!J20="","",'statement of marks'!J20)</f>
        <v>C 014</v>
      </c>
      <c r="M223" s="1051"/>
      <c r="N223" s="1051"/>
      <c r="O223" s="1051"/>
      <c r="P223" s="1052"/>
    </row>
    <row r="224" spans="1:16" ht="15.25" customHeight="1">
      <c r="A224" s="1029" t="s">
        <v>202</v>
      </c>
      <c r="B224" s="1030"/>
      <c r="C224" s="559" t="str">
        <f>IF('statement of marks'!$A$3="","",'statement of marks'!$A$3)</f>
        <v>10 'B'</v>
      </c>
      <c r="D224" s="1030" t="s">
        <v>62</v>
      </c>
      <c r="E224" s="1030"/>
      <c r="F224" s="1030">
        <f>IF('statement of marks'!D19="","",'statement of marks'!D19)</f>
        <v>1013</v>
      </c>
      <c r="G224" s="1050"/>
      <c r="H224" s="231"/>
      <c r="J224" s="1029" t="s">
        <v>202</v>
      </c>
      <c r="K224" s="1030"/>
      <c r="L224" s="559" t="str">
        <f>IF('statement of marks'!$A$3="","",'statement of marks'!$A$3)</f>
        <v>10 'B'</v>
      </c>
      <c r="M224" s="1030" t="s">
        <v>62</v>
      </c>
      <c r="N224" s="1030"/>
      <c r="O224" s="1030">
        <f>IF('statement of marks'!D20="","",'statement of marks'!D20)</f>
        <v>1014</v>
      </c>
      <c r="P224" s="1050"/>
    </row>
    <row r="225" spans="1:16" ht="15.25" customHeight="1">
      <c r="A225" s="1029" t="s">
        <v>63</v>
      </c>
      <c r="B225" s="1030"/>
      <c r="C225" s="559" t="str">
        <f>IF('statement of marks'!F19="","",'statement of marks'!F19)</f>
        <v/>
      </c>
      <c r="D225" s="1030" t="s">
        <v>58</v>
      </c>
      <c r="E225" s="1030"/>
      <c r="F225" s="1062" t="str">
        <f>IF('statement of marks'!G19="","",'statement of marks'!G19)</f>
        <v/>
      </c>
      <c r="G225" s="1063"/>
      <c r="H225" s="231"/>
      <c r="J225" s="1029" t="s">
        <v>63</v>
      </c>
      <c r="K225" s="1030"/>
      <c r="L225" s="559" t="str">
        <f>IF('statement of marks'!F20="","",'statement of marks'!F20)</f>
        <v/>
      </c>
      <c r="M225" s="1030" t="s">
        <v>58</v>
      </c>
      <c r="N225" s="1030"/>
      <c r="O225" s="1062" t="str">
        <f>IF('statement of marks'!G20="","",'statement of marks'!G20)</f>
        <v/>
      </c>
      <c r="P225" s="1063"/>
    </row>
    <row r="226" spans="1:16" ht="15.25" customHeight="1">
      <c r="A226" s="229" t="s">
        <v>168</v>
      </c>
      <c r="B226" s="230" t="s">
        <v>254</v>
      </c>
      <c r="C226" s="186" t="s">
        <v>67</v>
      </c>
      <c r="D226" s="186" t="s">
        <v>68</v>
      </c>
      <c r="E226" s="186" t="s">
        <v>69</v>
      </c>
      <c r="F226" s="558" t="s">
        <v>176</v>
      </c>
      <c r="G226" s="190" t="s">
        <v>253</v>
      </c>
      <c r="H226" s="231"/>
      <c r="J226" s="229" t="s">
        <v>168</v>
      </c>
      <c r="K226" s="230" t="s">
        <v>254</v>
      </c>
      <c r="L226" s="186" t="s">
        <v>67</v>
      </c>
      <c r="M226" s="186" t="s">
        <v>68</v>
      </c>
      <c r="N226" s="186" t="s">
        <v>69</v>
      </c>
      <c r="O226" s="558" t="s">
        <v>176</v>
      </c>
      <c r="P226" s="190" t="s">
        <v>253</v>
      </c>
    </row>
    <row r="227" spans="1:16" ht="15.25" customHeight="1">
      <c r="A227" s="1049" t="s">
        <v>148</v>
      </c>
      <c r="B227" s="1046"/>
      <c r="C227" s="563">
        <v>10</v>
      </c>
      <c r="D227" s="563">
        <v>10</v>
      </c>
      <c r="E227" s="563">
        <v>10</v>
      </c>
      <c r="F227" s="563">
        <v>70</v>
      </c>
      <c r="G227" s="122">
        <v>100</v>
      </c>
      <c r="H227" s="231"/>
      <c r="J227" s="1049" t="s">
        <v>148</v>
      </c>
      <c r="K227" s="1046"/>
      <c r="L227" s="563">
        <v>10</v>
      </c>
      <c r="M227" s="563">
        <v>10</v>
      </c>
      <c r="N227" s="563">
        <v>10</v>
      </c>
      <c r="O227" s="563">
        <v>70</v>
      </c>
      <c r="P227" s="122">
        <v>100</v>
      </c>
    </row>
    <row r="228" spans="1:16" ht="15.25" customHeight="1">
      <c r="A228" s="1029" t="str">
        <f>'statement of marks'!$K$3</f>
        <v>HINDI</v>
      </c>
      <c r="B228" s="1030"/>
      <c r="C228" s="181" t="str">
        <f>IF('statement of marks'!K19="","",'statement of marks'!K19)</f>
        <v/>
      </c>
      <c r="D228" s="181" t="str">
        <f>IF('statement of marks'!L19="","",'statement of marks'!L19)</f>
        <v/>
      </c>
      <c r="E228" s="181" t="str">
        <f>IF('statement of marks'!M19="","",'statement of marks'!M19)</f>
        <v/>
      </c>
      <c r="F228" s="181" t="str">
        <f>IF('statement of marks'!O19="","",'statement of marks'!O19)</f>
        <v/>
      </c>
      <c r="G228" s="122" t="str">
        <f t="shared" ref="G228:G233" si="12">IF(F228="","",SUM(C228:F228))</f>
        <v/>
      </c>
      <c r="H228" s="231"/>
      <c r="J228" s="1029" t="str">
        <f>'statement of marks'!$K$3</f>
        <v>HINDI</v>
      </c>
      <c r="K228" s="1030"/>
      <c r="L228" s="181" t="str">
        <f>IF('statement of marks'!K20="","",'statement of marks'!K20)</f>
        <v/>
      </c>
      <c r="M228" s="181" t="str">
        <f>IF('statement of marks'!L20="","",'statement of marks'!L20)</f>
        <v/>
      </c>
      <c r="N228" s="181" t="str">
        <f>IF('statement of marks'!M20="","",'statement of marks'!M20)</f>
        <v/>
      </c>
      <c r="O228" s="181" t="str">
        <f>IF('statement of marks'!O20="","",'statement of marks'!O20)</f>
        <v/>
      </c>
      <c r="P228" s="122" t="str">
        <f t="shared" ref="P228:P233" si="13">IF(O228="","",SUM(L228:O228))</f>
        <v/>
      </c>
    </row>
    <row r="229" spans="1:16" ht="15.25" customHeight="1">
      <c r="A229" s="1029" t="str">
        <f>'statement of marks'!$AA$3</f>
        <v>ENGLISH</v>
      </c>
      <c r="B229" s="1030"/>
      <c r="C229" s="181" t="str">
        <f>IF('statement of marks'!AA19="","",'statement of marks'!AA19)</f>
        <v/>
      </c>
      <c r="D229" s="181" t="str">
        <f>IF('statement of marks'!AB19="","",'statement of marks'!AB19)</f>
        <v/>
      </c>
      <c r="E229" s="181" t="str">
        <f>IF('statement of marks'!AC19="","",'statement of marks'!AC19)</f>
        <v/>
      </c>
      <c r="F229" s="181" t="str">
        <f>IF('statement of marks'!AE19="","",'statement of marks'!AE19)</f>
        <v/>
      </c>
      <c r="G229" s="122" t="str">
        <f t="shared" si="12"/>
        <v/>
      </c>
      <c r="H229" s="231"/>
      <c r="J229" s="1029" t="str">
        <f>'statement of marks'!$AA$3</f>
        <v>ENGLISH</v>
      </c>
      <c r="K229" s="1030"/>
      <c r="L229" s="181" t="str">
        <f>IF('statement of marks'!AA20="","",'statement of marks'!AA20)</f>
        <v/>
      </c>
      <c r="M229" s="181" t="str">
        <f>IF('statement of marks'!AB20="","",'statement of marks'!AB20)</f>
        <v/>
      </c>
      <c r="N229" s="181" t="str">
        <f>IF('statement of marks'!AC20="","",'statement of marks'!AC20)</f>
        <v/>
      </c>
      <c r="O229" s="181" t="str">
        <f>IF('statement of marks'!AE20="","",'statement of marks'!AE20)</f>
        <v/>
      </c>
      <c r="P229" s="122" t="str">
        <f t="shared" si="13"/>
        <v/>
      </c>
    </row>
    <row r="230" spans="1:16" ht="15.25" customHeight="1">
      <c r="A230" s="1029" t="str">
        <f>'statement of marks'!AR19</f>
        <v/>
      </c>
      <c r="B230" s="1030"/>
      <c r="C230" s="181" t="str">
        <f>IF('statement of marks'!AS19="","",'statement of marks'!AS19)</f>
        <v/>
      </c>
      <c r="D230" s="181" t="str">
        <f>IF('statement of marks'!AT19="","",'statement of marks'!AT19)</f>
        <v/>
      </c>
      <c r="E230" s="181" t="str">
        <f>IF('statement of marks'!AU19="","",'statement of marks'!AU19)</f>
        <v/>
      </c>
      <c r="F230" s="181" t="str">
        <f>IF('statement of marks'!AW19="","",'statement of marks'!AW19)</f>
        <v/>
      </c>
      <c r="G230" s="122" t="str">
        <f t="shared" si="12"/>
        <v/>
      </c>
      <c r="H230" s="231"/>
      <c r="J230" s="1029" t="str">
        <f>'statement of marks'!AR20</f>
        <v/>
      </c>
      <c r="K230" s="1030"/>
      <c r="L230" s="181" t="str">
        <f>IF('statement of marks'!AS20="","",'statement of marks'!AS20)</f>
        <v/>
      </c>
      <c r="M230" s="181" t="str">
        <f>IF('statement of marks'!AT20="","",'statement of marks'!AT20)</f>
        <v/>
      </c>
      <c r="N230" s="181" t="str">
        <f>IF('statement of marks'!AU20="","",'statement of marks'!AU20)</f>
        <v/>
      </c>
      <c r="O230" s="181" t="str">
        <f>IF('statement of marks'!AW20="","",'statement of marks'!AW20)</f>
        <v/>
      </c>
      <c r="P230" s="122" t="str">
        <f t="shared" si="13"/>
        <v/>
      </c>
    </row>
    <row r="231" spans="1:16" ht="15.25" customHeight="1">
      <c r="A231" s="1029" t="str">
        <f>'statement of marks'!$BI$3</f>
        <v>SCIENCE</v>
      </c>
      <c r="B231" s="1030"/>
      <c r="C231" s="181" t="str">
        <f>IF('statement of marks'!BI19="","",'statement of marks'!BI19)</f>
        <v/>
      </c>
      <c r="D231" s="181" t="str">
        <f>IF('statement of marks'!BJ19="","",'statement of marks'!BJ19)</f>
        <v/>
      </c>
      <c r="E231" s="181" t="str">
        <f>IF('statement of marks'!BK19="","",'statement of marks'!BK19)</f>
        <v/>
      </c>
      <c r="F231" s="181" t="str">
        <f>IF('statement of marks'!BM19="","",'statement of marks'!BM19)</f>
        <v/>
      </c>
      <c r="G231" s="122" t="str">
        <f t="shared" si="12"/>
        <v/>
      </c>
      <c r="H231" s="231"/>
      <c r="J231" s="1029" t="str">
        <f>'statement of marks'!$BI$3</f>
        <v>SCIENCE</v>
      </c>
      <c r="K231" s="1030"/>
      <c r="L231" s="181" t="str">
        <f>IF('statement of marks'!BI20="","",'statement of marks'!BI20)</f>
        <v/>
      </c>
      <c r="M231" s="181" t="str">
        <f>IF('statement of marks'!BJ20="","",'statement of marks'!BJ20)</f>
        <v/>
      </c>
      <c r="N231" s="181" t="str">
        <f>IF('statement of marks'!BK20="","",'statement of marks'!BK20)</f>
        <v/>
      </c>
      <c r="O231" s="181" t="str">
        <f>IF('statement of marks'!BM20="","",'statement of marks'!BM20)</f>
        <v/>
      </c>
      <c r="P231" s="122" t="str">
        <f t="shared" si="13"/>
        <v/>
      </c>
    </row>
    <row r="232" spans="1:16" ht="15.25" customHeight="1">
      <c r="A232" s="1029" t="str">
        <f>'statement of marks'!$BY$3</f>
        <v>SOCIAL SCIENCE</v>
      </c>
      <c r="B232" s="1030"/>
      <c r="C232" s="181" t="str">
        <f>IF('statement of marks'!BY19="","",'statement of marks'!BY19)</f>
        <v/>
      </c>
      <c r="D232" s="181" t="str">
        <f>IF('statement of marks'!BZ19="","",'statement of marks'!BZ19)</f>
        <v/>
      </c>
      <c r="E232" s="181" t="str">
        <f>IF('statement of marks'!CA19="","",'statement of marks'!CA19)</f>
        <v/>
      </c>
      <c r="F232" s="181" t="str">
        <f>IF('statement of marks'!CC19="","",'statement of marks'!CC19)</f>
        <v/>
      </c>
      <c r="G232" s="122" t="str">
        <f t="shared" si="12"/>
        <v/>
      </c>
      <c r="H232" s="231"/>
      <c r="J232" s="1029" t="str">
        <f>'statement of marks'!$BY$3</f>
        <v>SOCIAL SCIENCE</v>
      </c>
      <c r="K232" s="1030"/>
      <c r="L232" s="181" t="str">
        <f>IF('statement of marks'!BY20="","",'statement of marks'!BY20)</f>
        <v/>
      </c>
      <c r="M232" s="181" t="str">
        <f>IF('statement of marks'!BZ20="","",'statement of marks'!BZ20)</f>
        <v/>
      </c>
      <c r="N232" s="181" t="str">
        <f>IF('statement of marks'!CA20="","",'statement of marks'!CA20)</f>
        <v/>
      </c>
      <c r="O232" s="181" t="str">
        <f>IF('statement of marks'!CC20="","",'statement of marks'!CC20)</f>
        <v/>
      </c>
      <c r="P232" s="122" t="str">
        <f t="shared" si="13"/>
        <v/>
      </c>
    </row>
    <row r="233" spans="1:16" ht="15.25" customHeight="1">
      <c r="A233" s="1029" t="str">
        <f>'statement of marks'!$CO$3</f>
        <v>MATHEMATICS</v>
      </c>
      <c r="B233" s="1030"/>
      <c r="C233" s="181" t="str">
        <f>IF('statement of marks'!CO19="","",'statement of marks'!CO19)</f>
        <v/>
      </c>
      <c r="D233" s="181" t="str">
        <f>IF('statement of marks'!CP19="","",'statement of marks'!CP19)</f>
        <v/>
      </c>
      <c r="E233" s="181" t="str">
        <f>IF('statement of marks'!CQ19="","",'statement of marks'!CQ19)</f>
        <v/>
      </c>
      <c r="F233" s="181" t="str">
        <f>IF('statement of marks'!CS19="","",'statement of marks'!CS19)</f>
        <v/>
      </c>
      <c r="G233" s="122" t="str">
        <f t="shared" si="12"/>
        <v/>
      </c>
      <c r="H233" s="231"/>
      <c r="J233" s="1029" t="str">
        <f>'statement of marks'!$CO$3</f>
        <v>MATHEMATICS</v>
      </c>
      <c r="K233" s="1030"/>
      <c r="L233" s="181" t="str">
        <f>IF('statement of marks'!CO20="","",'statement of marks'!CO20)</f>
        <v/>
      </c>
      <c r="M233" s="181" t="str">
        <f>IF('statement of marks'!CP20="","",'statement of marks'!CP20)</f>
        <v/>
      </c>
      <c r="N233" s="181" t="str">
        <f>IF('statement of marks'!CQ20="","",'statement of marks'!CQ20)</f>
        <v/>
      </c>
      <c r="O233" s="181" t="str">
        <f>IF('statement of marks'!CS20="","",'statement of marks'!CS20)</f>
        <v/>
      </c>
      <c r="P233" s="122" t="str">
        <f t="shared" si="13"/>
        <v/>
      </c>
    </row>
    <row r="234" spans="1:16" ht="15.25" customHeight="1">
      <c r="A234" s="1047" t="s">
        <v>255</v>
      </c>
      <c r="B234" s="1048"/>
      <c r="C234" s="180" t="str">
        <f>IF(C233="","",SUM(C228:C233))</f>
        <v/>
      </c>
      <c r="D234" s="180" t="str">
        <f>IF(D233="","",SUM(D228:D233))</f>
        <v/>
      </c>
      <c r="E234" s="180" t="str">
        <f>IF(E233="","",SUM(E228:E233))</f>
        <v/>
      </c>
      <c r="F234" s="180" t="str">
        <f>IF(F233="","",SUM(F228:F233))</f>
        <v/>
      </c>
      <c r="G234" s="188" t="str">
        <f>IF(G233="","",SUM(G228:G233))</f>
        <v/>
      </c>
      <c r="H234" s="231"/>
      <c r="J234" s="1047" t="s">
        <v>255</v>
      </c>
      <c r="K234" s="1048"/>
      <c r="L234" s="180" t="str">
        <f>IF(L233="","",SUM(L228:L233))</f>
        <v/>
      </c>
      <c r="M234" s="180" t="str">
        <f>IF(M233="","",SUM(M228:M233))</f>
        <v/>
      </c>
      <c r="N234" s="180" t="str">
        <f>IF(N233="","",SUM(N228:N233))</f>
        <v/>
      </c>
      <c r="O234" s="180" t="str">
        <f>IF(O233="","",SUM(O228:O233))</f>
        <v/>
      </c>
      <c r="P234" s="188" t="str">
        <f>IF(P233="","",SUM(P228:P233))</f>
        <v/>
      </c>
    </row>
    <row r="235" spans="1:16" ht="15.25" customHeight="1">
      <c r="A235" s="1047" t="s">
        <v>169</v>
      </c>
      <c r="B235" s="1048"/>
      <c r="C235" s="563">
        <f>60-(COUNTIF(C228:C233,"NA")*10+COUNTIF(C228:C233,"ML")*10)</f>
        <v>60</v>
      </c>
      <c r="D235" s="563">
        <f>60-(COUNTIF(D228:D233,"NA")*10+COUNTIF(D228:D233,"ML")*10)</f>
        <v>60</v>
      </c>
      <c r="E235" s="563">
        <f>60-(COUNTIF(E228:E233,"NA")*10+COUNTIF(E228:E233,"ML")*10)</f>
        <v>60</v>
      </c>
      <c r="F235" s="563">
        <f>420-(COUNTIF(F228:F233,"NA")*70+COUNTIF(F228:F233,"ML")*70)</f>
        <v>420</v>
      </c>
      <c r="G235" s="189">
        <f>SUM(C235:F235)</f>
        <v>600</v>
      </c>
      <c r="H235" s="231"/>
      <c r="J235" s="1047" t="s">
        <v>169</v>
      </c>
      <c r="K235" s="1048"/>
      <c r="L235" s="563">
        <f>60-(COUNTIF(L228:L233,"NA")*10+COUNTIF(L228:L233,"ML")*10)</f>
        <v>60</v>
      </c>
      <c r="M235" s="563">
        <f>60-(COUNTIF(M228:M233,"NA")*10+COUNTIF(M228:M233,"ML")*10)</f>
        <v>60</v>
      </c>
      <c r="N235" s="563">
        <f>60-(COUNTIF(N228:N233,"NA")*10+COUNTIF(N228:N233,"ML")*10)</f>
        <v>60</v>
      </c>
      <c r="O235" s="563">
        <f>420-(COUNTIF(O228:O233,"NA")*70+COUNTIF(O228:O233,"ML")*70)</f>
        <v>420</v>
      </c>
      <c r="P235" s="189">
        <f>SUM(L235:O235)</f>
        <v>600</v>
      </c>
    </row>
    <row r="236" spans="1:16" ht="15.25" customHeight="1">
      <c r="A236" s="1045" t="s">
        <v>133</v>
      </c>
      <c r="B236" s="1046"/>
      <c r="C236" s="123" t="e">
        <f>C234/C235*100</f>
        <v>#VALUE!</v>
      </c>
      <c r="D236" s="123" t="e">
        <f>D234/D235*100</f>
        <v>#VALUE!</v>
      </c>
      <c r="E236" s="123" t="e">
        <f>E234/E235*100</f>
        <v>#VALUE!</v>
      </c>
      <c r="F236" s="123" t="e">
        <f>F234/F235*100</f>
        <v>#VALUE!</v>
      </c>
      <c r="G236" s="124" t="e">
        <f>G234/G235*100</f>
        <v>#VALUE!</v>
      </c>
      <c r="H236" s="231"/>
      <c r="J236" s="1045" t="s">
        <v>133</v>
      </c>
      <c r="K236" s="1046"/>
      <c r="L236" s="123" t="e">
        <f>L234/L235*100</f>
        <v>#VALUE!</v>
      </c>
      <c r="M236" s="123" t="e">
        <f>M234/M235*100</f>
        <v>#VALUE!</v>
      </c>
      <c r="N236" s="123" t="e">
        <f>N234/N235*100</f>
        <v>#VALUE!</v>
      </c>
      <c r="O236" s="123" t="e">
        <f>O234/O235*100</f>
        <v>#VALUE!</v>
      </c>
      <c r="P236" s="124" t="e">
        <f>P234/P235*100</f>
        <v>#VALUE!</v>
      </c>
    </row>
    <row r="237" spans="1:16" ht="15.25" customHeight="1">
      <c r="A237" s="1029" t="str">
        <f>'statement of marks'!$DE$3</f>
        <v>RAJASTHAN STUDIES</v>
      </c>
      <c r="B237" s="1030"/>
      <c r="C237" s="564" t="str">
        <f>IF('statement of marks'!DE19="","",'statement of marks'!DE19)</f>
        <v/>
      </c>
      <c r="D237" s="564" t="str">
        <f>IF('statement of marks'!DF19="","",'statement of marks'!DF19)</f>
        <v/>
      </c>
      <c r="E237" s="564" t="str">
        <f>IF('statement of marks'!DG19="","",'statement of marks'!DG19)</f>
        <v/>
      </c>
      <c r="F237" s="564" t="str">
        <f>IF('statement of marks'!DI19="","",'statement of marks'!DI19)</f>
        <v/>
      </c>
      <c r="G237" s="122" t="str">
        <f>IF(F237="","",SUM(C237:F237))</f>
        <v/>
      </c>
      <c r="H237" s="231"/>
      <c r="J237" s="1029" t="str">
        <f>'statement of marks'!$DE$3</f>
        <v>RAJASTHAN STUDIES</v>
      </c>
      <c r="K237" s="1030"/>
      <c r="L237" s="564" t="str">
        <f>IF('statement of marks'!DE20="","",'statement of marks'!DE20)</f>
        <v/>
      </c>
      <c r="M237" s="564" t="str">
        <f>IF('statement of marks'!DF20="","",'statement of marks'!DF20)</f>
        <v/>
      </c>
      <c r="N237" s="564" t="str">
        <f>IF('statement of marks'!DG20="","",'statement of marks'!DG20)</f>
        <v/>
      </c>
      <c r="O237" s="564" t="str">
        <f>IF('statement of marks'!DI20="","",'statement of marks'!DI20)</f>
        <v/>
      </c>
      <c r="P237" s="122" t="str">
        <f>IF(O237="","",SUM(L237:O237))</f>
        <v/>
      </c>
    </row>
    <row r="238" spans="1:16" ht="15.25" customHeight="1">
      <c r="A238" s="1029" t="str">
        <f>'statement of marks'!$DP$3</f>
        <v>PH. AND HEALTH EDU.</v>
      </c>
      <c r="B238" s="1030"/>
      <c r="C238" s="564" t="str">
        <f>IF('statement of marks'!DP19="","",'statement of marks'!DP19)</f>
        <v/>
      </c>
      <c r="D238" s="564" t="str">
        <f>IF('statement of marks'!DQ19="","",'statement of marks'!DQ19)</f>
        <v/>
      </c>
      <c r="E238" s="564" t="str">
        <f>IF('statement of marks'!DR19="","",'statement of marks'!DR19)</f>
        <v/>
      </c>
      <c r="F238" s="564" t="str">
        <f>IF('statement of marks'!DV19="","",'statement of marks'!DV19)</f>
        <v/>
      </c>
      <c r="G238" s="122" t="str">
        <f>IF(F238="","",SUM(C238:F238))</f>
        <v/>
      </c>
      <c r="H238" s="231"/>
      <c r="J238" s="1029" t="str">
        <f>'statement of marks'!$DP$3</f>
        <v>PH. AND HEALTH EDU.</v>
      </c>
      <c r="K238" s="1030"/>
      <c r="L238" s="564" t="str">
        <f>IF('statement of marks'!DP20="","",'statement of marks'!DP20)</f>
        <v/>
      </c>
      <c r="M238" s="564" t="str">
        <f>IF('statement of marks'!DQ20="","",'statement of marks'!DQ20)</f>
        <v/>
      </c>
      <c r="N238" s="564" t="str">
        <f>IF('statement of marks'!DR20="","",'statement of marks'!DR20)</f>
        <v/>
      </c>
      <c r="O238" s="564" t="str">
        <f>IF('statement of marks'!DV20="","",'statement of marks'!DV20)</f>
        <v/>
      </c>
      <c r="P238" s="122" t="str">
        <f>IF(O238="","",SUM(L238:O238))</f>
        <v/>
      </c>
    </row>
    <row r="239" spans="1:16" ht="15.25" customHeight="1">
      <c r="A239" s="1029" t="str">
        <f>'statement of marks'!$EB$3</f>
        <v>FOUNDATION OF IT</v>
      </c>
      <c r="B239" s="1030"/>
      <c r="C239" s="564" t="str">
        <f>IF('statement of marks'!EB19="","",'statement of marks'!EB19)</f>
        <v/>
      </c>
      <c r="D239" s="564" t="str">
        <f>IF('statement of marks'!EC19="","",'statement of marks'!EC19)</f>
        <v/>
      </c>
      <c r="E239" s="564" t="str">
        <f>IF('statement of marks'!ED19="","",'statement of marks'!ED19)</f>
        <v/>
      </c>
      <c r="F239" s="564" t="str">
        <f>IF('statement of marks'!EH19="","",'statement of marks'!EH19)</f>
        <v/>
      </c>
      <c r="G239" s="122" t="str">
        <f>IF(F239="","",SUM(C239:F239))</f>
        <v/>
      </c>
      <c r="H239" s="231"/>
      <c r="J239" s="1029" t="str">
        <f>'statement of marks'!$EB$3</f>
        <v>FOUNDATION OF IT</v>
      </c>
      <c r="K239" s="1030"/>
      <c r="L239" s="564" t="str">
        <f>IF('statement of marks'!EB20="","",'statement of marks'!EB20)</f>
        <v/>
      </c>
      <c r="M239" s="564" t="str">
        <f>IF('statement of marks'!EC20="","",'statement of marks'!EC20)</f>
        <v/>
      </c>
      <c r="N239" s="564" t="str">
        <f>IF('statement of marks'!ED20="","",'statement of marks'!ED20)</f>
        <v/>
      </c>
      <c r="O239" s="564" t="str">
        <f>IF('statement of marks'!EH20="","",'statement of marks'!EH20)</f>
        <v/>
      </c>
      <c r="P239" s="122" t="str">
        <f>IF(O239="","",SUM(L239:O239))</f>
        <v/>
      </c>
    </row>
    <row r="240" spans="1:16" ht="15.25" customHeight="1">
      <c r="A240" s="1029" t="str">
        <f>'statement of marks'!$EN$3</f>
        <v>S.U.P.W.</v>
      </c>
      <c r="B240" s="1030"/>
      <c r="C240" s="562" t="s">
        <v>247</v>
      </c>
      <c r="D240" s="1042" t="s">
        <v>249</v>
      </c>
      <c r="E240" s="1042"/>
      <c r="F240" s="565" t="s">
        <v>75</v>
      </c>
      <c r="G240" s="122" t="s">
        <v>30</v>
      </c>
      <c r="H240" s="231"/>
      <c r="J240" s="1029" t="str">
        <f>'statement of marks'!$EN$3</f>
        <v>S.U.P.W.</v>
      </c>
      <c r="K240" s="1030"/>
      <c r="L240" s="562" t="s">
        <v>247</v>
      </c>
      <c r="M240" s="1042" t="s">
        <v>249</v>
      </c>
      <c r="N240" s="1042"/>
      <c r="O240" s="565" t="s">
        <v>75</v>
      </c>
      <c r="P240" s="122" t="s">
        <v>30</v>
      </c>
    </row>
    <row r="241" spans="1:16" ht="15.25" customHeight="1">
      <c r="A241" s="1029"/>
      <c r="B241" s="1030"/>
      <c r="C241" s="563">
        <f>'statement of marks'!$EN$6</f>
        <v>25</v>
      </c>
      <c r="D241" s="1043">
        <f>'statement of marks'!$EO$6</f>
        <v>45</v>
      </c>
      <c r="E241" s="1043"/>
      <c r="F241" s="563">
        <f>'statement of marks'!$EP$6</f>
        <v>30</v>
      </c>
      <c r="G241" s="122">
        <f>SUM(C241,D241,F241)</f>
        <v>100</v>
      </c>
      <c r="H241" s="231"/>
      <c r="J241" s="1029"/>
      <c r="K241" s="1030"/>
      <c r="L241" s="563">
        <f>'statement of marks'!$EN$6</f>
        <v>25</v>
      </c>
      <c r="M241" s="1043">
        <f>'statement of marks'!$EO$6</f>
        <v>45</v>
      </c>
      <c r="N241" s="1043"/>
      <c r="O241" s="563">
        <f>'statement of marks'!$EP$6</f>
        <v>30</v>
      </c>
      <c r="P241" s="122">
        <f>SUM(L241,M241,O241)</f>
        <v>100</v>
      </c>
    </row>
    <row r="242" spans="1:16" ht="15.25" customHeight="1">
      <c r="A242" s="1029"/>
      <c r="B242" s="1030"/>
      <c r="C242" s="564" t="str">
        <f>IF('statement of marks'!EN19="","",'statement of marks'!EN19)</f>
        <v/>
      </c>
      <c r="D242" s="1044" t="str">
        <f>'statement of marks'!EO19</f>
        <v/>
      </c>
      <c r="E242" s="1044"/>
      <c r="F242" s="564" t="str">
        <f>'statement of marks'!EP19</f>
        <v/>
      </c>
      <c r="G242" s="561" t="str">
        <f>IF(F242="","",SUM(C242,D242,F242))</f>
        <v/>
      </c>
      <c r="H242" s="231"/>
      <c r="J242" s="1029"/>
      <c r="K242" s="1030"/>
      <c r="L242" s="564" t="str">
        <f>IF('statement of marks'!EN20="","",'statement of marks'!EN20)</f>
        <v/>
      </c>
      <c r="M242" s="1044" t="str">
        <f>'statement of marks'!EO20</f>
        <v/>
      </c>
      <c r="N242" s="1044"/>
      <c r="O242" s="564" t="str">
        <f>'statement of marks'!EP20</f>
        <v/>
      </c>
      <c r="P242" s="561" t="str">
        <f>IF(O242="","",SUM(L242,M242,O242))</f>
        <v/>
      </c>
    </row>
    <row r="243" spans="1:16" ht="15.25" customHeight="1">
      <c r="A243" s="1029" t="str">
        <f>'statement of marks'!$ES$3</f>
        <v>ART EDU.</v>
      </c>
      <c r="B243" s="1030"/>
      <c r="C243" s="565" t="s">
        <v>76</v>
      </c>
      <c r="D243" s="1041" t="s">
        <v>77</v>
      </c>
      <c r="E243" s="1041"/>
      <c r="F243" s="224" t="s">
        <v>248</v>
      </c>
      <c r="G243" s="122" t="s">
        <v>30</v>
      </c>
      <c r="H243" s="231"/>
      <c r="J243" s="1029" t="str">
        <f>'statement of marks'!$ES$3</f>
        <v>ART EDU.</v>
      </c>
      <c r="K243" s="1030"/>
      <c r="L243" s="565" t="s">
        <v>76</v>
      </c>
      <c r="M243" s="1041" t="s">
        <v>77</v>
      </c>
      <c r="N243" s="1041"/>
      <c r="O243" s="224" t="s">
        <v>248</v>
      </c>
      <c r="P243" s="122" t="s">
        <v>30</v>
      </c>
    </row>
    <row r="244" spans="1:16" ht="15.25" customHeight="1">
      <c r="A244" s="1029"/>
      <c r="B244" s="1030"/>
      <c r="C244" s="563">
        <f>'statement of marks'!$ES$6</f>
        <v>25</v>
      </c>
      <c r="D244" s="563">
        <f>'statement of marks'!$ET$6</f>
        <v>30</v>
      </c>
      <c r="E244" s="563">
        <f>'statement of marks'!$EU$6</f>
        <v>30</v>
      </c>
      <c r="F244" s="563">
        <f>'statement of marks'!$EV$6</f>
        <v>15</v>
      </c>
      <c r="G244" s="122">
        <f>SUM(C244,D244,E244,F244)</f>
        <v>100</v>
      </c>
      <c r="H244" s="231"/>
      <c r="J244" s="1029"/>
      <c r="K244" s="1030"/>
      <c r="L244" s="563">
        <f>'statement of marks'!$ES$6</f>
        <v>25</v>
      </c>
      <c r="M244" s="563">
        <f>'statement of marks'!$ET$6</f>
        <v>30</v>
      </c>
      <c r="N244" s="563">
        <f>'statement of marks'!$EU$6</f>
        <v>30</v>
      </c>
      <c r="O244" s="563">
        <f>'statement of marks'!$EV$6</f>
        <v>15</v>
      </c>
      <c r="P244" s="122">
        <f>SUM(L244,M244,N244,O244)</f>
        <v>100</v>
      </c>
    </row>
    <row r="245" spans="1:16" ht="15.25" customHeight="1">
      <c r="A245" s="1029"/>
      <c r="B245" s="1030"/>
      <c r="C245" s="564" t="str">
        <f>IF('statement of marks'!ES19="","",'statement of marks'!ES19)</f>
        <v/>
      </c>
      <c r="D245" s="564" t="str">
        <f>'statement of marks'!ET19</f>
        <v/>
      </c>
      <c r="E245" s="564" t="str">
        <f>'statement of marks'!EU19</f>
        <v/>
      </c>
      <c r="F245" s="564" t="str">
        <f>'statement of marks'!EV19</f>
        <v/>
      </c>
      <c r="G245" s="122" t="str">
        <f>IF(F245="","",SUM(C245:F245))</f>
        <v/>
      </c>
      <c r="H245" s="231"/>
      <c r="J245" s="1029"/>
      <c r="K245" s="1030"/>
      <c r="L245" s="564" t="str">
        <f>IF('statement of marks'!ES20="","",'statement of marks'!ES20)</f>
        <v/>
      </c>
      <c r="M245" s="564" t="str">
        <f>'statement of marks'!ET20</f>
        <v/>
      </c>
      <c r="N245" s="564" t="str">
        <f>'statement of marks'!EU20</f>
        <v/>
      </c>
      <c r="O245" s="564" t="str">
        <f>'statement of marks'!EV20</f>
        <v/>
      </c>
      <c r="P245" s="122" t="str">
        <f>IF(O245="","",SUM(L245:O245))</f>
        <v/>
      </c>
    </row>
    <row r="246" spans="1:16" ht="15.25" customHeight="1">
      <c r="A246" s="1033" t="s">
        <v>246</v>
      </c>
      <c r="B246" s="1034"/>
      <c r="C246" s="560" t="s">
        <v>252</v>
      </c>
      <c r="D246" s="560" t="s">
        <v>251</v>
      </c>
      <c r="E246" s="560" t="s">
        <v>250</v>
      </c>
      <c r="F246" s="1031" t="s">
        <v>245</v>
      </c>
      <c r="G246" s="1032"/>
      <c r="H246" s="231"/>
      <c r="J246" s="1033" t="s">
        <v>246</v>
      </c>
      <c r="K246" s="1034"/>
      <c r="L246" s="560" t="s">
        <v>252</v>
      </c>
      <c r="M246" s="560" t="s">
        <v>251</v>
      </c>
      <c r="N246" s="560" t="s">
        <v>250</v>
      </c>
      <c r="O246" s="1031" t="s">
        <v>245</v>
      </c>
      <c r="P246" s="1032"/>
    </row>
    <row r="247" spans="1:16" ht="15.25" customHeight="1">
      <c r="A247" s="1033" t="s">
        <v>170</v>
      </c>
      <c r="B247" s="1034"/>
      <c r="C247" s="181" t="str">
        <f>IF('statement of marks'!GN19="","",'statement of marks'!GN19)</f>
        <v/>
      </c>
      <c r="D247" s="181" t="str">
        <f>IF('statement of marks'!GP19="","",'statement of marks'!GP19)</f>
        <v/>
      </c>
      <c r="E247" s="181" t="str">
        <f>IF('statement of marks'!GR19="","",'statement of marks'!GR19)</f>
        <v/>
      </c>
      <c r="F247" s="1035" t="str">
        <f>'statement of marks'!GT19</f>
        <v/>
      </c>
      <c r="G247" s="1036"/>
      <c r="H247" s="231"/>
      <c r="J247" s="1033" t="s">
        <v>170</v>
      </c>
      <c r="K247" s="1034"/>
      <c r="L247" s="181" t="str">
        <f>IF('statement of marks'!GN20="","",'statement of marks'!GN20)</f>
        <v/>
      </c>
      <c r="M247" s="181" t="str">
        <f>IF('statement of marks'!GP20="","",'statement of marks'!GP20)</f>
        <v/>
      </c>
      <c r="N247" s="181" t="str">
        <f>IF('statement of marks'!GR20="","",'statement of marks'!GR20)</f>
        <v/>
      </c>
      <c r="O247" s="1035" t="str">
        <f>'statement of marks'!GT20</f>
        <v/>
      </c>
      <c r="P247" s="1036"/>
    </row>
    <row r="248" spans="1:16" ht="15.25" customHeight="1">
      <c r="A248" s="1037" t="s">
        <v>171</v>
      </c>
      <c r="B248" s="1038"/>
      <c r="C248" s="180" t="str">
        <f>IF('statement of marks'!GM19="","",'statement of marks'!GM19)</f>
        <v/>
      </c>
      <c r="D248" s="180" t="str">
        <f>IF('statement of marks'!GO19="","",'statement of marks'!GO19)</f>
        <v/>
      </c>
      <c r="E248" s="180" t="str">
        <f>IF('statement of marks'!GQ19="","",'statement of marks'!GQ19)</f>
        <v/>
      </c>
      <c r="F248" s="1039" t="str">
        <f>'statement of marks'!GS19</f>
        <v/>
      </c>
      <c r="G248" s="1040"/>
      <c r="H248" s="231"/>
      <c r="J248" s="1037" t="s">
        <v>171</v>
      </c>
      <c r="K248" s="1038"/>
      <c r="L248" s="180" t="str">
        <f>IF('statement of marks'!GM20="","",'statement of marks'!GM20)</f>
        <v/>
      </c>
      <c r="M248" s="180" t="str">
        <f>IF('statement of marks'!GO20="","",'statement of marks'!GO20)</f>
        <v/>
      </c>
      <c r="N248" s="180" t="str">
        <f>IF('statement of marks'!GQ20="","",'statement of marks'!GQ20)</f>
        <v/>
      </c>
      <c r="O248" s="1039" t="str">
        <f>'statement of marks'!GS20</f>
        <v/>
      </c>
      <c r="P248" s="1040"/>
    </row>
    <row r="249" spans="1:16" ht="15.25" customHeight="1">
      <c r="A249" s="1029" t="s">
        <v>241</v>
      </c>
      <c r="B249" s="1030"/>
      <c r="C249" s="177"/>
      <c r="D249" s="43"/>
      <c r="E249" s="43"/>
      <c r="F249" s="43"/>
      <c r="G249" s="226"/>
      <c r="H249" s="231"/>
      <c r="J249" s="1029" t="s">
        <v>241</v>
      </c>
      <c r="K249" s="1030"/>
      <c r="L249" s="177"/>
      <c r="M249" s="43"/>
      <c r="N249" s="43"/>
      <c r="O249" s="43"/>
      <c r="P249" s="226"/>
    </row>
    <row r="250" spans="1:16" ht="15.25" customHeight="1">
      <c r="A250" s="1029" t="s">
        <v>242</v>
      </c>
      <c r="B250" s="1030"/>
      <c r="C250" s="177"/>
      <c r="D250" s="43"/>
      <c r="E250" s="43"/>
      <c r="F250" s="43"/>
      <c r="G250" s="226"/>
      <c r="H250" s="231"/>
      <c r="J250" s="1029" t="s">
        <v>242</v>
      </c>
      <c r="K250" s="1030"/>
      <c r="L250" s="177"/>
      <c r="M250" s="43"/>
      <c r="N250" s="43"/>
      <c r="O250" s="43"/>
      <c r="P250" s="226"/>
    </row>
    <row r="251" spans="1:16" ht="15.25" customHeight="1">
      <c r="A251" s="1029" t="s">
        <v>243</v>
      </c>
      <c r="B251" s="1030"/>
      <c r="C251" s="177"/>
      <c r="D251" s="43"/>
      <c r="E251" s="43"/>
      <c r="F251" s="43"/>
      <c r="G251" s="226"/>
      <c r="H251" s="231"/>
      <c r="J251" s="1029" t="s">
        <v>243</v>
      </c>
      <c r="K251" s="1030"/>
      <c r="L251" s="177"/>
      <c r="M251" s="43"/>
      <c r="N251" s="43"/>
      <c r="O251" s="43"/>
      <c r="P251" s="226"/>
    </row>
    <row r="252" spans="1:16" ht="15.25" customHeight="1" thickBot="1">
      <c r="A252" s="1027" t="s">
        <v>244</v>
      </c>
      <c r="B252" s="1028"/>
      <c r="C252" s="178"/>
      <c r="D252" s="227"/>
      <c r="E252" s="227"/>
      <c r="F252" s="227"/>
      <c r="G252" s="228"/>
      <c r="H252" s="231"/>
      <c r="J252" s="1027" t="s">
        <v>244</v>
      </c>
      <c r="K252" s="1028"/>
      <c r="L252" s="178"/>
      <c r="M252" s="227"/>
      <c r="N252" s="227"/>
      <c r="O252" s="227"/>
      <c r="P252" s="228"/>
    </row>
    <row r="253" spans="1:16" ht="15.25" customHeight="1" thickTop="1">
      <c r="A253" s="1053" t="s">
        <v>166</v>
      </c>
      <c r="B253" s="1054"/>
      <c r="C253" s="1054"/>
      <c r="D253" s="1054"/>
      <c r="E253" s="1054"/>
      <c r="F253" s="1054"/>
      <c r="G253" s="1055"/>
      <c r="H253" s="231"/>
      <c r="J253" s="1056" t="s">
        <v>256</v>
      </c>
      <c r="K253" s="1057"/>
      <c r="L253" s="1057"/>
      <c r="M253" s="1057"/>
      <c r="N253" s="1057"/>
      <c r="O253" s="1057"/>
      <c r="P253" s="1058"/>
    </row>
    <row r="254" spans="1:16" ht="15.25" customHeight="1">
      <c r="A254" s="1059" t="str">
        <f>IF('statement of marks'!$A$1="","",'statement of marks'!$A$1)</f>
        <v xml:space="preserve">GOVT. HR. SEC. SCHOOL, </v>
      </c>
      <c r="B254" s="1060"/>
      <c r="C254" s="1060"/>
      <c r="D254" s="1060"/>
      <c r="E254" s="1060"/>
      <c r="F254" s="1060"/>
      <c r="G254" s="1061"/>
      <c r="H254" s="231"/>
      <c r="J254" s="1059" t="str">
        <f>IF('statement of marks'!$A$1="","",'statement of marks'!$A$1)</f>
        <v xml:space="preserve">GOVT. HR. SEC. SCHOOL, </v>
      </c>
      <c r="K254" s="1060"/>
      <c r="L254" s="1060"/>
      <c r="M254" s="1060"/>
      <c r="N254" s="1060"/>
      <c r="O254" s="1060"/>
      <c r="P254" s="1061"/>
    </row>
    <row r="255" spans="1:16" ht="15.25" customHeight="1">
      <c r="A255" s="1059"/>
      <c r="B255" s="1060"/>
      <c r="C255" s="1060"/>
      <c r="D255" s="1060"/>
      <c r="E255" s="1060"/>
      <c r="F255" s="1060"/>
      <c r="G255" s="1061"/>
      <c r="H255" s="231"/>
      <c r="J255" s="1059"/>
      <c r="K255" s="1060"/>
      <c r="L255" s="1060"/>
      <c r="M255" s="1060"/>
      <c r="N255" s="1060"/>
      <c r="O255" s="1060"/>
      <c r="P255" s="1061"/>
    </row>
    <row r="256" spans="1:16" ht="15.25" customHeight="1">
      <c r="A256" s="1029" t="s">
        <v>167</v>
      </c>
      <c r="B256" s="1030"/>
      <c r="C256" s="1051" t="str">
        <f>IF('statement of marks'!$F$3="","",'statement of marks'!$F$3)</f>
        <v>2015-16</v>
      </c>
      <c r="D256" s="1051"/>
      <c r="E256" s="1051"/>
      <c r="F256" s="1051"/>
      <c r="G256" s="1052"/>
      <c r="H256" s="231"/>
      <c r="J256" s="1029" t="s">
        <v>167</v>
      </c>
      <c r="K256" s="1030"/>
      <c r="L256" s="1051" t="str">
        <f>IF('statement of marks'!$F$3="","",'statement of marks'!$F$3)</f>
        <v>2015-16</v>
      </c>
      <c r="M256" s="1051"/>
      <c r="N256" s="1051"/>
      <c r="O256" s="1051"/>
      <c r="P256" s="1052"/>
    </row>
    <row r="257" spans="1:16" ht="15.25" customHeight="1">
      <c r="A257" s="1029" t="s">
        <v>31</v>
      </c>
      <c r="B257" s="1030"/>
      <c r="C257" s="1051" t="str">
        <f>IF('statement of marks'!H21="","",'statement of marks'!H21)</f>
        <v>A 015</v>
      </c>
      <c r="D257" s="1051"/>
      <c r="E257" s="1051"/>
      <c r="F257" s="1051"/>
      <c r="G257" s="1052"/>
      <c r="H257" s="231"/>
      <c r="J257" s="1029" t="s">
        <v>31</v>
      </c>
      <c r="K257" s="1030"/>
      <c r="L257" s="1051" t="str">
        <f>IF('statement of marks'!H22="","",'statement of marks'!H22)</f>
        <v>A 016</v>
      </c>
      <c r="M257" s="1051"/>
      <c r="N257" s="1051"/>
      <c r="O257" s="1051"/>
      <c r="P257" s="1052"/>
    </row>
    <row r="258" spans="1:16" ht="15.25" customHeight="1">
      <c r="A258" s="1029" t="s">
        <v>32</v>
      </c>
      <c r="B258" s="1030"/>
      <c r="C258" s="1051" t="str">
        <f>IF('statement of marks'!I21="","",'statement of marks'!I21)</f>
        <v>B 015</v>
      </c>
      <c r="D258" s="1051"/>
      <c r="E258" s="1051"/>
      <c r="F258" s="1051"/>
      <c r="G258" s="1052"/>
      <c r="H258" s="231"/>
      <c r="J258" s="1029" t="s">
        <v>32</v>
      </c>
      <c r="K258" s="1030"/>
      <c r="L258" s="1051" t="str">
        <f>IF('statement of marks'!I22="","",'statement of marks'!I22)</f>
        <v>B 016</v>
      </c>
      <c r="M258" s="1051"/>
      <c r="N258" s="1051"/>
      <c r="O258" s="1051"/>
      <c r="P258" s="1052"/>
    </row>
    <row r="259" spans="1:16" ht="15.25" customHeight="1">
      <c r="A259" s="1029" t="s">
        <v>33</v>
      </c>
      <c r="B259" s="1030"/>
      <c r="C259" s="1051" t="str">
        <f>IF('statement of marks'!J21="","",'statement of marks'!J21)</f>
        <v>C 015</v>
      </c>
      <c r="D259" s="1051"/>
      <c r="E259" s="1051"/>
      <c r="F259" s="1051"/>
      <c r="G259" s="1052"/>
      <c r="H259" s="231"/>
      <c r="J259" s="1029" t="s">
        <v>33</v>
      </c>
      <c r="K259" s="1030"/>
      <c r="L259" s="1051" t="str">
        <f>IF('statement of marks'!J22="","",'statement of marks'!J22)</f>
        <v>C 016</v>
      </c>
      <c r="M259" s="1051"/>
      <c r="N259" s="1051"/>
      <c r="O259" s="1051"/>
      <c r="P259" s="1052"/>
    </row>
    <row r="260" spans="1:16" ht="15.25" customHeight="1">
      <c r="A260" s="1029" t="s">
        <v>202</v>
      </c>
      <c r="B260" s="1030"/>
      <c r="C260" s="559" t="str">
        <f>IF('statement of marks'!$A$3="","",'statement of marks'!$A$3)</f>
        <v>10 'B'</v>
      </c>
      <c r="D260" s="1030" t="s">
        <v>62</v>
      </c>
      <c r="E260" s="1030"/>
      <c r="F260" s="1030">
        <f>IF('statement of marks'!D21="","",'statement of marks'!D21)</f>
        <v>1015</v>
      </c>
      <c r="G260" s="1050"/>
      <c r="H260" s="231"/>
      <c r="J260" s="1029" t="s">
        <v>202</v>
      </c>
      <c r="K260" s="1030"/>
      <c r="L260" s="559" t="str">
        <f>IF('statement of marks'!$A$3="","",'statement of marks'!$A$3)</f>
        <v>10 'B'</v>
      </c>
      <c r="M260" s="1030" t="s">
        <v>62</v>
      </c>
      <c r="N260" s="1030"/>
      <c r="O260" s="1030">
        <f>IF('statement of marks'!D22="","",'statement of marks'!D22)</f>
        <v>1016</v>
      </c>
      <c r="P260" s="1050"/>
    </row>
    <row r="261" spans="1:16" ht="15.25" customHeight="1">
      <c r="A261" s="1029" t="s">
        <v>63</v>
      </c>
      <c r="B261" s="1030"/>
      <c r="C261" s="559" t="str">
        <f>IF('statement of marks'!F21="","",'statement of marks'!F21)</f>
        <v/>
      </c>
      <c r="D261" s="1030" t="s">
        <v>58</v>
      </c>
      <c r="E261" s="1030"/>
      <c r="F261" s="1062" t="str">
        <f>IF('statement of marks'!G21="","",'statement of marks'!G21)</f>
        <v/>
      </c>
      <c r="G261" s="1063"/>
      <c r="H261" s="231"/>
      <c r="J261" s="1029" t="s">
        <v>63</v>
      </c>
      <c r="K261" s="1030"/>
      <c r="L261" s="559" t="str">
        <f>IF('statement of marks'!F22="","",'statement of marks'!F22)</f>
        <v/>
      </c>
      <c r="M261" s="1030" t="s">
        <v>58</v>
      </c>
      <c r="N261" s="1030"/>
      <c r="O261" s="1062" t="str">
        <f>IF('statement of marks'!G22="","",'statement of marks'!G22)</f>
        <v/>
      </c>
      <c r="P261" s="1063"/>
    </row>
    <row r="262" spans="1:16" ht="15.25" customHeight="1">
      <c r="A262" s="229" t="s">
        <v>168</v>
      </c>
      <c r="B262" s="230" t="s">
        <v>254</v>
      </c>
      <c r="C262" s="186" t="s">
        <v>67</v>
      </c>
      <c r="D262" s="186" t="s">
        <v>68</v>
      </c>
      <c r="E262" s="186" t="s">
        <v>69</v>
      </c>
      <c r="F262" s="558" t="s">
        <v>176</v>
      </c>
      <c r="G262" s="190" t="s">
        <v>253</v>
      </c>
      <c r="H262" s="231"/>
      <c r="J262" s="229" t="s">
        <v>168</v>
      </c>
      <c r="K262" s="230" t="s">
        <v>254</v>
      </c>
      <c r="L262" s="186" t="s">
        <v>67</v>
      </c>
      <c r="M262" s="186" t="s">
        <v>68</v>
      </c>
      <c r="N262" s="186" t="s">
        <v>69</v>
      </c>
      <c r="O262" s="558" t="s">
        <v>176</v>
      </c>
      <c r="P262" s="190" t="s">
        <v>253</v>
      </c>
    </row>
    <row r="263" spans="1:16" ht="15.25" customHeight="1">
      <c r="A263" s="1049" t="s">
        <v>148</v>
      </c>
      <c r="B263" s="1046"/>
      <c r="C263" s="563">
        <v>10</v>
      </c>
      <c r="D263" s="563">
        <v>10</v>
      </c>
      <c r="E263" s="563">
        <v>10</v>
      </c>
      <c r="F263" s="563">
        <v>70</v>
      </c>
      <c r="G263" s="122">
        <v>100</v>
      </c>
      <c r="H263" s="231"/>
      <c r="J263" s="1049" t="s">
        <v>148</v>
      </c>
      <c r="K263" s="1046"/>
      <c r="L263" s="563">
        <v>10</v>
      </c>
      <c r="M263" s="563">
        <v>10</v>
      </c>
      <c r="N263" s="563">
        <v>10</v>
      </c>
      <c r="O263" s="563">
        <v>70</v>
      </c>
      <c r="P263" s="122">
        <v>100</v>
      </c>
    </row>
    <row r="264" spans="1:16" ht="15.25" customHeight="1">
      <c r="A264" s="1029" t="str">
        <f>'statement of marks'!$K$3</f>
        <v>HINDI</v>
      </c>
      <c r="B264" s="1030"/>
      <c r="C264" s="181" t="str">
        <f>IF('statement of marks'!K21="","",'statement of marks'!K21)</f>
        <v/>
      </c>
      <c r="D264" s="181" t="str">
        <f>IF('statement of marks'!L21="","",'statement of marks'!L21)</f>
        <v/>
      </c>
      <c r="E264" s="181" t="str">
        <f>IF('statement of marks'!M21="","",'statement of marks'!M21)</f>
        <v/>
      </c>
      <c r="F264" s="181" t="str">
        <f>IF('statement of marks'!O21="","",'statement of marks'!O21)</f>
        <v/>
      </c>
      <c r="G264" s="122" t="str">
        <f t="shared" ref="G264:G269" si="14">IF(F264="","",SUM(C264:F264))</f>
        <v/>
      </c>
      <c r="H264" s="231"/>
      <c r="J264" s="1029" t="str">
        <f>'statement of marks'!$K$3</f>
        <v>HINDI</v>
      </c>
      <c r="K264" s="1030"/>
      <c r="L264" s="181" t="str">
        <f>IF('statement of marks'!K22="","",'statement of marks'!K22)</f>
        <v/>
      </c>
      <c r="M264" s="181" t="str">
        <f>IF('statement of marks'!L22="","",'statement of marks'!L22)</f>
        <v/>
      </c>
      <c r="N264" s="181" t="str">
        <f>IF('statement of marks'!M22="","",'statement of marks'!M22)</f>
        <v/>
      </c>
      <c r="O264" s="181" t="str">
        <f>IF('statement of marks'!O22="","",'statement of marks'!O22)</f>
        <v/>
      </c>
      <c r="P264" s="122" t="str">
        <f t="shared" ref="P264:P269" si="15">IF(O264="","",SUM(L264:O264))</f>
        <v/>
      </c>
    </row>
    <row r="265" spans="1:16" ht="15.25" customHeight="1">
      <c r="A265" s="1029" t="str">
        <f>'statement of marks'!$AA$3</f>
        <v>ENGLISH</v>
      </c>
      <c r="B265" s="1030"/>
      <c r="C265" s="181" t="str">
        <f>IF('statement of marks'!AA21="","",'statement of marks'!AA21)</f>
        <v/>
      </c>
      <c r="D265" s="181" t="str">
        <f>IF('statement of marks'!AB21="","",'statement of marks'!AB21)</f>
        <v/>
      </c>
      <c r="E265" s="181" t="str">
        <f>IF('statement of marks'!AC21="","",'statement of marks'!AC21)</f>
        <v/>
      </c>
      <c r="F265" s="181" t="str">
        <f>IF('statement of marks'!AE21="","",'statement of marks'!AE21)</f>
        <v/>
      </c>
      <c r="G265" s="122" t="str">
        <f t="shared" si="14"/>
        <v/>
      </c>
      <c r="H265" s="231"/>
      <c r="J265" s="1029" t="str">
        <f>'statement of marks'!$AA$3</f>
        <v>ENGLISH</v>
      </c>
      <c r="K265" s="1030"/>
      <c r="L265" s="181" t="str">
        <f>IF('statement of marks'!AA22="","",'statement of marks'!AA22)</f>
        <v/>
      </c>
      <c r="M265" s="181" t="str">
        <f>IF('statement of marks'!AB22="","",'statement of marks'!AB22)</f>
        <v/>
      </c>
      <c r="N265" s="181" t="str">
        <f>IF('statement of marks'!AC22="","",'statement of marks'!AC22)</f>
        <v/>
      </c>
      <c r="O265" s="181" t="str">
        <f>IF('statement of marks'!AE22="","",'statement of marks'!AE22)</f>
        <v/>
      </c>
      <c r="P265" s="122" t="str">
        <f t="shared" si="15"/>
        <v/>
      </c>
    </row>
    <row r="266" spans="1:16" ht="15.25" customHeight="1">
      <c r="A266" s="1029" t="str">
        <f>'statement of marks'!AR21</f>
        <v/>
      </c>
      <c r="B266" s="1030"/>
      <c r="C266" s="181" t="str">
        <f>IF('statement of marks'!AS21="","",'statement of marks'!AS21)</f>
        <v/>
      </c>
      <c r="D266" s="181" t="str">
        <f>IF('statement of marks'!AT21="","",'statement of marks'!AT21)</f>
        <v/>
      </c>
      <c r="E266" s="181" t="str">
        <f>IF('statement of marks'!AU21="","",'statement of marks'!AU21)</f>
        <v/>
      </c>
      <c r="F266" s="181" t="str">
        <f>IF('statement of marks'!AW21="","",'statement of marks'!AW21)</f>
        <v/>
      </c>
      <c r="G266" s="122" t="str">
        <f t="shared" si="14"/>
        <v/>
      </c>
      <c r="H266" s="231"/>
      <c r="J266" s="1029" t="str">
        <f>'statement of marks'!AR22</f>
        <v/>
      </c>
      <c r="K266" s="1030"/>
      <c r="L266" s="181" t="str">
        <f>IF('statement of marks'!AS22="","",'statement of marks'!AS22)</f>
        <v/>
      </c>
      <c r="M266" s="181" t="str">
        <f>IF('statement of marks'!AT22="","",'statement of marks'!AT22)</f>
        <v/>
      </c>
      <c r="N266" s="181" t="str">
        <f>IF('statement of marks'!AU22="","",'statement of marks'!AU22)</f>
        <v/>
      </c>
      <c r="O266" s="181" t="str">
        <f>IF('statement of marks'!AW22="","",'statement of marks'!AW22)</f>
        <v/>
      </c>
      <c r="P266" s="122" t="str">
        <f t="shared" si="15"/>
        <v/>
      </c>
    </row>
    <row r="267" spans="1:16" ht="15.25" customHeight="1">
      <c r="A267" s="1029" t="str">
        <f>'statement of marks'!$BI$3</f>
        <v>SCIENCE</v>
      </c>
      <c r="B267" s="1030"/>
      <c r="C267" s="181" t="str">
        <f>IF('statement of marks'!BI21="","",'statement of marks'!BI21)</f>
        <v/>
      </c>
      <c r="D267" s="181" t="str">
        <f>IF('statement of marks'!BJ21="","",'statement of marks'!BJ21)</f>
        <v/>
      </c>
      <c r="E267" s="181" t="str">
        <f>IF('statement of marks'!BK21="","",'statement of marks'!BK21)</f>
        <v/>
      </c>
      <c r="F267" s="181" t="str">
        <f>IF('statement of marks'!BM21="","",'statement of marks'!BM21)</f>
        <v/>
      </c>
      <c r="G267" s="122" t="str">
        <f t="shared" si="14"/>
        <v/>
      </c>
      <c r="H267" s="231"/>
      <c r="J267" s="1029" t="str">
        <f>'statement of marks'!$BI$3</f>
        <v>SCIENCE</v>
      </c>
      <c r="K267" s="1030"/>
      <c r="L267" s="181" t="str">
        <f>IF('statement of marks'!BI22="","",'statement of marks'!BI22)</f>
        <v/>
      </c>
      <c r="M267" s="181" t="str">
        <f>IF('statement of marks'!BJ22="","",'statement of marks'!BJ22)</f>
        <v/>
      </c>
      <c r="N267" s="181" t="str">
        <f>IF('statement of marks'!BK22="","",'statement of marks'!BK22)</f>
        <v/>
      </c>
      <c r="O267" s="181" t="str">
        <f>IF('statement of marks'!BM22="","",'statement of marks'!BM22)</f>
        <v/>
      </c>
      <c r="P267" s="122" t="str">
        <f t="shared" si="15"/>
        <v/>
      </c>
    </row>
    <row r="268" spans="1:16" ht="15.25" customHeight="1">
      <c r="A268" s="1029" t="str">
        <f>'statement of marks'!$BY$3</f>
        <v>SOCIAL SCIENCE</v>
      </c>
      <c r="B268" s="1030"/>
      <c r="C268" s="181" t="str">
        <f>IF('statement of marks'!BY21="","",'statement of marks'!BY21)</f>
        <v/>
      </c>
      <c r="D268" s="181" t="str">
        <f>IF('statement of marks'!BZ21="","",'statement of marks'!BZ21)</f>
        <v/>
      </c>
      <c r="E268" s="181" t="str">
        <f>IF('statement of marks'!CA21="","",'statement of marks'!CA21)</f>
        <v/>
      </c>
      <c r="F268" s="181" t="str">
        <f>IF('statement of marks'!CC21="","",'statement of marks'!CC21)</f>
        <v/>
      </c>
      <c r="G268" s="122" t="str">
        <f t="shared" si="14"/>
        <v/>
      </c>
      <c r="H268" s="231"/>
      <c r="J268" s="1029" t="str">
        <f>'statement of marks'!$BY$3</f>
        <v>SOCIAL SCIENCE</v>
      </c>
      <c r="K268" s="1030"/>
      <c r="L268" s="181" t="str">
        <f>IF('statement of marks'!BY22="","",'statement of marks'!BY22)</f>
        <v/>
      </c>
      <c r="M268" s="181" t="str">
        <f>IF('statement of marks'!BZ22="","",'statement of marks'!BZ22)</f>
        <v/>
      </c>
      <c r="N268" s="181" t="str">
        <f>IF('statement of marks'!CA22="","",'statement of marks'!CA22)</f>
        <v/>
      </c>
      <c r="O268" s="181" t="str">
        <f>IF('statement of marks'!CC22="","",'statement of marks'!CC22)</f>
        <v/>
      </c>
      <c r="P268" s="122" t="str">
        <f t="shared" si="15"/>
        <v/>
      </c>
    </row>
    <row r="269" spans="1:16" ht="15.25" customHeight="1">
      <c r="A269" s="1029" t="str">
        <f>'statement of marks'!$CO$3</f>
        <v>MATHEMATICS</v>
      </c>
      <c r="B269" s="1030"/>
      <c r="C269" s="181" t="str">
        <f>IF('statement of marks'!CO21="","",'statement of marks'!CO21)</f>
        <v/>
      </c>
      <c r="D269" s="181" t="str">
        <f>IF('statement of marks'!CP21="","",'statement of marks'!CP21)</f>
        <v/>
      </c>
      <c r="E269" s="181" t="str">
        <f>IF('statement of marks'!CQ21="","",'statement of marks'!CQ21)</f>
        <v/>
      </c>
      <c r="F269" s="181" t="str">
        <f>IF('statement of marks'!CS21="","",'statement of marks'!CS21)</f>
        <v/>
      </c>
      <c r="G269" s="122" t="str">
        <f t="shared" si="14"/>
        <v/>
      </c>
      <c r="H269" s="231"/>
      <c r="J269" s="1029" t="str">
        <f>'statement of marks'!$CO$3</f>
        <v>MATHEMATICS</v>
      </c>
      <c r="K269" s="1030"/>
      <c r="L269" s="181" t="str">
        <f>IF('statement of marks'!CO22="","",'statement of marks'!CO22)</f>
        <v/>
      </c>
      <c r="M269" s="181" t="str">
        <f>IF('statement of marks'!CP22="","",'statement of marks'!CP22)</f>
        <v/>
      </c>
      <c r="N269" s="181" t="str">
        <f>IF('statement of marks'!CQ22="","",'statement of marks'!CQ22)</f>
        <v/>
      </c>
      <c r="O269" s="181" t="str">
        <f>IF('statement of marks'!CS22="","",'statement of marks'!CS22)</f>
        <v/>
      </c>
      <c r="P269" s="122" t="str">
        <f t="shared" si="15"/>
        <v/>
      </c>
    </row>
    <row r="270" spans="1:16" ht="15.25" customHeight="1">
      <c r="A270" s="1047" t="s">
        <v>255</v>
      </c>
      <c r="B270" s="1048"/>
      <c r="C270" s="180" t="str">
        <f>IF(C269="","",SUM(C264:C269))</f>
        <v/>
      </c>
      <c r="D270" s="180" t="str">
        <f>IF(D269="","",SUM(D264:D269))</f>
        <v/>
      </c>
      <c r="E270" s="180" t="str">
        <f>IF(E269="","",SUM(E264:E269))</f>
        <v/>
      </c>
      <c r="F270" s="180" t="str">
        <f>IF(F269="","",SUM(F264:F269))</f>
        <v/>
      </c>
      <c r="G270" s="188" t="str">
        <f>IF(G269="","",SUM(G264:G269))</f>
        <v/>
      </c>
      <c r="H270" s="231"/>
      <c r="J270" s="1047" t="s">
        <v>255</v>
      </c>
      <c r="K270" s="1048"/>
      <c r="L270" s="180" t="str">
        <f>IF(L269="","",SUM(L264:L269))</f>
        <v/>
      </c>
      <c r="M270" s="180" t="str">
        <f>IF(M269="","",SUM(M264:M269))</f>
        <v/>
      </c>
      <c r="N270" s="180" t="str">
        <f>IF(N269="","",SUM(N264:N269))</f>
        <v/>
      </c>
      <c r="O270" s="180" t="str">
        <f>IF(O269="","",SUM(O264:O269))</f>
        <v/>
      </c>
      <c r="P270" s="188" t="str">
        <f>IF(P269="","",SUM(P264:P269))</f>
        <v/>
      </c>
    </row>
    <row r="271" spans="1:16" ht="15.25" customHeight="1">
      <c r="A271" s="1047" t="s">
        <v>169</v>
      </c>
      <c r="B271" s="1048"/>
      <c r="C271" s="563">
        <f>60-(COUNTIF(C264:C269,"NA")*10+COUNTIF(C264:C269,"ML")*10)</f>
        <v>60</v>
      </c>
      <c r="D271" s="563">
        <f>60-(COUNTIF(D264:D269,"NA")*10+COUNTIF(D264:D269,"ML")*10)</f>
        <v>60</v>
      </c>
      <c r="E271" s="563">
        <f>60-(COUNTIF(E264:E269,"NA")*10+COUNTIF(E264:E269,"ML")*10)</f>
        <v>60</v>
      </c>
      <c r="F271" s="563">
        <f>420-(COUNTIF(F264:F269,"NA")*70+COUNTIF(F264:F269,"ML")*70)</f>
        <v>420</v>
      </c>
      <c r="G271" s="189">
        <f>SUM(C271:F271)</f>
        <v>600</v>
      </c>
      <c r="H271" s="231"/>
      <c r="J271" s="1047" t="s">
        <v>169</v>
      </c>
      <c r="K271" s="1048"/>
      <c r="L271" s="563">
        <f>60-(COUNTIF(L264:L269,"NA")*10+COUNTIF(L264:L269,"ML")*10)</f>
        <v>60</v>
      </c>
      <c r="M271" s="563">
        <f>60-(COUNTIF(M264:M269,"NA")*10+COUNTIF(M264:M269,"ML")*10)</f>
        <v>60</v>
      </c>
      <c r="N271" s="563">
        <f>60-(COUNTIF(N264:N269,"NA")*10+COUNTIF(N264:N269,"ML")*10)</f>
        <v>60</v>
      </c>
      <c r="O271" s="563">
        <f>420-(COUNTIF(O264:O269,"NA")*70+COUNTIF(O264:O269,"ML")*70)</f>
        <v>420</v>
      </c>
      <c r="P271" s="189">
        <f>SUM(L271:O271)</f>
        <v>600</v>
      </c>
    </row>
    <row r="272" spans="1:16" ht="15.25" customHeight="1">
      <c r="A272" s="1045" t="s">
        <v>133</v>
      </c>
      <c r="B272" s="1046"/>
      <c r="C272" s="123" t="e">
        <f>C270/C271*100</f>
        <v>#VALUE!</v>
      </c>
      <c r="D272" s="123" t="e">
        <f>D270/D271*100</f>
        <v>#VALUE!</v>
      </c>
      <c r="E272" s="123" t="e">
        <f>E270/E271*100</f>
        <v>#VALUE!</v>
      </c>
      <c r="F272" s="123" t="e">
        <f>F270/F271*100</f>
        <v>#VALUE!</v>
      </c>
      <c r="G272" s="124" t="e">
        <f>G270/G271*100</f>
        <v>#VALUE!</v>
      </c>
      <c r="H272" s="231"/>
      <c r="J272" s="1045" t="s">
        <v>133</v>
      </c>
      <c r="K272" s="1046"/>
      <c r="L272" s="123" t="e">
        <f>L270/L271*100</f>
        <v>#VALUE!</v>
      </c>
      <c r="M272" s="123" t="e">
        <f>M270/M271*100</f>
        <v>#VALUE!</v>
      </c>
      <c r="N272" s="123" t="e">
        <f>N270/N271*100</f>
        <v>#VALUE!</v>
      </c>
      <c r="O272" s="123" t="e">
        <f>O270/O271*100</f>
        <v>#VALUE!</v>
      </c>
      <c r="P272" s="124" t="e">
        <f>P270/P271*100</f>
        <v>#VALUE!</v>
      </c>
    </row>
    <row r="273" spans="1:16" ht="15.25" customHeight="1">
      <c r="A273" s="1029" t="str">
        <f>'statement of marks'!$DE$3</f>
        <v>RAJASTHAN STUDIES</v>
      </c>
      <c r="B273" s="1030"/>
      <c r="C273" s="564" t="str">
        <f>IF('statement of marks'!DE21="","",'statement of marks'!DE21)</f>
        <v/>
      </c>
      <c r="D273" s="564" t="str">
        <f>IF('statement of marks'!DF21="","",'statement of marks'!DF21)</f>
        <v/>
      </c>
      <c r="E273" s="564" t="str">
        <f>IF('statement of marks'!DG21="","",'statement of marks'!DG21)</f>
        <v/>
      </c>
      <c r="F273" s="564" t="str">
        <f>IF('statement of marks'!DI21="","",'statement of marks'!DI21)</f>
        <v/>
      </c>
      <c r="G273" s="122" t="str">
        <f>IF(F273="","",SUM(C273:F273))</f>
        <v/>
      </c>
      <c r="H273" s="231"/>
      <c r="J273" s="1029" t="str">
        <f>'statement of marks'!$DE$3</f>
        <v>RAJASTHAN STUDIES</v>
      </c>
      <c r="K273" s="1030"/>
      <c r="L273" s="564" t="str">
        <f>IF('statement of marks'!DE22="","",'statement of marks'!DE22)</f>
        <v/>
      </c>
      <c r="M273" s="564" t="str">
        <f>IF('statement of marks'!DF22="","",'statement of marks'!DF22)</f>
        <v/>
      </c>
      <c r="N273" s="564" t="str">
        <f>IF('statement of marks'!DG22="","",'statement of marks'!DG22)</f>
        <v/>
      </c>
      <c r="O273" s="564" t="str">
        <f>IF('statement of marks'!DI22="","",'statement of marks'!DI22)</f>
        <v/>
      </c>
      <c r="P273" s="122" t="str">
        <f>IF(O273="","",SUM(L273:O273))</f>
        <v/>
      </c>
    </row>
    <row r="274" spans="1:16" ht="15.25" customHeight="1">
      <c r="A274" s="1029" t="str">
        <f>'statement of marks'!$DP$3</f>
        <v>PH. AND HEALTH EDU.</v>
      </c>
      <c r="B274" s="1030"/>
      <c r="C274" s="564" t="str">
        <f>IF('statement of marks'!DP21="","",'statement of marks'!DP21)</f>
        <v/>
      </c>
      <c r="D274" s="564" t="str">
        <f>IF('statement of marks'!DQ21="","",'statement of marks'!DQ21)</f>
        <v/>
      </c>
      <c r="E274" s="564" t="str">
        <f>IF('statement of marks'!DR21="","",'statement of marks'!DR21)</f>
        <v/>
      </c>
      <c r="F274" s="564" t="str">
        <f>IF('statement of marks'!DV21="","",'statement of marks'!DV21)</f>
        <v/>
      </c>
      <c r="G274" s="122" t="str">
        <f>IF(F274="","",SUM(C274:F274))</f>
        <v/>
      </c>
      <c r="H274" s="231"/>
      <c r="J274" s="1029" t="str">
        <f>'statement of marks'!$DP$3</f>
        <v>PH. AND HEALTH EDU.</v>
      </c>
      <c r="K274" s="1030"/>
      <c r="L274" s="564" t="str">
        <f>IF('statement of marks'!DP22="","",'statement of marks'!DP22)</f>
        <v/>
      </c>
      <c r="M274" s="564" t="str">
        <f>IF('statement of marks'!DQ22="","",'statement of marks'!DQ22)</f>
        <v/>
      </c>
      <c r="N274" s="564" t="str">
        <f>IF('statement of marks'!DR22="","",'statement of marks'!DR22)</f>
        <v/>
      </c>
      <c r="O274" s="564" t="str">
        <f>IF('statement of marks'!DV22="","",'statement of marks'!DV22)</f>
        <v/>
      </c>
      <c r="P274" s="122" t="str">
        <f>IF(O274="","",SUM(L274:O274))</f>
        <v/>
      </c>
    </row>
    <row r="275" spans="1:16" ht="15.25" customHeight="1">
      <c r="A275" s="1029" t="str">
        <f>'statement of marks'!$EB$3</f>
        <v>FOUNDATION OF IT</v>
      </c>
      <c r="B275" s="1030"/>
      <c r="C275" s="564" t="str">
        <f>IF('statement of marks'!EB21="","",'statement of marks'!EB21)</f>
        <v/>
      </c>
      <c r="D275" s="564" t="str">
        <f>IF('statement of marks'!EC21="","",'statement of marks'!EC21)</f>
        <v/>
      </c>
      <c r="E275" s="564" t="str">
        <f>IF('statement of marks'!ED21="","",'statement of marks'!ED21)</f>
        <v/>
      </c>
      <c r="F275" s="564" t="str">
        <f>IF('statement of marks'!EH21="","",'statement of marks'!EH21)</f>
        <v/>
      </c>
      <c r="G275" s="122" t="str">
        <f>IF(F275="","",SUM(C275:F275))</f>
        <v/>
      </c>
      <c r="H275" s="231"/>
      <c r="J275" s="1029" t="str">
        <f>'statement of marks'!$EB$3</f>
        <v>FOUNDATION OF IT</v>
      </c>
      <c r="K275" s="1030"/>
      <c r="L275" s="564" t="str">
        <f>IF('statement of marks'!EB22="","",'statement of marks'!EB22)</f>
        <v/>
      </c>
      <c r="M275" s="564" t="str">
        <f>IF('statement of marks'!EC22="","",'statement of marks'!EC22)</f>
        <v/>
      </c>
      <c r="N275" s="564" t="str">
        <f>IF('statement of marks'!ED22="","",'statement of marks'!ED22)</f>
        <v/>
      </c>
      <c r="O275" s="564" t="str">
        <f>IF('statement of marks'!EH22="","",'statement of marks'!EH22)</f>
        <v/>
      </c>
      <c r="P275" s="122" t="str">
        <f>IF(O275="","",SUM(L275:O275))</f>
        <v/>
      </c>
    </row>
    <row r="276" spans="1:16" ht="15.25" customHeight="1">
      <c r="A276" s="1029" t="str">
        <f>'statement of marks'!$EN$3</f>
        <v>S.U.P.W.</v>
      </c>
      <c r="B276" s="1030"/>
      <c r="C276" s="562" t="s">
        <v>247</v>
      </c>
      <c r="D276" s="1042" t="s">
        <v>249</v>
      </c>
      <c r="E276" s="1042"/>
      <c r="F276" s="565" t="s">
        <v>75</v>
      </c>
      <c r="G276" s="122" t="s">
        <v>30</v>
      </c>
      <c r="H276" s="231"/>
      <c r="J276" s="1029" t="str">
        <f>'statement of marks'!$EN$3</f>
        <v>S.U.P.W.</v>
      </c>
      <c r="K276" s="1030"/>
      <c r="L276" s="562" t="s">
        <v>247</v>
      </c>
      <c r="M276" s="1042" t="s">
        <v>249</v>
      </c>
      <c r="N276" s="1042"/>
      <c r="O276" s="565" t="s">
        <v>75</v>
      </c>
      <c r="P276" s="122" t="s">
        <v>30</v>
      </c>
    </row>
    <row r="277" spans="1:16" ht="15.25" customHeight="1">
      <c r="A277" s="1029"/>
      <c r="B277" s="1030"/>
      <c r="C277" s="563">
        <f>'statement of marks'!$EN$6</f>
        <v>25</v>
      </c>
      <c r="D277" s="1043">
        <f>'statement of marks'!$EO$6</f>
        <v>45</v>
      </c>
      <c r="E277" s="1043"/>
      <c r="F277" s="563">
        <f>'statement of marks'!$EP$6</f>
        <v>30</v>
      </c>
      <c r="G277" s="122">
        <f>SUM(C277,D277,F277)</f>
        <v>100</v>
      </c>
      <c r="H277" s="231"/>
      <c r="J277" s="1029"/>
      <c r="K277" s="1030"/>
      <c r="L277" s="563">
        <f>'statement of marks'!$EN$6</f>
        <v>25</v>
      </c>
      <c r="M277" s="1043">
        <f>'statement of marks'!$EO$6</f>
        <v>45</v>
      </c>
      <c r="N277" s="1043"/>
      <c r="O277" s="563">
        <f>'statement of marks'!$EP$6</f>
        <v>30</v>
      </c>
      <c r="P277" s="122">
        <f>SUM(L277,M277,O277)</f>
        <v>100</v>
      </c>
    </row>
    <row r="278" spans="1:16" ht="15.25" customHeight="1">
      <c r="A278" s="1029"/>
      <c r="B278" s="1030"/>
      <c r="C278" s="564" t="str">
        <f>IF('statement of marks'!EN21="","",'statement of marks'!EN21)</f>
        <v/>
      </c>
      <c r="D278" s="1044" t="str">
        <f>'statement of marks'!EO21</f>
        <v/>
      </c>
      <c r="E278" s="1044"/>
      <c r="F278" s="564" t="str">
        <f>'statement of marks'!EP21</f>
        <v/>
      </c>
      <c r="G278" s="561" t="str">
        <f>IF(F278="","",SUM(C278,D278,F278))</f>
        <v/>
      </c>
      <c r="H278" s="231"/>
      <c r="J278" s="1029"/>
      <c r="K278" s="1030"/>
      <c r="L278" s="564" t="str">
        <f>IF('statement of marks'!EN22="","",'statement of marks'!EN22)</f>
        <v/>
      </c>
      <c r="M278" s="1044" t="str">
        <f>'statement of marks'!EO22</f>
        <v/>
      </c>
      <c r="N278" s="1044"/>
      <c r="O278" s="564" t="str">
        <f>'statement of marks'!EP22</f>
        <v/>
      </c>
      <c r="P278" s="561" t="str">
        <f>IF(O278="","",SUM(L278,M278,O278))</f>
        <v/>
      </c>
    </row>
    <row r="279" spans="1:16" ht="15.25" customHeight="1">
      <c r="A279" s="1029" t="str">
        <f>'statement of marks'!$ES$3</f>
        <v>ART EDU.</v>
      </c>
      <c r="B279" s="1030"/>
      <c r="C279" s="565" t="s">
        <v>76</v>
      </c>
      <c r="D279" s="1041" t="s">
        <v>77</v>
      </c>
      <c r="E279" s="1041"/>
      <c r="F279" s="224" t="s">
        <v>248</v>
      </c>
      <c r="G279" s="122" t="s">
        <v>30</v>
      </c>
      <c r="H279" s="231"/>
      <c r="J279" s="1029" t="str">
        <f>'statement of marks'!$ES$3</f>
        <v>ART EDU.</v>
      </c>
      <c r="K279" s="1030"/>
      <c r="L279" s="565" t="s">
        <v>76</v>
      </c>
      <c r="M279" s="1041" t="s">
        <v>77</v>
      </c>
      <c r="N279" s="1041"/>
      <c r="O279" s="224" t="s">
        <v>248</v>
      </c>
      <c r="P279" s="122" t="s">
        <v>30</v>
      </c>
    </row>
    <row r="280" spans="1:16" ht="15.25" customHeight="1">
      <c r="A280" s="1029"/>
      <c r="B280" s="1030"/>
      <c r="C280" s="563">
        <f>'statement of marks'!$ES$6</f>
        <v>25</v>
      </c>
      <c r="D280" s="563">
        <f>'statement of marks'!$ET$6</f>
        <v>30</v>
      </c>
      <c r="E280" s="563">
        <f>'statement of marks'!$EU$6</f>
        <v>30</v>
      </c>
      <c r="F280" s="563">
        <f>'statement of marks'!$EV$6</f>
        <v>15</v>
      </c>
      <c r="G280" s="122">
        <f>SUM(C280,D280,E280,F280)</f>
        <v>100</v>
      </c>
      <c r="H280" s="231"/>
      <c r="J280" s="1029"/>
      <c r="K280" s="1030"/>
      <c r="L280" s="563">
        <f>'statement of marks'!$ES$6</f>
        <v>25</v>
      </c>
      <c r="M280" s="563">
        <f>'statement of marks'!$ET$6</f>
        <v>30</v>
      </c>
      <c r="N280" s="563">
        <f>'statement of marks'!$EU$6</f>
        <v>30</v>
      </c>
      <c r="O280" s="563">
        <f>'statement of marks'!$EV$6</f>
        <v>15</v>
      </c>
      <c r="P280" s="122">
        <f>SUM(L280,M280,N280,O280)</f>
        <v>100</v>
      </c>
    </row>
    <row r="281" spans="1:16" ht="15.25" customHeight="1">
      <c r="A281" s="1029"/>
      <c r="B281" s="1030"/>
      <c r="C281" s="564" t="str">
        <f>IF('statement of marks'!ES21="","",'statement of marks'!ES21)</f>
        <v/>
      </c>
      <c r="D281" s="564" t="str">
        <f>'statement of marks'!ET21</f>
        <v/>
      </c>
      <c r="E281" s="564" t="str">
        <f>'statement of marks'!EU21</f>
        <v/>
      </c>
      <c r="F281" s="564" t="str">
        <f>'statement of marks'!EV21</f>
        <v/>
      </c>
      <c r="G281" s="122" t="str">
        <f>IF(F281="","",SUM(C281:F281))</f>
        <v/>
      </c>
      <c r="H281" s="231"/>
      <c r="J281" s="1029"/>
      <c r="K281" s="1030"/>
      <c r="L281" s="564" t="str">
        <f>IF('statement of marks'!ES22="","",'statement of marks'!ES22)</f>
        <v/>
      </c>
      <c r="M281" s="564" t="str">
        <f>'statement of marks'!ET22</f>
        <v/>
      </c>
      <c r="N281" s="564" t="str">
        <f>'statement of marks'!EU22</f>
        <v/>
      </c>
      <c r="O281" s="564" t="str">
        <f>'statement of marks'!EV22</f>
        <v/>
      </c>
      <c r="P281" s="122" t="str">
        <f>IF(O281="","",SUM(L281:O281))</f>
        <v/>
      </c>
    </row>
    <row r="282" spans="1:16" ht="15.25" customHeight="1">
      <c r="A282" s="1033" t="s">
        <v>246</v>
      </c>
      <c r="B282" s="1034"/>
      <c r="C282" s="560" t="s">
        <v>252</v>
      </c>
      <c r="D282" s="560" t="s">
        <v>251</v>
      </c>
      <c r="E282" s="560" t="s">
        <v>250</v>
      </c>
      <c r="F282" s="1031" t="s">
        <v>245</v>
      </c>
      <c r="G282" s="1032"/>
      <c r="H282" s="231"/>
      <c r="J282" s="1033" t="s">
        <v>246</v>
      </c>
      <c r="K282" s="1034"/>
      <c r="L282" s="560" t="s">
        <v>252</v>
      </c>
      <c r="M282" s="560" t="s">
        <v>251</v>
      </c>
      <c r="N282" s="560" t="s">
        <v>250</v>
      </c>
      <c r="O282" s="1031" t="s">
        <v>245</v>
      </c>
      <c r="P282" s="1032"/>
    </row>
    <row r="283" spans="1:16" ht="15.25" customHeight="1">
      <c r="A283" s="1033" t="s">
        <v>170</v>
      </c>
      <c r="B283" s="1034"/>
      <c r="C283" s="181" t="str">
        <f>IF('statement of marks'!GN21="","",'statement of marks'!GN21)</f>
        <v/>
      </c>
      <c r="D283" s="181" t="str">
        <f>IF('statement of marks'!GP21="","",'statement of marks'!GP21)</f>
        <v/>
      </c>
      <c r="E283" s="181" t="str">
        <f>IF('statement of marks'!GR21="","",'statement of marks'!GR21)</f>
        <v/>
      </c>
      <c r="F283" s="1035" t="str">
        <f>'statement of marks'!GT21</f>
        <v/>
      </c>
      <c r="G283" s="1036"/>
      <c r="H283" s="231"/>
      <c r="J283" s="1033" t="s">
        <v>170</v>
      </c>
      <c r="K283" s="1034"/>
      <c r="L283" s="181" t="str">
        <f>IF('statement of marks'!GN22="","",'statement of marks'!GN22)</f>
        <v/>
      </c>
      <c r="M283" s="181" t="str">
        <f>IF('statement of marks'!GP22="","",'statement of marks'!GP22)</f>
        <v/>
      </c>
      <c r="N283" s="181" t="str">
        <f>IF('statement of marks'!GR22="","",'statement of marks'!GR22)</f>
        <v/>
      </c>
      <c r="O283" s="1035" t="str">
        <f>'statement of marks'!GT22</f>
        <v/>
      </c>
      <c r="P283" s="1036"/>
    </row>
    <row r="284" spans="1:16" ht="15.25" customHeight="1">
      <c r="A284" s="1037" t="s">
        <v>171</v>
      </c>
      <c r="B284" s="1038"/>
      <c r="C284" s="180" t="str">
        <f>IF('statement of marks'!GM21="","",'statement of marks'!GM21)</f>
        <v/>
      </c>
      <c r="D284" s="180" t="str">
        <f>IF('statement of marks'!GO21="","",'statement of marks'!GO21)</f>
        <v/>
      </c>
      <c r="E284" s="180" t="str">
        <f>IF('statement of marks'!GQ21="","",'statement of marks'!GQ21)</f>
        <v/>
      </c>
      <c r="F284" s="1039" t="str">
        <f>'statement of marks'!GS21</f>
        <v/>
      </c>
      <c r="G284" s="1040"/>
      <c r="H284" s="231"/>
      <c r="J284" s="1037" t="s">
        <v>171</v>
      </c>
      <c r="K284" s="1038"/>
      <c r="L284" s="180" t="str">
        <f>IF('statement of marks'!GM22="","",'statement of marks'!GM22)</f>
        <v/>
      </c>
      <c r="M284" s="180" t="str">
        <f>IF('statement of marks'!GO22="","",'statement of marks'!GO22)</f>
        <v/>
      </c>
      <c r="N284" s="180" t="str">
        <f>IF('statement of marks'!GQ22="","",'statement of marks'!GQ22)</f>
        <v/>
      </c>
      <c r="O284" s="1039" t="str">
        <f>'statement of marks'!GS22</f>
        <v/>
      </c>
      <c r="P284" s="1040"/>
    </row>
    <row r="285" spans="1:16" ht="15.25" customHeight="1">
      <c r="A285" s="1029" t="s">
        <v>241</v>
      </c>
      <c r="B285" s="1030"/>
      <c r="C285" s="177"/>
      <c r="D285" s="43"/>
      <c r="E285" s="43"/>
      <c r="F285" s="43"/>
      <c r="G285" s="226"/>
      <c r="H285" s="231"/>
      <c r="J285" s="1029" t="s">
        <v>241</v>
      </c>
      <c r="K285" s="1030"/>
      <c r="L285" s="177"/>
      <c r="M285" s="43"/>
      <c r="N285" s="43"/>
      <c r="O285" s="43"/>
      <c r="P285" s="226"/>
    </row>
    <row r="286" spans="1:16" ht="15.25" customHeight="1">
      <c r="A286" s="1029" t="s">
        <v>242</v>
      </c>
      <c r="B286" s="1030"/>
      <c r="C286" s="177"/>
      <c r="D286" s="43"/>
      <c r="E286" s="43"/>
      <c r="F286" s="43"/>
      <c r="G286" s="226"/>
      <c r="H286" s="231"/>
      <c r="J286" s="1029" t="s">
        <v>242</v>
      </c>
      <c r="K286" s="1030"/>
      <c r="L286" s="177"/>
      <c r="M286" s="43"/>
      <c r="N286" s="43"/>
      <c r="O286" s="43"/>
      <c r="P286" s="226"/>
    </row>
    <row r="287" spans="1:16" ht="15.25" customHeight="1">
      <c r="A287" s="1029" t="s">
        <v>243</v>
      </c>
      <c r="B287" s="1030"/>
      <c r="C287" s="177"/>
      <c r="D287" s="43"/>
      <c r="E287" s="43"/>
      <c r="F287" s="43"/>
      <c r="G287" s="226"/>
      <c r="H287" s="231"/>
      <c r="J287" s="1029" t="s">
        <v>243</v>
      </c>
      <c r="K287" s="1030"/>
      <c r="L287" s="177"/>
      <c r="M287" s="43"/>
      <c r="N287" s="43"/>
      <c r="O287" s="43"/>
      <c r="P287" s="226"/>
    </row>
    <row r="288" spans="1:16" ht="15.25" customHeight="1" thickBot="1">
      <c r="A288" s="1027" t="s">
        <v>244</v>
      </c>
      <c r="B288" s="1028"/>
      <c r="C288" s="178"/>
      <c r="D288" s="227"/>
      <c r="E288" s="227"/>
      <c r="F288" s="227"/>
      <c r="G288" s="228"/>
      <c r="H288" s="231"/>
      <c r="J288" s="1027" t="s">
        <v>244</v>
      </c>
      <c r="K288" s="1028"/>
      <c r="L288" s="178"/>
      <c r="M288" s="227"/>
      <c r="N288" s="227"/>
      <c r="O288" s="227"/>
      <c r="P288" s="228"/>
    </row>
    <row r="289" spans="1:16" ht="15.25" customHeight="1" thickTop="1">
      <c r="A289" s="1053" t="s">
        <v>166</v>
      </c>
      <c r="B289" s="1054"/>
      <c r="C289" s="1054"/>
      <c r="D289" s="1054"/>
      <c r="E289" s="1054"/>
      <c r="F289" s="1054"/>
      <c r="G289" s="1055"/>
      <c r="H289" s="231"/>
      <c r="J289" s="1056" t="s">
        <v>256</v>
      </c>
      <c r="K289" s="1057"/>
      <c r="L289" s="1057"/>
      <c r="M289" s="1057"/>
      <c r="N289" s="1057"/>
      <c r="O289" s="1057"/>
      <c r="P289" s="1058"/>
    </row>
    <row r="290" spans="1:16" ht="15.25" customHeight="1">
      <c r="A290" s="1059" t="str">
        <f>IF('statement of marks'!$A$1="","",'statement of marks'!$A$1)</f>
        <v xml:space="preserve">GOVT. HR. SEC. SCHOOL, </v>
      </c>
      <c r="B290" s="1060"/>
      <c r="C290" s="1060"/>
      <c r="D290" s="1060"/>
      <c r="E290" s="1060"/>
      <c r="F290" s="1060"/>
      <c r="G290" s="1061"/>
      <c r="H290" s="231"/>
      <c r="J290" s="1059" t="str">
        <f>IF('statement of marks'!$A$1="","",'statement of marks'!$A$1)</f>
        <v xml:space="preserve">GOVT. HR. SEC. SCHOOL, </v>
      </c>
      <c r="K290" s="1060"/>
      <c r="L290" s="1060"/>
      <c r="M290" s="1060"/>
      <c r="N290" s="1060"/>
      <c r="O290" s="1060"/>
      <c r="P290" s="1061"/>
    </row>
    <row r="291" spans="1:16" ht="15.25" customHeight="1">
      <c r="A291" s="1059"/>
      <c r="B291" s="1060"/>
      <c r="C291" s="1060"/>
      <c r="D291" s="1060"/>
      <c r="E291" s="1060"/>
      <c r="F291" s="1060"/>
      <c r="G291" s="1061"/>
      <c r="H291" s="231"/>
      <c r="J291" s="1059"/>
      <c r="K291" s="1060"/>
      <c r="L291" s="1060"/>
      <c r="M291" s="1060"/>
      <c r="N291" s="1060"/>
      <c r="O291" s="1060"/>
      <c r="P291" s="1061"/>
    </row>
    <row r="292" spans="1:16" ht="15.25" customHeight="1">
      <c r="A292" s="1029" t="s">
        <v>167</v>
      </c>
      <c r="B292" s="1030"/>
      <c r="C292" s="1051" t="str">
        <f>IF('statement of marks'!$F$3="","",'statement of marks'!$F$3)</f>
        <v>2015-16</v>
      </c>
      <c r="D292" s="1051"/>
      <c r="E292" s="1051"/>
      <c r="F292" s="1051"/>
      <c r="G292" s="1052"/>
      <c r="H292" s="231"/>
      <c r="J292" s="1029" t="s">
        <v>167</v>
      </c>
      <c r="K292" s="1030"/>
      <c r="L292" s="1051" t="str">
        <f>IF('statement of marks'!$F$3="","",'statement of marks'!$F$3)</f>
        <v>2015-16</v>
      </c>
      <c r="M292" s="1051"/>
      <c r="N292" s="1051"/>
      <c r="O292" s="1051"/>
      <c r="P292" s="1052"/>
    </row>
    <row r="293" spans="1:16" ht="15.25" customHeight="1">
      <c r="A293" s="1029" t="s">
        <v>31</v>
      </c>
      <c r="B293" s="1030"/>
      <c r="C293" s="1051" t="str">
        <f>IF('statement of marks'!H23="","",'statement of marks'!H23)</f>
        <v>A 017</v>
      </c>
      <c r="D293" s="1051"/>
      <c r="E293" s="1051"/>
      <c r="F293" s="1051"/>
      <c r="G293" s="1052"/>
      <c r="H293" s="231"/>
      <c r="J293" s="1029" t="s">
        <v>31</v>
      </c>
      <c r="K293" s="1030"/>
      <c r="L293" s="1051" t="str">
        <f>IF('statement of marks'!H24="","",'statement of marks'!H24)</f>
        <v>A 018</v>
      </c>
      <c r="M293" s="1051"/>
      <c r="N293" s="1051"/>
      <c r="O293" s="1051"/>
      <c r="P293" s="1052"/>
    </row>
    <row r="294" spans="1:16" ht="15.25" customHeight="1">
      <c r="A294" s="1029" t="s">
        <v>32</v>
      </c>
      <c r="B294" s="1030"/>
      <c r="C294" s="1051" t="str">
        <f>IF('statement of marks'!I23="","",'statement of marks'!I23)</f>
        <v>B 017</v>
      </c>
      <c r="D294" s="1051"/>
      <c r="E294" s="1051"/>
      <c r="F294" s="1051"/>
      <c r="G294" s="1052"/>
      <c r="H294" s="231"/>
      <c r="J294" s="1029" t="s">
        <v>32</v>
      </c>
      <c r="K294" s="1030"/>
      <c r="L294" s="1051" t="str">
        <f>IF('statement of marks'!I24="","",'statement of marks'!I24)</f>
        <v>B 018</v>
      </c>
      <c r="M294" s="1051"/>
      <c r="N294" s="1051"/>
      <c r="O294" s="1051"/>
      <c r="P294" s="1052"/>
    </row>
    <row r="295" spans="1:16" ht="15.25" customHeight="1">
      <c r="A295" s="1029" t="s">
        <v>33</v>
      </c>
      <c r="B295" s="1030"/>
      <c r="C295" s="1051" t="str">
        <f>IF('statement of marks'!J23="","",'statement of marks'!J23)</f>
        <v>C 017</v>
      </c>
      <c r="D295" s="1051"/>
      <c r="E295" s="1051"/>
      <c r="F295" s="1051"/>
      <c r="G295" s="1052"/>
      <c r="H295" s="231"/>
      <c r="J295" s="1029" t="s">
        <v>33</v>
      </c>
      <c r="K295" s="1030"/>
      <c r="L295" s="1051" t="str">
        <f>IF('statement of marks'!J24="","",'statement of marks'!J24)</f>
        <v>C 018</v>
      </c>
      <c r="M295" s="1051"/>
      <c r="N295" s="1051"/>
      <c r="O295" s="1051"/>
      <c r="P295" s="1052"/>
    </row>
    <row r="296" spans="1:16" ht="15.25" customHeight="1">
      <c r="A296" s="1029" t="s">
        <v>202</v>
      </c>
      <c r="B296" s="1030"/>
      <c r="C296" s="559" t="str">
        <f>IF('statement of marks'!$A$3="","",'statement of marks'!$A$3)</f>
        <v>10 'B'</v>
      </c>
      <c r="D296" s="1030" t="s">
        <v>62</v>
      </c>
      <c r="E296" s="1030"/>
      <c r="F296" s="1030">
        <f>IF('statement of marks'!D23="","",'statement of marks'!D23)</f>
        <v>1017</v>
      </c>
      <c r="G296" s="1050"/>
      <c r="H296" s="231"/>
      <c r="J296" s="1029" t="s">
        <v>202</v>
      </c>
      <c r="K296" s="1030"/>
      <c r="L296" s="559" t="str">
        <f>IF('statement of marks'!$A$3="","",'statement of marks'!$A$3)</f>
        <v>10 'B'</v>
      </c>
      <c r="M296" s="1030" t="s">
        <v>62</v>
      </c>
      <c r="N296" s="1030"/>
      <c r="O296" s="1030">
        <f>IF('statement of marks'!D24="","",'statement of marks'!D24)</f>
        <v>1018</v>
      </c>
      <c r="P296" s="1050"/>
    </row>
    <row r="297" spans="1:16" ht="15.25" customHeight="1">
      <c r="A297" s="1029" t="s">
        <v>63</v>
      </c>
      <c r="B297" s="1030"/>
      <c r="C297" s="559" t="str">
        <f>IF('statement of marks'!F23="","",'statement of marks'!F23)</f>
        <v/>
      </c>
      <c r="D297" s="1030" t="s">
        <v>58</v>
      </c>
      <c r="E297" s="1030"/>
      <c r="F297" s="1062" t="str">
        <f>IF('statement of marks'!G23="","",'statement of marks'!G23)</f>
        <v/>
      </c>
      <c r="G297" s="1063"/>
      <c r="H297" s="231"/>
      <c r="J297" s="1029" t="s">
        <v>63</v>
      </c>
      <c r="K297" s="1030"/>
      <c r="L297" s="559" t="str">
        <f>IF('statement of marks'!F24="","",'statement of marks'!F24)</f>
        <v/>
      </c>
      <c r="M297" s="1030" t="s">
        <v>58</v>
      </c>
      <c r="N297" s="1030"/>
      <c r="O297" s="1062" t="str">
        <f>IF('statement of marks'!G24="","",'statement of marks'!G24)</f>
        <v/>
      </c>
      <c r="P297" s="1063"/>
    </row>
    <row r="298" spans="1:16" ht="15.25" customHeight="1">
      <c r="A298" s="229" t="s">
        <v>168</v>
      </c>
      <c r="B298" s="230" t="s">
        <v>254</v>
      </c>
      <c r="C298" s="186" t="s">
        <v>67</v>
      </c>
      <c r="D298" s="186" t="s">
        <v>68</v>
      </c>
      <c r="E298" s="186" t="s">
        <v>69</v>
      </c>
      <c r="F298" s="558" t="s">
        <v>176</v>
      </c>
      <c r="G298" s="190" t="s">
        <v>253</v>
      </c>
      <c r="H298" s="231"/>
      <c r="J298" s="229" t="s">
        <v>168</v>
      </c>
      <c r="K298" s="230" t="s">
        <v>254</v>
      </c>
      <c r="L298" s="186" t="s">
        <v>67</v>
      </c>
      <c r="M298" s="186" t="s">
        <v>68</v>
      </c>
      <c r="N298" s="186" t="s">
        <v>69</v>
      </c>
      <c r="O298" s="558" t="s">
        <v>176</v>
      </c>
      <c r="P298" s="190" t="s">
        <v>253</v>
      </c>
    </row>
    <row r="299" spans="1:16" ht="15.25" customHeight="1">
      <c r="A299" s="1049" t="s">
        <v>148</v>
      </c>
      <c r="B299" s="1046"/>
      <c r="C299" s="563">
        <v>10</v>
      </c>
      <c r="D299" s="563">
        <v>10</v>
      </c>
      <c r="E299" s="563">
        <v>10</v>
      </c>
      <c r="F299" s="563">
        <v>70</v>
      </c>
      <c r="G299" s="122">
        <v>100</v>
      </c>
      <c r="H299" s="231"/>
      <c r="J299" s="1049" t="s">
        <v>148</v>
      </c>
      <c r="K299" s="1046"/>
      <c r="L299" s="563">
        <v>10</v>
      </c>
      <c r="M299" s="563">
        <v>10</v>
      </c>
      <c r="N299" s="563">
        <v>10</v>
      </c>
      <c r="O299" s="563">
        <v>70</v>
      </c>
      <c r="P299" s="122">
        <v>100</v>
      </c>
    </row>
    <row r="300" spans="1:16" ht="15.25" customHeight="1">
      <c r="A300" s="1029" t="str">
        <f>'statement of marks'!$K$3</f>
        <v>HINDI</v>
      </c>
      <c r="B300" s="1030"/>
      <c r="C300" s="181" t="str">
        <f>IF('statement of marks'!K23="","",'statement of marks'!K23)</f>
        <v/>
      </c>
      <c r="D300" s="181" t="str">
        <f>IF('statement of marks'!L23="","",'statement of marks'!L23)</f>
        <v/>
      </c>
      <c r="E300" s="181" t="str">
        <f>IF('statement of marks'!M23="","",'statement of marks'!M23)</f>
        <v/>
      </c>
      <c r="F300" s="181" t="str">
        <f>IF('statement of marks'!O23="","",'statement of marks'!O23)</f>
        <v/>
      </c>
      <c r="G300" s="122" t="str">
        <f t="shared" ref="G300:G305" si="16">IF(F300="","",SUM(C300:F300))</f>
        <v/>
      </c>
      <c r="H300" s="231"/>
      <c r="J300" s="1029" t="str">
        <f>'statement of marks'!$K$3</f>
        <v>HINDI</v>
      </c>
      <c r="K300" s="1030"/>
      <c r="L300" s="181" t="str">
        <f>IF('statement of marks'!K24="","",'statement of marks'!K24)</f>
        <v/>
      </c>
      <c r="M300" s="181" t="str">
        <f>IF('statement of marks'!L24="","",'statement of marks'!L24)</f>
        <v/>
      </c>
      <c r="N300" s="181" t="str">
        <f>IF('statement of marks'!M24="","",'statement of marks'!M24)</f>
        <v/>
      </c>
      <c r="O300" s="181" t="str">
        <f>IF('statement of marks'!O24="","",'statement of marks'!O24)</f>
        <v/>
      </c>
      <c r="P300" s="122" t="str">
        <f t="shared" ref="P300:P305" si="17">IF(O300="","",SUM(L300:O300))</f>
        <v/>
      </c>
    </row>
    <row r="301" spans="1:16" ht="15.25" customHeight="1">
      <c r="A301" s="1029" t="str">
        <f>'statement of marks'!$AA$3</f>
        <v>ENGLISH</v>
      </c>
      <c r="B301" s="1030"/>
      <c r="C301" s="181" t="str">
        <f>IF('statement of marks'!AA23="","",'statement of marks'!AA23)</f>
        <v/>
      </c>
      <c r="D301" s="181" t="str">
        <f>IF('statement of marks'!AB23="","",'statement of marks'!AB23)</f>
        <v/>
      </c>
      <c r="E301" s="181" t="str">
        <f>IF('statement of marks'!AC23="","",'statement of marks'!AC23)</f>
        <v/>
      </c>
      <c r="F301" s="181" t="str">
        <f>IF('statement of marks'!AE23="","",'statement of marks'!AE23)</f>
        <v/>
      </c>
      <c r="G301" s="122" t="str">
        <f t="shared" si="16"/>
        <v/>
      </c>
      <c r="H301" s="231"/>
      <c r="J301" s="1029" t="str">
        <f>'statement of marks'!$AA$3</f>
        <v>ENGLISH</v>
      </c>
      <c r="K301" s="1030"/>
      <c r="L301" s="181" t="str">
        <f>IF('statement of marks'!AA24="","",'statement of marks'!AA24)</f>
        <v/>
      </c>
      <c r="M301" s="181" t="str">
        <f>IF('statement of marks'!AB24="","",'statement of marks'!AB24)</f>
        <v/>
      </c>
      <c r="N301" s="181" t="str">
        <f>IF('statement of marks'!AC24="","",'statement of marks'!AC24)</f>
        <v/>
      </c>
      <c r="O301" s="181" t="str">
        <f>IF('statement of marks'!AE24="","",'statement of marks'!AE24)</f>
        <v/>
      </c>
      <c r="P301" s="122" t="str">
        <f t="shared" si="17"/>
        <v/>
      </c>
    </row>
    <row r="302" spans="1:16" ht="15.25" customHeight="1">
      <c r="A302" s="1029" t="str">
        <f>'statement of marks'!AR23</f>
        <v/>
      </c>
      <c r="B302" s="1030"/>
      <c r="C302" s="181" t="str">
        <f>IF('statement of marks'!AS23="","",'statement of marks'!AS23)</f>
        <v/>
      </c>
      <c r="D302" s="181" t="str">
        <f>IF('statement of marks'!AT23="","",'statement of marks'!AT23)</f>
        <v/>
      </c>
      <c r="E302" s="181" t="str">
        <f>IF('statement of marks'!AU23="","",'statement of marks'!AU23)</f>
        <v/>
      </c>
      <c r="F302" s="181" t="str">
        <f>IF('statement of marks'!AW23="","",'statement of marks'!AW23)</f>
        <v/>
      </c>
      <c r="G302" s="122" t="str">
        <f t="shared" si="16"/>
        <v/>
      </c>
      <c r="H302" s="231"/>
      <c r="J302" s="1029" t="str">
        <f>'statement of marks'!AR24</f>
        <v/>
      </c>
      <c r="K302" s="1030"/>
      <c r="L302" s="181" t="str">
        <f>IF('statement of marks'!AS24="","",'statement of marks'!AS24)</f>
        <v/>
      </c>
      <c r="M302" s="181" t="str">
        <f>IF('statement of marks'!AT24="","",'statement of marks'!AT24)</f>
        <v/>
      </c>
      <c r="N302" s="181" t="str">
        <f>IF('statement of marks'!AU24="","",'statement of marks'!AU24)</f>
        <v/>
      </c>
      <c r="O302" s="181" t="str">
        <f>IF('statement of marks'!AW24="","",'statement of marks'!AW24)</f>
        <v/>
      </c>
      <c r="P302" s="122" t="str">
        <f t="shared" si="17"/>
        <v/>
      </c>
    </row>
    <row r="303" spans="1:16" ht="15.25" customHeight="1">
      <c r="A303" s="1029" t="str">
        <f>'statement of marks'!$BI$3</f>
        <v>SCIENCE</v>
      </c>
      <c r="B303" s="1030"/>
      <c r="C303" s="181" t="str">
        <f>IF('statement of marks'!BI23="","",'statement of marks'!BI23)</f>
        <v/>
      </c>
      <c r="D303" s="181" t="str">
        <f>IF('statement of marks'!BJ23="","",'statement of marks'!BJ23)</f>
        <v/>
      </c>
      <c r="E303" s="181" t="str">
        <f>IF('statement of marks'!BK23="","",'statement of marks'!BK23)</f>
        <v/>
      </c>
      <c r="F303" s="181" t="str">
        <f>IF('statement of marks'!BM23="","",'statement of marks'!BM23)</f>
        <v/>
      </c>
      <c r="G303" s="122" t="str">
        <f t="shared" si="16"/>
        <v/>
      </c>
      <c r="H303" s="231"/>
      <c r="J303" s="1029" t="str">
        <f>'statement of marks'!$BI$3</f>
        <v>SCIENCE</v>
      </c>
      <c r="K303" s="1030"/>
      <c r="L303" s="181" t="str">
        <f>IF('statement of marks'!BI24="","",'statement of marks'!BI24)</f>
        <v/>
      </c>
      <c r="M303" s="181" t="str">
        <f>IF('statement of marks'!BJ24="","",'statement of marks'!BJ24)</f>
        <v/>
      </c>
      <c r="N303" s="181" t="str">
        <f>IF('statement of marks'!BK24="","",'statement of marks'!BK24)</f>
        <v/>
      </c>
      <c r="O303" s="181" t="str">
        <f>IF('statement of marks'!BM24="","",'statement of marks'!BM24)</f>
        <v/>
      </c>
      <c r="P303" s="122" t="str">
        <f t="shared" si="17"/>
        <v/>
      </c>
    </row>
    <row r="304" spans="1:16" ht="15.25" customHeight="1">
      <c r="A304" s="1029" t="str">
        <f>'statement of marks'!$BY$3</f>
        <v>SOCIAL SCIENCE</v>
      </c>
      <c r="B304" s="1030"/>
      <c r="C304" s="181" t="str">
        <f>IF('statement of marks'!BY23="","",'statement of marks'!BY23)</f>
        <v/>
      </c>
      <c r="D304" s="181" t="str">
        <f>IF('statement of marks'!BZ23="","",'statement of marks'!BZ23)</f>
        <v/>
      </c>
      <c r="E304" s="181" t="str">
        <f>IF('statement of marks'!CA23="","",'statement of marks'!CA23)</f>
        <v/>
      </c>
      <c r="F304" s="181" t="str">
        <f>IF('statement of marks'!CC23="","",'statement of marks'!CC23)</f>
        <v/>
      </c>
      <c r="G304" s="122" t="str">
        <f t="shared" si="16"/>
        <v/>
      </c>
      <c r="H304" s="231"/>
      <c r="J304" s="1029" t="str">
        <f>'statement of marks'!$BY$3</f>
        <v>SOCIAL SCIENCE</v>
      </c>
      <c r="K304" s="1030"/>
      <c r="L304" s="181" t="str">
        <f>IF('statement of marks'!BY24="","",'statement of marks'!BY24)</f>
        <v/>
      </c>
      <c r="M304" s="181" t="str">
        <f>IF('statement of marks'!BZ24="","",'statement of marks'!BZ24)</f>
        <v/>
      </c>
      <c r="N304" s="181" t="str">
        <f>IF('statement of marks'!CA24="","",'statement of marks'!CA24)</f>
        <v/>
      </c>
      <c r="O304" s="181" t="str">
        <f>IF('statement of marks'!CC24="","",'statement of marks'!CC24)</f>
        <v/>
      </c>
      <c r="P304" s="122" t="str">
        <f t="shared" si="17"/>
        <v/>
      </c>
    </row>
    <row r="305" spans="1:16" ht="15.25" customHeight="1">
      <c r="A305" s="1029" t="str">
        <f>'statement of marks'!$CO$3</f>
        <v>MATHEMATICS</v>
      </c>
      <c r="B305" s="1030"/>
      <c r="C305" s="181" t="str">
        <f>IF('statement of marks'!CO23="","",'statement of marks'!CO23)</f>
        <v/>
      </c>
      <c r="D305" s="181" t="str">
        <f>IF('statement of marks'!CP23="","",'statement of marks'!CP23)</f>
        <v/>
      </c>
      <c r="E305" s="181" t="str">
        <f>IF('statement of marks'!CQ23="","",'statement of marks'!CQ23)</f>
        <v/>
      </c>
      <c r="F305" s="181" t="str">
        <f>IF('statement of marks'!CS23="","",'statement of marks'!CS23)</f>
        <v/>
      </c>
      <c r="G305" s="122" t="str">
        <f t="shared" si="16"/>
        <v/>
      </c>
      <c r="H305" s="231"/>
      <c r="J305" s="1029" t="str">
        <f>'statement of marks'!$CO$3</f>
        <v>MATHEMATICS</v>
      </c>
      <c r="K305" s="1030"/>
      <c r="L305" s="181" t="str">
        <f>IF('statement of marks'!CO24="","",'statement of marks'!CO24)</f>
        <v/>
      </c>
      <c r="M305" s="181" t="str">
        <f>IF('statement of marks'!CP24="","",'statement of marks'!CP24)</f>
        <v/>
      </c>
      <c r="N305" s="181" t="str">
        <f>IF('statement of marks'!CQ24="","",'statement of marks'!CQ24)</f>
        <v/>
      </c>
      <c r="O305" s="181" t="str">
        <f>IF('statement of marks'!CS24="","",'statement of marks'!CS24)</f>
        <v/>
      </c>
      <c r="P305" s="122" t="str">
        <f t="shared" si="17"/>
        <v/>
      </c>
    </row>
    <row r="306" spans="1:16" ht="15.25" customHeight="1">
      <c r="A306" s="1047" t="s">
        <v>255</v>
      </c>
      <c r="B306" s="1048"/>
      <c r="C306" s="180" t="str">
        <f>IF(C305="","",SUM(C300:C305))</f>
        <v/>
      </c>
      <c r="D306" s="180" t="str">
        <f>IF(D305="","",SUM(D300:D305))</f>
        <v/>
      </c>
      <c r="E306" s="180" t="str">
        <f>IF(E305="","",SUM(E300:E305))</f>
        <v/>
      </c>
      <c r="F306" s="180" t="str">
        <f>IF(F305="","",SUM(F300:F305))</f>
        <v/>
      </c>
      <c r="G306" s="188" t="str">
        <f>IF(G305="","",SUM(G300:G305))</f>
        <v/>
      </c>
      <c r="H306" s="231"/>
      <c r="J306" s="1047" t="s">
        <v>255</v>
      </c>
      <c r="K306" s="1048"/>
      <c r="L306" s="180" t="str">
        <f>IF(L305="","",SUM(L300:L305))</f>
        <v/>
      </c>
      <c r="M306" s="180" t="str">
        <f>IF(M305="","",SUM(M300:M305))</f>
        <v/>
      </c>
      <c r="N306" s="180" t="str">
        <f>IF(N305="","",SUM(N300:N305))</f>
        <v/>
      </c>
      <c r="O306" s="180" t="str">
        <f>IF(O305="","",SUM(O300:O305))</f>
        <v/>
      </c>
      <c r="P306" s="188" t="str">
        <f>IF(P305="","",SUM(P300:P305))</f>
        <v/>
      </c>
    </row>
    <row r="307" spans="1:16" ht="15.25" customHeight="1">
      <c r="A307" s="1047" t="s">
        <v>169</v>
      </c>
      <c r="B307" s="1048"/>
      <c r="C307" s="563">
        <f>60-(COUNTIF(C300:C305,"NA")*10+COUNTIF(C300:C305,"ML")*10)</f>
        <v>60</v>
      </c>
      <c r="D307" s="563">
        <f>60-(COUNTIF(D300:D305,"NA")*10+COUNTIF(D300:D305,"ML")*10)</f>
        <v>60</v>
      </c>
      <c r="E307" s="563">
        <f>60-(COUNTIF(E300:E305,"NA")*10+COUNTIF(E300:E305,"ML")*10)</f>
        <v>60</v>
      </c>
      <c r="F307" s="563">
        <f>420-(COUNTIF(F300:F305,"NA")*70+COUNTIF(F300:F305,"ML")*70)</f>
        <v>420</v>
      </c>
      <c r="G307" s="189">
        <f>SUM(C307:F307)</f>
        <v>600</v>
      </c>
      <c r="H307" s="231"/>
      <c r="J307" s="1047" t="s">
        <v>169</v>
      </c>
      <c r="K307" s="1048"/>
      <c r="L307" s="563">
        <f>60-(COUNTIF(L300:L305,"NA")*10+COUNTIF(L300:L305,"ML")*10)</f>
        <v>60</v>
      </c>
      <c r="M307" s="563">
        <f>60-(COUNTIF(M300:M305,"NA")*10+COUNTIF(M300:M305,"ML")*10)</f>
        <v>60</v>
      </c>
      <c r="N307" s="563">
        <f>60-(COUNTIF(N300:N305,"NA")*10+COUNTIF(N300:N305,"ML")*10)</f>
        <v>60</v>
      </c>
      <c r="O307" s="563">
        <f>420-(COUNTIF(O300:O305,"NA")*70+COUNTIF(O300:O305,"ML")*70)</f>
        <v>420</v>
      </c>
      <c r="P307" s="189">
        <f>SUM(L307:O307)</f>
        <v>600</v>
      </c>
    </row>
    <row r="308" spans="1:16" ht="15.25" customHeight="1">
      <c r="A308" s="1045" t="s">
        <v>133</v>
      </c>
      <c r="B308" s="1046"/>
      <c r="C308" s="123" t="e">
        <f>C306/C307*100</f>
        <v>#VALUE!</v>
      </c>
      <c r="D308" s="123" t="e">
        <f>D306/D307*100</f>
        <v>#VALUE!</v>
      </c>
      <c r="E308" s="123" t="e">
        <f>E306/E307*100</f>
        <v>#VALUE!</v>
      </c>
      <c r="F308" s="123" t="e">
        <f>F306/F307*100</f>
        <v>#VALUE!</v>
      </c>
      <c r="G308" s="124" t="e">
        <f>G306/G307*100</f>
        <v>#VALUE!</v>
      </c>
      <c r="H308" s="231"/>
      <c r="J308" s="1045" t="s">
        <v>133</v>
      </c>
      <c r="K308" s="1046"/>
      <c r="L308" s="123" t="e">
        <f>L306/L307*100</f>
        <v>#VALUE!</v>
      </c>
      <c r="M308" s="123" t="e">
        <f>M306/M307*100</f>
        <v>#VALUE!</v>
      </c>
      <c r="N308" s="123" t="e">
        <f>N306/N307*100</f>
        <v>#VALUE!</v>
      </c>
      <c r="O308" s="123" t="e">
        <f>O306/O307*100</f>
        <v>#VALUE!</v>
      </c>
      <c r="P308" s="124" t="e">
        <f>P306/P307*100</f>
        <v>#VALUE!</v>
      </c>
    </row>
    <row r="309" spans="1:16" ht="15.25" customHeight="1">
      <c r="A309" s="1029" t="str">
        <f>'statement of marks'!$DE$3</f>
        <v>RAJASTHAN STUDIES</v>
      </c>
      <c r="B309" s="1030"/>
      <c r="C309" s="564" t="str">
        <f>IF('statement of marks'!DE23="","",'statement of marks'!DE23)</f>
        <v/>
      </c>
      <c r="D309" s="564" t="str">
        <f>IF('statement of marks'!DF23="","",'statement of marks'!DF23)</f>
        <v/>
      </c>
      <c r="E309" s="564" t="str">
        <f>IF('statement of marks'!DG23="","",'statement of marks'!DG23)</f>
        <v/>
      </c>
      <c r="F309" s="564" t="str">
        <f>IF('statement of marks'!DI23="","",'statement of marks'!DI23)</f>
        <v/>
      </c>
      <c r="G309" s="122" t="str">
        <f>IF(F309="","",SUM(C309:F309))</f>
        <v/>
      </c>
      <c r="H309" s="231"/>
      <c r="J309" s="1029" t="str">
        <f>'statement of marks'!$DE$3</f>
        <v>RAJASTHAN STUDIES</v>
      </c>
      <c r="K309" s="1030"/>
      <c r="L309" s="564" t="str">
        <f>IF('statement of marks'!DE24="","",'statement of marks'!DE24)</f>
        <v/>
      </c>
      <c r="M309" s="564" t="str">
        <f>IF('statement of marks'!DF24="","",'statement of marks'!DF24)</f>
        <v/>
      </c>
      <c r="N309" s="564" t="str">
        <f>IF('statement of marks'!DG24="","",'statement of marks'!DG24)</f>
        <v/>
      </c>
      <c r="O309" s="564" t="str">
        <f>IF('statement of marks'!DI24="","",'statement of marks'!DI24)</f>
        <v/>
      </c>
      <c r="P309" s="122" t="str">
        <f>IF(O309="","",SUM(L309:O309))</f>
        <v/>
      </c>
    </row>
    <row r="310" spans="1:16" ht="15.25" customHeight="1">
      <c r="A310" s="1029" t="str">
        <f>'statement of marks'!$DP$3</f>
        <v>PH. AND HEALTH EDU.</v>
      </c>
      <c r="B310" s="1030"/>
      <c r="C310" s="564" t="str">
        <f>IF('statement of marks'!DP23="","",'statement of marks'!DP23)</f>
        <v/>
      </c>
      <c r="D310" s="564" t="str">
        <f>IF('statement of marks'!DQ23="","",'statement of marks'!DQ23)</f>
        <v/>
      </c>
      <c r="E310" s="564" t="str">
        <f>IF('statement of marks'!DR23="","",'statement of marks'!DR23)</f>
        <v/>
      </c>
      <c r="F310" s="564" t="str">
        <f>IF('statement of marks'!DV23="","",'statement of marks'!DV23)</f>
        <v/>
      </c>
      <c r="G310" s="122" t="str">
        <f>IF(F310="","",SUM(C310:F310))</f>
        <v/>
      </c>
      <c r="H310" s="231"/>
      <c r="J310" s="1029" t="str">
        <f>'statement of marks'!$DP$3</f>
        <v>PH. AND HEALTH EDU.</v>
      </c>
      <c r="K310" s="1030"/>
      <c r="L310" s="564" t="str">
        <f>IF('statement of marks'!DP24="","",'statement of marks'!DP24)</f>
        <v/>
      </c>
      <c r="M310" s="564" t="str">
        <f>IF('statement of marks'!DQ24="","",'statement of marks'!DQ24)</f>
        <v/>
      </c>
      <c r="N310" s="564" t="str">
        <f>IF('statement of marks'!DR24="","",'statement of marks'!DR24)</f>
        <v/>
      </c>
      <c r="O310" s="564" t="str">
        <f>IF('statement of marks'!DV24="","",'statement of marks'!DV24)</f>
        <v/>
      </c>
      <c r="P310" s="122" t="str">
        <f>IF(O310="","",SUM(L310:O310))</f>
        <v/>
      </c>
    </row>
    <row r="311" spans="1:16" ht="15.25" customHeight="1">
      <c r="A311" s="1029" t="str">
        <f>'statement of marks'!$EB$3</f>
        <v>FOUNDATION OF IT</v>
      </c>
      <c r="B311" s="1030"/>
      <c r="C311" s="564" t="str">
        <f>IF('statement of marks'!EB23="","",'statement of marks'!EB23)</f>
        <v/>
      </c>
      <c r="D311" s="564" t="str">
        <f>IF('statement of marks'!EC23="","",'statement of marks'!EC23)</f>
        <v/>
      </c>
      <c r="E311" s="564" t="str">
        <f>IF('statement of marks'!ED23="","",'statement of marks'!ED23)</f>
        <v/>
      </c>
      <c r="F311" s="564" t="str">
        <f>IF('statement of marks'!EH23="","",'statement of marks'!EH23)</f>
        <v/>
      </c>
      <c r="G311" s="122" t="str">
        <f>IF(F311="","",SUM(C311:F311))</f>
        <v/>
      </c>
      <c r="H311" s="231"/>
      <c r="J311" s="1029" t="str">
        <f>'statement of marks'!$EB$3</f>
        <v>FOUNDATION OF IT</v>
      </c>
      <c r="K311" s="1030"/>
      <c r="L311" s="564" t="str">
        <f>IF('statement of marks'!EB24="","",'statement of marks'!EB24)</f>
        <v/>
      </c>
      <c r="M311" s="564" t="str">
        <f>IF('statement of marks'!EC24="","",'statement of marks'!EC24)</f>
        <v/>
      </c>
      <c r="N311" s="564" t="str">
        <f>IF('statement of marks'!ED24="","",'statement of marks'!ED24)</f>
        <v/>
      </c>
      <c r="O311" s="564" t="str">
        <f>IF('statement of marks'!EH24="","",'statement of marks'!EH24)</f>
        <v/>
      </c>
      <c r="P311" s="122" t="str">
        <f>IF(O311="","",SUM(L311:O311))</f>
        <v/>
      </c>
    </row>
    <row r="312" spans="1:16" ht="15.25" customHeight="1">
      <c r="A312" s="1029" t="str">
        <f>'statement of marks'!$EN$3</f>
        <v>S.U.P.W.</v>
      </c>
      <c r="B312" s="1030"/>
      <c r="C312" s="562" t="s">
        <v>247</v>
      </c>
      <c r="D312" s="1042" t="s">
        <v>249</v>
      </c>
      <c r="E312" s="1042"/>
      <c r="F312" s="565" t="s">
        <v>75</v>
      </c>
      <c r="G312" s="122" t="s">
        <v>30</v>
      </c>
      <c r="H312" s="231"/>
      <c r="J312" s="1029" t="str">
        <f>'statement of marks'!$EN$3</f>
        <v>S.U.P.W.</v>
      </c>
      <c r="K312" s="1030"/>
      <c r="L312" s="562" t="s">
        <v>247</v>
      </c>
      <c r="M312" s="1042" t="s">
        <v>249</v>
      </c>
      <c r="N312" s="1042"/>
      <c r="O312" s="565" t="s">
        <v>75</v>
      </c>
      <c r="P312" s="122" t="s">
        <v>30</v>
      </c>
    </row>
    <row r="313" spans="1:16" ht="15.25" customHeight="1">
      <c r="A313" s="1029"/>
      <c r="B313" s="1030"/>
      <c r="C313" s="563">
        <f>'statement of marks'!$EN$6</f>
        <v>25</v>
      </c>
      <c r="D313" s="1043">
        <f>'statement of marks'!$EO$6</f>
        <v>45</v>
      </c>
      <c r="E313" s="1043"/>
      <c r="F313" s="563">
        <f>'statement of marks'!$EP$6</f>
        <v>30</v>
      </c>
      <c r="G313" s="122">
        <f>SUM(C313,D313,F313)</f>
        <v>100</v>
      </c>
      <c r="H313" s="231"/>
      <c r="J313" s="1029"/>
      <c r="K313" s="1030"/>
      <c r="L313" s="563">
        <f>'statement of marks'!$EN$6</f>
        <v>25</v>
      </c>
      <c r="M313" s="1043">
        <f>'statement of marks'!$EO$6</f>
        <v>45</v>
      </c>
      <c r="N313" s="1043"/>
      <c r="O313" s="563">
        <f>'statement of marks'!$EP$6</f>
        <v>30</v>
      </c>
      <c r="P313" s="122">
        <f>SUM(L313,M313,O313)</f>
        <v>100</v>
      </c>
    </row>
    <row r="314" spans="1:16" ht="15.25" customHeight="1">
      <c r="A314" s="1029"/>
      <c r="B314" s="1030"/>
      <c r="C314" s="564" t="str">
        <f>IF('statement of marks'!EN23="","",'statement of marks'!EN23)</f>
        <v/>
      </c>
      <c r="D314" s="1044" t="str">
        <f>'statement of marks'!EO23</f>
        <v/>
      </c>
      <c r="E314" s="1044"/>
      <c r="F314" s="564" t="str">
        <f>'statement of marks'!EP23</f>
        <v/>
      </c>
      <c r="G314" s="561" t="str">
        <f>IF(F314="","",SUM(C314,D314,F314))</f>
        <v/>
      </c>
      <c r="H314" s="231"/>
      <c r="J314" s="1029"/>
      <c r="K314" s="1030"/>
      <c r="L314" s="564" t="str">
        <f>IF('statement of marks'!EN24="","",'statement of marks'!EN24)</f>
        <v/>
      </c>
      <c r="M314" s="1044" t="str">
        <f>'statement of marks'!EO24</f>
        <v/>
      </c>
      <c r="N314" s="1044"/>
      <c r="O314" s="564" t="str">
        <f>'statement of marks'!EP24</f>
        <v/>
      </c>
      <c r="P314" s="561" t="str">
        <f>IF(O314="","",SUM(L314,M314,O314))</f>
        <v/>
      </c>
    </row>
    <row r="315" spans="1:16" ht="15.25" customHeight="1">
      <c r="A315" s="1029" t="str">
        <f>'statement of marks'!$ES$3</f>
        <v>ART EDU.</v>
      </c>
      <c r="B315" s="1030"/>
      <c r="C315" s="565" t="s">
        <v>76</v>
      </c>
      <c r="D315" s="1041" t="s">
        <v>77</v>
      </c>
      <c r="E315" s="1041"/>
      <c r="F315" s="224" t="s">
        <v>248</v>
      </c>
      <c r="G315" s="122" t="s">
        <v>30</v>
      </c>
      <c r="H315" s="231"/>
      <c r="J315" s="1029" t="str">
        <f>'statement of marks'!$ES$3</f>
        <v>ART EDU.</v>
      </c>
      <c r="K315" s="1030"/>
      <c r="L315" s="565" t="s">
        <v>76</v>
      </c>
      <c r="M315" s="1041" t="s">
        <v>77</v>
      </c>
      <c r="N315" s="1041"/>
      <c r="O315" s="224" t="s">
        <v>248</v>
      </c>
      <c r="P315" s="122" t="s">
        <v>30</v>
      </c>
    </row>
    <row r="316" spans="1:16" ht="15.25" customHeight="1">
      <c r="A316" s="1029"/>
      <c r="B316" s="1030"/>
      <c r="C316" s="563">
        <f>'statement of marks'!$ES$6</f>
        <v>25</v>
      </c>
      <c r="D316" s="563">
        <f>'statement of marks'!$ET$6</f>
        <v>30</v>
      </c>
      <c r="E316" s="563">
        <f>'statement of marks'!$EU$6</f>
        <v>30</v>
      </c>
      <c r="F316" s="563">
        <f>'statement of marks'!$EV$6</f>
        <v>15</v>
      </c>
      <c r="G316" s="122">
        <f>SUM(C316,D316,E316,F316)</f>
        <v>100</v>
      </c>
      <c r="H316" s="231"/>
      <c r="J316" s="1029"/>
      <c r="K316" s="1030"/>
      <c r="L316" s="563">
        <f>'statement of marks'!$ES$6</f>
        <v>25</v>
      </c>
      <c r="M316" s="563">
        <f>'statement of marks'!$ET$6</f>
        <v>30</v>
      </c>
      <c r="N316" s="563">
        <f>'statement of marks'!$EU$6</f>
        <v>30</v>
      </c>
      <c r="O316" s="563">
        <f>'statement of marks'!$EV$6</f>
        <v>15</v>
      </c>
      <c r="P316" s="122">
        <f>SUM(L316,M316,N316,O316)</f>
        <v>100</v>
      </c>
    </row>
    <row r="317" spans="1:16" ht="15.25" customHeight="1">
      <c r="A317" s="1029"/>
      <c r="B317" s="1030"/>
      <c r="C317" s="564" t="str">
        <f>IF('statement of marks'!ES23="","",'statement of marks'!ES23)</f>
        <v/>
      </c>
      <c r="D317" s="564" t="str">
        <f>'statement of marks'!ET23</f>
        <v/>
      </c>
      <c r="E317" s="564" t="str">
        <f>'statement of marks'!EU23</f>
        <v/>
      </c>
      <c r="F317" s="564" t="str">
        <f>'statement of marks'!EV23</f>
        <v/>
      </c>
      <c r="G317" s="122" t="str">
        <f>IF(F317="","",SUM(C317:F317))</f>
        <v/>
      </c>
      <c r="H317" s="231"/>
      <c r="J317" s="1029"/>
      <c r="K317" s="1030"/>
      <c r="L317" s="564" t="str">
        <f>IF('statement of marks'!ES24="","",'statement of marks'!ES24)</f>
        <v/>
      </c>
      <c r="M317" s="564" t="str">
        <f>'statement of marks'!ET24</f>
        <v/>
      </c>
      <c r="N317" s="564" t="str">
        <f>'statement of marks'!EU24</f>
        <v/>
      </c>
      <c r="O317" s="564" t="str">
        <f>'statement of marks'!EV24</f>
        <v/>
      </c>
      <c r="P317" s="122" t="str">
        <f>IF(O317="","",SUM(L317:O317))</f>
        <v/>
      </c>
    </row>
    <row r="318" spans="1:16" ht="15.25" customHeight="1">
      <c r="A318" s="1033" t="s">
        <v>246</v>
      </c>
      <c r="B318" s="1034"/>
      <c r="C318" s="560" t="s">
        <v>252</v>
      </c>
      <c r="D318" s="560" t="s">
        <v>251</v>
      </c>
      <c r="E318" s="560" t="s">
        <v>250</v>
      </c>
      <c r="F318" s="1031" t="s">
        <v>245</v>
      </c>
      <c r="G318" s="1032"/>
      <c r="H318" s="231"/>
      <c r="J318" s="1033" t="s">
        <v>246</v>
      </c>
      <c r="K318" s="1034"/>
      <c r="L318" s="560" t="s">
        <v>252</v>
      </c>
      <c r="M318" s="560" t="s">
        <v>251</v>
      </c>
      <c r="N318" s="560" t="s">
        <v>250</v>
      </c>
      <c r="O318" s="1031" t="s">
        <v>245</v>
      </c>
      <c r="P318" s="1032"/>
    </row>
    <row r="319" spans="1:16" ht="15.25" customHeight="1">
      <c r="A319" s="1033" t="s">
        <v>170</v>
      </c>
      <c r="B319" s="1034"/>
      <c r="C319" s="181" t="str">
        <f>IF('statement of marks'!GN23="","",'statement of marks'!GN23)</f>
        <v/>
      </c>
      <c r="D319" s="181" t="str">
        <f>IF('statement of marks'!GP23="","",'statement of marks'!GP23)</f>
        <v/>
      </c>
      <c r="E319" s="181" t="str">
        <f>IF('statement of marks'!GR23="","",'statement of marks'!GR23)</f>
        <v/>
      </c>
      <c r="F319" s="1035" t="str">
        <f>'statement of marks'!GT23</f>
        <v/>
      </c>
      <c r="G319" s="1036"/>
      <c r="H319" s="231"/>
      <c r="J319" s="1033" t="s">
        <v>170</v>
      </c>
      <c r="K319" s="1034"/>
      <c r="L319" s="181" t="str">
        <f>IF('statement of marks'!GN24="","",'statement of marks'!GN24)</f>
        <v/>
      </c>
      <c r="M319" s="181" t="str">
        <f>IF('statement of marks'!GP24="","",'statement of marks'!GP24)</f>
        <v/>
      </c>
      <c r="N319" s="181" t="str">
        <f>IF('statement of marks'!GR24="","",'statement of marks'!GR24)</f>
        <v/>
      </c>
      <c r="O319" s="1035" t="str">
        <f>'statement of marks'!GT24</f>
        <v/>
      </c>
      <c r="P319" s="1036"/>
    </row>
    <row r="320" spans="1:16" ht="15.25" customHeight="1">
      <c r="A320" s="1037" t="s">
        <v>171</v>
      </c>
      <c r="B320" s="1038"/>
      <c r="C320" s="180" t="str">
        <f>IF('statement of marks'!GM23="","",'statement of marks'!GM23)</f>
        <v/>
      </c>
      <c r="D320" s="180" t="str">
        <f>IF('statement of marks'!GO23="","",'statement of marks'!GO23)</f>
        <v/>
      </c>
      <c r="E320" s="180" t="str">
        <f>IF('statement of marks'!GQ23="","",'statement of marks'!GQ23)</f>
        <v/>
      </c>
      <c r="F320" s="1039" t="str">
        <f>'statement of marks'!GS23</f>
        <v/>
      </c>
      <c r="G320" s="1040"/>
      <c r="H320" s="231"/>
      <c r="J320" s="1037" t="s">
        <v>171</v>
      </c>
      <c r="K320" s="1038"/>
      <c r="L320" s="180" t="str">
        <f>IF('statement of marks'!GM24="","",'statement of marks'!GM24)</f>
        <v/>
      </c>
      <c r="M320" s="180" t="str">
        <f>IF('statement of marks'!GO24="","",'statement of marks'!GO24)</f>
        <v/>
      </c>
      <c r="N320" s="180" t="str">
        <f>IF('statement of marks'!GQ24="","",'statement of marks'!GQ24)</f>
        <v/>
      </c>
      <c r="O320" s="1039" t="str">
        <f>'statement of marks'!GS24</f>
        <v/>
      </c>
      <c r="P320" s="1040"/>
    </row>
    <row r="321" spans="1:16" ht="15.25" customHeight="1">
      <c r="A321" s="1029" t="s">
        <v>241</v>
      </c>
      <c r="B321" s="1030"/>
      <c r="C321" s="177"/>
      <c r="D321" s="43"/>
      <c r="E321" s="43"/>
      <c r="F321" s="43"/>
      <c r="G321" s="226"/>
      <c r="H321" s="231"/>
      <c r="J321" s="1029" t="s">
        <v>241</v>
      </c>
      <c r="K321" s="1030"/>
      <c r="L321" s="177"/>
      <c r="M321" s="43"/>
      <c r="N321" s="43"/>
      <c r="O321" s="43"/>
      <c r="P321" s="226"/>
    </row>
    <row r="322" spans="1:16" ht="15.25" customHeight="1">
      <c r="A322" s="1029" t="s">
        <v>242</v>
      </c>
      <c r="B322" s="1030"/>
      <c r="C322" s="177"/>
      <c r="D322" s="43"/>
      <c r="E322" s="43"/>
      <c r="F322" s="43"/>
      <c r="G322" s="226"/>
      <c r="H322" s="231"/>
      <c r="J322" s="1029" t="s">
        <v>242</v>
      </c>
      <c r="K322" s="1030"/>
      <c r="L322" s="177"/>
      <c r="M322" s="43"/>
      <c r="N322" s="43"/>
      <c r="O322" s="43"/>
      <c r="P322" s="226"/>
    </row>
    <row r="323" spans="1:16" ht="15.25" customHeight="1">
      <c r="A323" s="1029" t="s">
        <v>243</v>
      </c>
      <c r="B323" s="1030"/>
      <c r="C323" s="177"/>
      <c r="D323" s="43"/>
      <c r="E323" s="43"/>
      <c r="F323" s="43"/>
      <c r="G323" s="226"/>
      <c r="H323" s="231"/>
      <c r="J323" s="1029" t="s">
        <v>243</v>
      </c>
      <c r="K323" s="1030"/>
      <c r="L323" s="177"/>
      <c r="M323" s="43"/>
      <c r="N323" s="43"/>
      <c r="O323" s="43"/>
      <c r="P323" s="226"/>
    </row>
    <row r="324" spans="1:16" ht="15.25" customHeight="1" thickBot="1">
      <c r="A324" s="1027" t="s">
        <v>244</v>
      </c>
      <c r="B324" s="1028"/>
      <c r="C324" s="178"/>
      <c r="D324" s="227"/>
      <c r="E324" s="227"/>
      <c r="F324" s="227"/>
      <c r="G324" s="228"/>
      <c r="H324" s="231"/>
      <c r="J324" s="1027" t="s">
        <v>244</v>
      </c>
      <c r="K324" s="1028"/>
      <c r="L324" s="178"/>
      <c r="M324" s="227"/>
      <c r="N324" s="227"/>
      <c r="O324" s="227"/>
      <c r="P324" s="228"/>
    </row>
    <row r="325" spans="1:16" ht="15.25" customHeight="1" thickTop="1">
      <c r="A325" s="1053" t="s">
        <v>166</v>
      </c>
      <c r="B325" s="1054"/>
      <c r="C325" s="1054"/>
      <c r="D325" s="1054"/>
      <c r="E325" s="1054"/>
      <c r="F325" s="1054"/>
      <c r="G325" s="1055"/>
      <c r="H325" s="231"/>
      <c r="J325" s="1056" t="s">
        <v>256</v>
      </c>
      <c r="K325" s="1057"/>
      <c r="L325" s="1057"/>
      <c r="M325" s="1057"/>
      <c r="N325" s="1057"/>
      <c r="O325" s="1057"/>
      <c r="P325" s="1058"/>
    </row>
    <row r="326" spans="1:16" ht="15.25" customHeight="1">
      <c r="A326" s="1059" t="str">
        <f>IF('statement of marks'!$A$1="","",'statement of marks'!$A$1)</f>
        <v xml:space="preserve">GOVT. HR. SEC. SCHOOL, </v>
      </c>
      <c r="B326" s="1060"/>
      <c r="C326" s="1060"/>
      <c r="D326" s="1060"/>
      <c r="E326" s="1060"/>
      <c r="F326" s="1060"/>
      <c r="G326" s="1061"/>
      <c r="H326" s="231"/>
      <c r="J326" s="1059" t="str">
        <f>IF('statement of marks'!$A$1="","",'statement of marks'!$A$1)</f>
        <v xml:space="preserve">GOVT. HR. SEC. SCHOOL, </v>
      </c>
      <c r="K326" s="1060"/>
      <c r="L326" s="1060"/>
      <c r="M326" s="1060"/>
      <c r="N326" s="1060"/>
      <c r="O326" s="1060"/>
      <c r="P326" s="1061"/>
    </row>
    <row r="327" spans="1:16" ht="15.25" customHeight="1">
      <c r="A327" s="1059"/>
      <c r="B327" s="1060"/>
      <c r="C327" s="1060"/>
      <c r="D327" s="1060"/>
      <c r="E327" s="1060"/>
      <c r="F327" s="1060"/>
      <c r="G327" s="1061"/>
      <c r="H327" s="231"/>
      <c r="J327" s="1059"/>
      <c r="K327" s="1060"/>
      <c r="L327" s="1060"/>
      <c r="M327" s="1060"/>
      <c r="N327" s="1060"/>
      <c r="O327" s="1060"/>
      <c r="P327" s="1061"/>
    </row>
    <row r="328" spans="1:16" ht="15.25" customHeight="1">
      <c r="A328" s="1029" t="s">
        <v>167</v>
      </c>
      <c r="B328" s="1030"/>
      <c r="C328" s="1051" t="str">
        <f>IF('statement of marks'!$F$3="","",'statement of marks'!$F$3)</f>
        <v>2015-16</v>
      </c>
      <c r="D328" s="1051"/>
      <c r="E328" s="1051"/>
      <c r="F328" s="1051"/>
      <c r="G328" s="1052"/>
      <c r="H328" s="231"/>
      <c r="J328" s="1029" t="s">
        <v>167</v>
      </c>
      <c r="K328" s="1030"/>
      <c r="L328" s="1051" t="str">
        <f>IF('statement of marks'!$F$3="","",'statement of marks'!$F$3)</f>
        <v>2015-16</v>
      </c>
      <c r="M328" s="1051"/>
      <c r="N328" s="1051"/>
      <c r="O328" s="1051"/>
      <c r="P328" s="1052"/>
    </row>
    <row r="329" spans="1:16" ht="15.25" customHeight="1">
      <c r="A329" s="1029" t="s">
        <v>31</v>
      </c>
      <c r="B329" s="1030"/>
      <c r="C329" s="1051" t="str">
        <f>IF('statement of marks'!H25="","",'statement of marks'!H25)</f>
        <v>A 019</v>
      </c>
      <c r="D329" s="1051"/>
      <c r="E329" s="1051"/>
      <c r="F329" s="1051"/>
      <c r="G329" s="1052"/>
      <c r="H329" s="231"/>
      <c r="J329" s="1029" t="s">
        <v>31</v>
      </c>
      <c r="K329" s="1030"/>
      <c r="L329" s="1051" t="str">
        <f>IF('statement of marks'!H26="","",'statement of marks'!H26)</f>
        <v>A 020</v>
      </c>
      <c r="M329" s="1051"/>
      <c r="N329" s="1051"/>
      <c r="O329" s="1051"/>
      <c r="P329" s="1052"/>
    </row>
    <row r="330" spans="1:16" ht="15.25" customHeight="1">
      <c r="A330" s="1029" t="s">
        <v>32</v>
      </c>
      <c r="B330" s="1030"/>
      <c r="C330" s="1051" t="str">
        <f>IF('statement of marks'!I25="","",'statement of marks'!I25)</f>
        <v>B 019</v>
      </c>
      <c r="D330" s="1051"/>
      <c r="E330" s="1051"/>
      <c r="F330" s="1051"/>
      <c r="G330" s="1052"/>
      <c r="H330" s="231"/>
      <c r="J330" s="1029" t="s">
        <v>32</v>
      </c>
      <c r="K330" s="1030"/>
      <c r="L330" s="1051" t="str">
        <f>IF('statement of marks'!I26="","",'statement of marks'!I26)</f>
        <v>B 020</v>
      </c>
      <c r="M330" s="1051"/>
      <c r="N330" s="1051"/>
      <c r="O330" s="1051"/>
      <c r="P330" s="1052"/>
    </row>
    <row r="331" spans="1:16" ht="15.25" customHeight="1">
      <c r="A331" s="1029" t="s">
        <v>33</v>
      </c>
      <c r="B331" s="1030"/>
      <c r="C331" s="1051" t="str">
        <f>IF('statement of marks'!J25="","",'statement of marks'!J25)</f>
        <v>C 019</v>
      </c>
      <c r="D331" s="1051"/>
      <c r="E331" s="1051"/>
      <c r="F331" s="1051"/>
      <c r="G331" s="1052"/>
      <c r="H331" s="231"/>
      <c r="J331" s="1029" t="s">
        <v>33</v>
      </c>
      <c r="K331" s="1030"/>
      <c r="L331" s="1051" t="str">
        <f>IF('statement of marks'!J26="","",'statement of marks'!J26)</f>
        <v>C 020</v>
      </c>
      <c r="M331" s="1051"/>
      <c r="N331" s="1051"/>
      <c r="O331" s="1051"/>
      <c r="P331" s="1052"/>
    </row>
    <row r="332" spans="1:16" ht="15.25" customHeight="1">
      <c r="A332" s="1029" t="s">
        <v>202</v>
      </c>
      <c r="B332" s="1030"/>
      <c r="C332" s="559" t="str">
        <f>IF('statement of marks'!$A$3="","",'statement of marks'!$A$3)</f>
        <v>10 'B'</v>
      </c>
      <c r="D332" s="1030" t="s">
        <v>62</v>
      </c>
      <c r="E332" s="1030"/>
      <c r="F332" s="1030">
        <f>IF('statement of marks'!D25="","",'statement of marks'!D25)</f>
        <v>1019</v>
      </c>
      <c r="G332" s="1050"/>
      <c r="H332" s="231"/>
      <c r="J332" s="1029" t="s">
        <v>202</v>
      </c>
      <c r="K332" s="1030"/>
      <c r="L332" s="559" t="str">
        <f>IF('statement of marks'!$A$3="","",'statement of marks'!$A$3)</f>
        <v>10 'B'</v>
      </c>
      <c r="M332" s="1030" t="s">
        <v>62</v>
      </c>
      <c r="N332" s="1030"/>
      <c r="O332" s="1030">
        <f>IF('statement of marks'!D26="","",'statement of marks'!D26)</f>
        <v>1020</v>
      </c>
      <c r="P332" s="1050"/>
    </row>
    <row r="333" spans="1:16" ht="15.25" customHeight="1">
      <c r="A333" s="1029" t="s">
        <v>63</v>
      </c>
      <c r="B333" s="1030"/>
      <c r="C333" s="559" t="str">
        <f>IF('statement of marks'!F25="","",'statement of marks'!F25)</f>
        <v/>
      </c>
      <c r="D333" s="1030" t="s">
        <v>58</v>
      </c>
      <c r="E333" s="1030"/>
      <c r="F333" s="1062" t="str">
        <f>IF('statement of marks'!G25="","",'statement of marks'!G25)</f>
        <v/>
      </c>
      <c r="G333" s="1063"/>
      <c r="H333" s="231"/>
      <c r="J333" s="1029" t="s">
        <v>63</v>
      </c>
      <c r="K333" s="1030"/>
      <c r="L333" s="559" t="str">
        <f>IF('statement of marks'!F26="","",'statement of marks'!F26)</f>
        <v/>
      </c>
      <c r="M333" s="1030" t="s">
        <v>58</v>
      </c>
      <c r="N333" s="1030"/>
      <c r="O333" s="1062" t="str">
        <f>IF('statement of marks'!G26="","",'statement of marks'!G26)</f>
        <v/>
      </c>
      <c r="P333" s="1063"/>
    </row>
    <row r="334" spans="1:16" ht="15.25" customHeight="1">
      <c r="A334" s="229" t="s">
        <v>168</v>
      </c>
      <c r="B334" s="230" t="s">
        <v>254</v>
      </c>
      <c r="C334" s="186" t="s">
        <v>67</v>
      </c>
      <c r="D334" s="186" t="s">
        <v>68</v>
      </c>
      <c r="E334" s="186" t="s">
        <v>69</v>
      </c>
      <c r="F334" s="558" t="s">
        <v>176</v>
      </c>
      <c r="G334" s="190" t="s">
        <v>253</v>
      </c>
      <c r="H334" s="231"/>
      <c r="J334" s="229" t="s">
        <v>168</v>
      </c>
      <c r="K334" s="230" t="s">
        <v>254</v>
      </c>
      <c r="L334" s="186" t="s">
        <v>67</v>
      </c>
      <c r="M334" s="186" t="s">
        <v>68</v>
      </c>
      <c r="N334" s="186" t="s">
        <v>69</v>
      </c>
      <c r="O334" s="558" t="s">
        <v>176</v>
      </c>
      <c r="P334" s="190" t="s">
        <v>253</v>
      </c>
    </row>
    <row r="335" spans="1:16" ht="15.25" customHeight="1">
      <c r="A335" s="1049" t="s">
        <v>148</v>
      </c>
      <c r="B335" s="1046"/>
      <c r="C335" s="563">
        <v>10</v>
      </c>
      <c r="D335" s="563">
        <v>10</v>
      </c>
      <c r="E335" s="563">
        <v>10</v>
      </c>
      <c r="F335" s="563">
        <v>70</v>
      </c>
      <c r="G335" s="122">
        <v>100</v>
      </c>
      <c r="H335" s="231"/>
      <c r="J335" s="1049" t="s">
        <v>148</v>
      </c>
      <c r="K335" s="1046"/>
      <c r="L335" s="563">
        <v>10</v>
      </c>
      <c r="M335" s="563">
        <v>10</v>
      </c>
      <c r="N335" s="563">
        <v>10</v>
      </c>
      <c r="O335" s="563">
        <v>70</v>
      </c>
      <c r="P335" s="122">
        <v>100</v>
      </c>
    </row>
    <row r="336" spans="1:16" ht="15.25" customHeight="1">
      <c r="A336" s="1029" t="str">
        <f>'statement of marks'!$K$3</f>
        <v>HINDI</v>
      </c>
      <c r="B336" s="1030"/>
      <c r="C336" s="181" t="str">
        <f>IF('statement of marks'!K25="","",'statement of marks'!K25)</f>
        <v/>
      </c>
      <c r="D336" s="181" t="str">
        <f>IF('statement of marks'!L25="","",'statement of marks'!L25)</f>
        <v/>
      </c>
      <c r="E336" s="181" t="str">
        <f>IF('statement of marks'!M25="","",'statement of marks'!M25)</f>
        <v/>
      </c>
      <c r="F336" s="181" t="str">
        <f>IF('statement of marks'!O25="","",'statement of marks'!O25)</f>
        <v/>
      </c>
      <c r="G336" s="122" t="str">
        <f t="shared" ref="G336:G341" si="18">IF(F336="","",SUM(C336:F336))</f>
        <v/>
      </c>
      <c r="H336" s="231"/>
      <c r="J336" s="1029" t="str">
        <f>'statement of marks'!$K$3</f>
        <v>HINDI</v>
      </c>
      <c r="K336" s="1030"/>
      <c r="L336" s="181" t="str">
        <f>IF('statement of marks'!K26="","",'statement of marks'!K26)</f>
        <v/>
      </c>
      <c r="M336" s="181" t="str">
        <f>IF('statement of marks'!L26="","",'statement of marks'!L26)</f>
        <v/>
      </c>
      <c r="N336" s="181" t="str">
        <f>IF('statement of marks'!M26="","",'statement of marks'!M26)</f>
        <v/>
      </c>
      <c r="O336" s="181" t="str">
        <f>IF('statement of marks'!O26="","",'statement of marks'!O26)</f>
        <v/>
      </c>
      <c r="P336" s="122" t="str">
        <f t="shared" ref="P336:P341" si="19">IF(O336="","",SUM(L336:O336))</f>
        <v/>
      </c>
    </row>
    <row r="337" spans="1:16" ht="15.25" customHeight="1">
      <c r="A337" s="1029" t="str">
        <f>'statement of marks'!$AA$3</f>
        <v>ENGLISH</v>
      </c>
      <c r="B337" s="1030"/>
      <c r="C337" s="181" t="str">
        <f>IF('statement of marks'!AA25="","",'statement of marks'!AA25)</f>
        <v/>
      </c>
      <c r="D337" s="181" t="str">
        <f>IF('statement of marks'!AB25="","",'statement of marks'!AB25)</f>
        <v/>
      </c>
      <c r="E337" s="181" t="str">
        <f>IF('statement of marks'!AC25="","",'statement of marks'!AC25)</f>
        <v/>
      </c>
      <c r="F337" s="181" t="str">
        <f>IF('statement of marks'!AE25="","",'statement of marks'!AE25)</f>
        <v/>
      </c>
      <c r="G337" s="122" t="str">
        <f t="shared" si="18"/>
        <v/>
      </c>
      <c r="H337" s="231"/>
      <c r="J337" s="1029" t="str">
        <f>'statement of marks'!$AA$3</f>
        <v>ENGLISH</v>
      </c>
      <c r="K337" s="1030"/>
      <c r="L337" s="181" t="str">
        <f>IF('statement of marks'!AA26="","",'statement of marks'!AA26)</f>
        <v/>
      </c>
      <c r="M337" s="181" t="str">
        <f>IF('statement of marks'!AB26="","",'statement of marks'!AB26)</f>
        <v/>
      </c>
      <c r="N337" s="181" t="str">
        <f>IF('statement of marks'!AC26="","",'statement of marks'!AC26)</f>
        <v/>
      </c>
      <c r="O337" s="181" t="str">
        <f>IF('statement of marks'!AE26="","",'statement of marks'!AE26)</f>
        <v/>
      </c>
      <c r="P337" s="122" t="str">
        <f t="shared" si="19"/>
        <v/>
      </c>
    </row>
    <row r="338" spans="1:16" ht="15.25" customHeight="1">
      <c r="A338" s="1029" t="str">
        <f>'statement of marks'!AR25</f>
        <v/>
      </c>
      <c r="B338" s="1030"/>
      <c r="C338" s="181" t="str">
        <f>IF('statement of marks'!AS25="","",'statement of marks'!AS25)</f>
        <v/>
      </c>
      <c r="D338" s="181" t="str">
        <f>IF('statement of marks'!AT25="","",'statement of marks'!AT25)</f>
        <v/>
      </c>
      <c r="E338" s="181" t="str">
        <f>IF('statement of marks'!AU25="","",'statement of marks'!AU25)</f>
        <v/>
      </c>
      <c r="F338" s="181" t="str">
        <f>IF('statement of marks'!AW25="","",'statement of marks'!AW25)</f>
        <v/>
      </c>
      <c r="G338" s="122" t="str">
        <f t="shared" si="18"/>
        <v/>
      </c>
      <c r="H338" s="231"/>
      <c r="J338" s="1029" t="str">
        <f>'statement of marks'!AR26</f>
        <v/>
      </c>
      <c r="K338" s="1030"/>
      <c r="L338" s="181" t="str">
        <f>IF('statement of marks'!AS26="","",'statement of marks'!AS26)</f>
        <v/>
      </c>
      <c r="M338" s="181" t="str">
        <f>IF('statement of marks'!AT26="","",'statement of marks'!AT26)</f>
        <v/>
      </c>
      <c r="N338" s="181" t="str">
        <f>IF('statement of marks'!AU26="","",'statement of marks'!AU26)</f>
        <v/>
      </c>
      <c r="O338" s="181" t="str">
        <f>IF('statement of marks'!AW26="","",'statement of marks'!AW26)</f>
        <v/>
      </c>
      <c r="P338" s="122" t="str">
        <f t="shared" si="19"/>
        <v/>
      </c>
    </row>
    <row r="339" spans="1:16" ht="15.25" customHeight="1">
      <c r="A339" s="1029" t="str">
        <f>'statement of marks'!$BI$3</f>
        <v>SCIENCE</v>
      </c>
      <c r="B339" s="1030"/>
      <c r="C339" s="181" t="str">
        <f>IF('statement of marks'!BI25="","",'statement of marks'!BI25)</f>
        <v/>
      </c>
      <c r="D339" s="181" t="str">
        <f>IF('statement of marks'!BJ25="","",'statement of marks'!BJ25)</f>
        <v/>
      </c>
      <c r="E339" s="181" t="str">
        <f>IF('statement of marks'!BK25="","",'statement of marks'!BK25)</f>
        <v/>
      </c>
      <c r="F339" s="181" t="str">
        <f>IF('statement of marks'!BM25="","",'statement of marks'!BM25)</f>
        <v/>
      </c>
      <c r="G339" s="122" t="str">
        <f t="shared" si="18"/>
        <v/>
      </c>
      <c r="H339" s="231"/>
      <c r="J339" s="1029" t="str">
        <f>'statement of marks'!$BI$3</f>
        <v>SCIENCE</v>
      </c>
      <c r="K339" s="1030"/>
      <c r="L339" s="181" t="str">
        <f>IF('statement of marks'!BI26="","",'statement of marks'!BI26)</f>
        <v/>
      </c>
      <c r="M339" s="181" t="str">
        <f>IF('statement of marks'!BJ26="","",'statement of marks'!BJ26)</f>
        <v/>
      </c>
      <c r="N339" s="181" t="str">
        <f>IF('statement of marks'!BK26="","",'statement of marks'!BK26)</f>
        <v/>
      </c>
      <c r="O339" s="181" t="str">
        <f>IF('statement of marks'!BM26="","",'statement of marks'!BM26)</f>
        <v/>
      </c>
      <c r="P339" s="122" t="str">
        <f t="shared" si="19"/>
        <v/>
      </c>
    </row>
    <row r="340" spans="1:16" ht="15.25" customHeight="1">
      <c r="A340" s="1029" t="str">
        <f>'statement of marks'!$BY$3</f>
        <v>SOCIAL SCIENCE</v>
      </c>
      <c r="B340" s="1030"/>
      <c r="C340" s="181" t="str">
        <f>IF('statement of marks'!BY25="","",'statement of marks'!BY25)</f>
        <v/>
      </c>
      <c r="D340" s="181" t="str">
        <f>IF('statement of marks'!BZ25="","",'statement of marks'!BZ25)</f>
        <v/>
      </c>
      <c r="E340" s="181" t="str">
        <f>IF('statement of marks'!CA25="","",'statement of marks'!CA25)</f>
        <v/>
      </c>
      <c r="F340" s="181" t="str">
        <f>IF('statement of marks'!CC25="","",'statement of marks'!CC25)</f>
        <v/>
      </c>
      <c r="G340" s="122" t="str">
        <f t="shared" si="18"/>
        <v/>
      </c>
      <c r="H340" s="231"/>
      <c r="J340" s="1029" t="str">
        <f>'statement of marks'!$BY$3</f>
        <v>SOCIAL SCIENCE</v>
      </c>
      <c r="K340" s="1030"/>
      <c r="L340" s="181" t="str">
        <f>IF('statement of marks'!BY26="","",'statement of marks'!BY26)</f>
        <v/>
      </c>
      <c r="M340" s="181" t="str">
        <f>IF('statement of marks'!BZ26="","",'statement of marks'!BZ26)</f>
        <v/>
      </c>
      <c r="N340" s="181" t="str">
        <f>IF('statement of marks'!CA26="","",'statement of marks'!CA26)</f>
        <v/>
      </c>
      <c r="O340" s="181" t="str">
        <f>IF('statement of marks'!CC26="","",'statement of marks'!CC26)</f>
        <v/>
      </c>
      <c r="P340" s="122" t="str">
        <f t="shared" si="19"/>
        <v/>
      </c>
    </row>
    <row r="341" spans="1:16" ht="15.25" customHeight="1">
      <c r="A341" s="1029" t="str">
        <f>'statement of marks'!$CO$3</f>
        <v>MATHEMATICS</v>
      </c>
      <c r="B341" s="1030"/>
      <c r="C341" s="181" t="str">
        <f>IF('statement of marks'!CO25="","",'statement of marks'!CO25)</f>
        <v/>
      </c>
      <c r="D341" s="181" t="str">
        <f>IF('statement of marks'!CP25="","",'statement of marks'!CP25)</f>
        <v/>
      </c>
      <c r="E341" s="181" t="str">
        <f>IF('statement of marks'!CQ25="","",'statement of marks'!CQ25)</f>
        <v/>
      </c>
      <c r="F341" s="181" t="str">
        <f>IF('statement of marks'!CS25="","",'statement of marks'!CS25)</f>
        <v/>
      </c>
      <c r="G341" s="122" t="str">
        <f t="shared" si="18"/>
        <v/>
      </c>
      <c r="H341" s="231"/>
      <c r="J341" s="1029" t="str">
        <f>'statement of marks'!$CO$3</f>
        <v>MATHEMATICS</v>
      </c>
      <c r="K341" s="1030"/>
      <c r="L341" s="181" t="str">
        <f>IF('statement of marks'!CO26="","",'statement of marks'!CO26)</f>
        <v/>
      </c>
      <c r="M341" s="181" t="str">
        <f>IF('statement of marks'!CP26="","",'statement of marks'!CP26)</f>
        <v/>
      </c>
      <c r="N341" s="181" t="str">
        <f>IF('statement of marks'!CQ26="","",'statement of marks'!CQ26)</f>
        <v/>
      </c>
      <c r="O341" s="181" t="str">
        <f>IF('statement of marks'!CS26="","",'statement of marks'!CS26)</f>
        <v/>
      </c>
      <c r="P341" s="122" t="str">
        <f t="shared" si="19"/>
        <v/>
      </c>
    </row>
    <row r="342" spans="1:16" ht="15.25" customHeight="1">
      <c r="A342" s="1047" t="s">
        <v>255</v>
      </c>
      <c r="B342" s="1048"/>
      <c r="C342" s="180" t="str">
        <f>IF(C341="","",SUM(C336:C341))</f>
        <v/>
      </c>
      <c r="D342" s="180" t="str">
        <f>IF(D341="","",SUM(D336:D341))</f>
        <v/>
      </c>
      <c r="E342" s="180" t="str">
        <f>IF(E341="","",SUM(E336:E341))</f>
        <v/>
      </c>
      <c r="F342" s="180" t="str">
        <f>IF(F341="","",SUM(F336:F341))</f>
        <v/>
      </c>
      <c r="G342" s="188" t="str">
        <f>IF(G341="","",SUM(G336:G341))</f>
        <v/>
      </c>
      <c r="H342" s="231"/>
      <c r="J342" s="1047" t="s">
        <v>255</v>
      </c>
      <c r="K342" s="1048"/>
      <c r="L342" s="180" t="str">
        <f>IF(L341="","",SUM(L336:L341))</f>
        <v/>
      </c>
      <c r="M342" s="180" t="str">
        <f>IF(M341="","",SUM(M336:M341))</f>
        <v/>
      </c>
      <c r="N342" s="180" t="str">
        <f>IF(N341="","",SUM(N336:N341))</f>
        <v/>
      </c>
      <c r="O342" s="180" t="str">
        <f>IF(O341="","",SUM(O336:O341))</f>
        <v/>
      </c>
      <c r="P342" s="188" t="str">
        <f>IF(P341="","",SUM(P336:P341))</f>
        <v/>
      </c>
    </row>
    <row r="343" spans="1:16" ht="15.25" customHeight="1">
      <c r="A343" s="1047" t="s">
        <v>169</v>
      </c>
      <c r="B343" s="1048"/>
      <c r="C343" s="563">
        <f>60-(COUNTIF(C336:C341,"NA")*10+COUNTIF(C336:C341,"ML")*10)</f>
        <v>60</v>
      </c>
      <c r="D343" s="563">
        <f>60-(COUNTIF(D336:D341,"NA")*10+COUNTIF(D336:D341,"ML")*10)</f>
        <v>60</v>
      </c>
      <c r="E343" s="563">
        <f>60-(COUNTIF(E336:E341,"NA")*10+COUNTIF(E336:E341,"ML")*10)</f>
        <v>60</v>
      </c>
      <c r="F343" s="563">
        <f>420-(COUNTIF(F336:F341,"NA")*70+COUNTIF(F336:F341,"ML")*70)</f>
        <v>420</v>
      </c>
      <c r="G343" s="189">
        <f>SUM(C343:F343)</f>
        <v>600</v>
      </c>
      <c r="H343" s="231"/>
      <c r="J343" s="1047" t="s">
        <v>169</v>
      </c>
      <c r="K343" s="1048"/>
      <c r="L343" s="563">
        <f>60-(COUNTIF(L336:L341,"NA")*10+COUNTIF(L336:L341,"ML")*10)</f>
        <v>60</v>
      </c>
      <c r="M343" s="563">
        <f>60-(COUNTIF(M336:M341,"NA")*10+COUNTIF(M336:M341,"ML")*10)</f>
        <v>60</v>
      </c>
      <c r="N343" s="563">
        <f>60-(COUNTIF(N336:N341,"NA")*10+COUNTIF(N336:N341,"ML")*10)</f>
        <v>60</v>
      </c>
      <c r="O343" s="563">
        <f>420-(COUNTIF(O336:O341,"NA")*70+COUNTIF(O336:O341,"ML")*70)</f>
        <v>420</v>
      </c>
      <c r="P343" s="189">
        <f>SUM(L343:O343)</f>
        <v>600</v>
      </c>
    </row>
    <row r="344" spans="1:16" ht="15.25" customHeight="1">
      <c r="A344" s="1045" t="s">
        <v>133</v>
      </c>
      <c r="B344" s="1046"/>
      <c r="C344" s="123" t="e">
        <f>C342/C343*100</f>
        <v>#VALUE!</v>
      </c>
      <c r="D344" s="123" t="e">
        <f>D342/D343*100</f>
        <v>#VALUE!</v>
      </c>
      <c r="E344" s="123" t="e">
        <f>E342/E343*100</f>
        <v>#VALUE!</v>
      </c>
      <c r="F344" s="123" t="e">
        <f>F342/F343*100</f>
        <v>#VALUE!</v>
      </c>
      <c r="G344" s="124" t="e">
        <f>G342/G343*100</f>
        <v>#VALUE!</v>
      </c>
      <c r="H344" s="231"/>
      <c r="J344" s="1045" t="s">
        <v>133</v>
      </c>
      <c r="K344" s="1046"/>
      <c r="L344" s="123" t="e">
        <f>L342/L343*100</f>
        <v>#VALUE!</v>
      </c>
      <c r="M344" s="123" t="e">
        <f>M342/M343*100</f>
        <v>#VALUE!</v>
      </c>
      <c r="N344" s="123" t="e">
        <f>N342/N343*100</f>
        <v>#VALUE!</v>
      </c>
      <c r="O344" s="123" t="e">
        <f>O342/O343*100</f>
        <v>#VALUE!</v>
      </c>
      <c r="P344" s="124" t="e">
        <f>P342/P343*100</f>
        <v>#VALUE!</v>
      </c>
    </row>
    <row r="345" spans="1:16" ht="15.25" customHeight="1">
      <c r="A345" s="1029" t="str">
        <f>'statement of marks'!$DE$3</f>
        <v>RAJASTHAN STUDIES</v>
      </c>
      <c r="B345" s="1030"/>
      <c r="C345" s="564" t="str">
        <f>IF('statement of marks'!DE25="","",'statement of marks'!DE25)</f>
        <v/>
      </c>
      <c r="D345" s="564" t="str">
        <f>IF('statement of marks'!DF25="","",'statement of marks'!DF25)</f>
        <v/>
      </c>
      <c r="E345" s="564" t="str">
        <f>IF('statement of marks'!DG25="","",'statement of marks'!DG25)</f>
        <v/>
      </c>
      <c r="F345" s="564" t="str">
        <f>IF('statement of marks'!DI25="","",'statement of marks'!DI25)</f>
        <v/>
      </c>
      <c r="G345" s="122" t="str">
        <f>IF(F345="","",SUM(C345:F345))</f>
        <v/>
      </c>
      <c r="H345" s="231"/>
      <c r="J345" s="1029" t="str">
        <f>'statement of marks'!$DE$3</f>
        <v>RAJASTHAN STUDIES</v>
      </c>
      <c r="K345" s="1030"/>
      <c r="L345" s="564" t="str">
        <f>IF('statement of marks'!DE26="","",'statement of marks'!DE26)</f>
        <v/>
      </c>
      <c r="M345" s="564" t="str">
        <f>IF('statement of marks'!DF26="","",'statement of marks'!DF26)</f>
        <v/>
      </c>
      <c r="N345" s="564" t="str">
        <f>IF('statement of marks'!DG26="","",'statement of marks'!DG26)</f>
        <v/>
      </c>
      <c r="O345" s="564" t="str">
        <f>IF('statement of marks'!DI26="","",'statement of marks'!DI26)</f>
        <v/>
      </c>
      <c r="P345" s="122" t="str">
        <f>IF(O345="","",SUM(L345:O345))</f>
        <v/>
      </c>
    </row>
    <row r="346" spans="1:16" ht="15.25" customHeight="1">
      <c r="A346" s="1029" t="str">
        <f>'statement of marks'!$DP$3</f>
        <v>PH. AND HEALTH EDU.</v>
      </c>
      <c r="B346" s="1030"/>
      <c r="C346" s="564" t="str">
        <f>IF('statement of marks'!DP25="","",'statement of marks'!DP25)</f>
        <v/>
      </c>
      <c r="D346" s="564" t="str">
        <f>IF('statement of marks'!DQ25="","",'statement of marks'!DQ25)</f>
        <v/>
      </c>
      <c r="E346" s="564" t="str">
        <f>IF('statement of marks'!DR25="","",'statement of marks'!DR25)</f>
        <v/>
      </c>
      <c r="F346" s="564" t="str">
        <f>IF('statement of marks'!DV25="","",'statement of marks'!DV25)</f>
        <v/>
      </c>
      <c r="G346" s="122" t="str">
        <f>IF(F346="","",SUM(C346:F346))</f>
        <v/>
      </c>
      <c r="H346" s="231"/>
      <c r="J346" s="1029" t="str">
        <f>'statement of marks'!$DP$3</f>
        <v>PH. AND HEALTH EDU.</v>
      </c>
      <c r="K346" s="1030"/>
      <c r="L346" s="564" t="str">
        <f>IF('statement of marks'!DP26="","",'statement of marks'!DP26)</f>
        <v/>
      </c>
      <c r="M346" s="564" t="str">
        <f>IF('statement of marks'!DQ26="","",'statement of marks'!DQ26)</f>
        <v/>
      </c>
      <c r="N346" s="564" t="str">
        <f>IF('statement of marks'!DR26="","",'statement of marks'!DR26)</f>
        <v/>
      </c>
      <c r="O346" s="564" t="str">
        <f>IF('statement of marks'!DV26="","",'statement of marks'!DV26)</f>
        <v/>
      </c>
      <c r="P346" s="122" t="str">
        <f>IF(O346="","",SUM(L346:O346))</f>
        <v/>
      </c>
    </row>
    <row r="347" spans="1:16" ht="15.25" customHeight="1">
      <c r="A347" s="1029" t="str">
        <f>'statement of marks'!$EB$3</f>
        <v>FOUNDATION OF IT</v>
      </c>
      <c r="B347" s="1030"/>
      <c r="C347" s="564" t="str">
        <f>IF('statement of marks'!EB25="","",'statement of marks'!EB25)</f>
        <v/>
      </c>
      <c r="D347" s="564" t="str">
        <f>IF('statement of marks'!EC25="","",'statement of marks'!EC25)</f>
        <v/>
      </c>
      <c r="E347" s="564" t="str">
        <f>IF('statement of marks'!ED25="","",'statement of marks'!ED25)</f>
        <v/>
      </c>
      <c r="F347" s="564" t="str">
        <f>IF('statement of marks'!EH25="","",'statement of marks'!EH25)</f>
        <v/>
      </c>
      <c r="G347" s="122" t="str">
        <f>IF(F347="","",SUM(C347:F347))</f>
        <v/>
      </c>
      <c r="H347" s="231"/>
      <c r="J347" s="1029" t="str">
        <f>'statement of marks'!$EB$3</f>
        <v>FOUNDATION OF IT</v>
      </c>
      <c r="K347" s="1030"/>
      <c r="L347" s="564" t="str">
        <f>IF('statement of marks'!EB26="","",'statement of marks'!EB26)</f>
        <v/>
      </c>
      <c r="M347" s="564" t="str">
        <f>IF('statement of marks'!EC26="","",'statement of marks'!EC26)</f>
        <v/>
      </c>
      <c r="N347" s="564" t="str">
        <f>IF('statement of marks'!ED26="","",'statement of marks'!ED26)</f>
        <v/>
      </c>
      <c r="O347" s="564" t="str">
        <f>IF('statement of marks'!EH26="","",'statement of marks'!EH26)</f>
        <v/>
      </c>
      <c r="P347" s="122" t="str">
        <f>IF(O347="","",SUM(L347:O347))</f>
        <v/>
      </c>
    </row>
    <row r="348" spans="1:16" ht="15.25" customHeight="1">
      <c r="A348" s="1029" t="str">
        <f>'statement of marks'!$EN$3</f>
        <v>S.U.P.W.</v>
      </c>
      <c r="B348" s="1030"/>
      <c r="C348" s="562" t="s">
        <v>247</v>
      </c>
      <c r="D348" s="1042" t="s">
        <v>249</v>
      </c>
      <c r="E348" s="1042"/>
      <c r="F348" s="565" t="s">
        <v>75</v>
      </c>
      <c r="G348" s="122" t="s">
        <v>30</v>
      </c>
      <c r="H348" s="231"/>
      <c r="J348" s="1029" t="str">
        <f>'statement of marks'!$EN$3</f>
        <v>S.U.P.W.</v>
      </c>
      <c r="K348" s="1030"/>
      <c r="L348" s="562" t="s">
        <v>247</v>
      </c>
      <c r="M348" s="1042" t="s">
        <v>249</v>
      </c>
      <c r="N348" s="1042"/>
      <c r="O348" s="565" t="s">
        <v>75</v>
      </c>
      <c r="P348" s="122" t="s">
        <v>30</v>
      </c>
    </row>
    <row r="349" spans="1:16" ht="15.25" customHeight="1">
      <c r="A349" s="1029"/>
      <c r="B349" s="1030"/>
      <c r="C349" s="563">
        <f>'statement of marks'!$EN$6</f>
        <v>25</v>
      </c>
      <c r="D349" s="1043">
        <f>'statement of marks'!$EO$6</f>
        <v>45</v>
      </c>
      <c r="E349" s="1043"/>
      <c r="F349" s="563">
        <f>'statement of marks'!$EP$6</f>
        <v>30</v>
      </c>
      <c r="G349" s="122">
        <f>SUM(C349,D349,F349)</f>
        <v>100</v>
      </c>
      <c r="H349" s="231"/>
      <c r="J349" s="1029"/>
      <c r="K349" s="1030"/>
      <c r="L349" s="563">
        <f>'statement of marks'!$EN$6</f>
        <v>25</v>
      </c>
      <c r="M349" s="1043">
        <f>'statement of marks'!$EO$6</f>
        <v>45</v>
      </c>
      <c r="N349" s="1043"/>
      <c r="O349" s="563">
        <f>'statement of marks'!$EP$6</f>
        <v>30</v>
      </c>
      <c r="P349" s="122">
        <f>SUM(L349,M349,O349)</f>
        <v>100</v>
      </c>
    </row>
    <row r="350" spans="1:16" ht="15.25" customHeight="1">
      <c r="A350" s="1029"/>
      <c r="B350" s="1030"/>
      <c r="C350" s="564" t="str">
        <f>IF('statement of marks'!EN25="","",'statement of marks'!EN25)</f>
        <v/>
      </c>
      <c r="D350" s="1044" t="str">
        <f>'statement of marks'!EO25</f>
        <v/>
      </c>
      <c r="E350" s="1044"/>
      <c r="F350" s="564" t="str">
        <f>'statement of marks'!EP25</f>
        <v/>
      </c>
      <c r="G350" s="561" t="str">
        <f>IF(F350="","",SUM(C350,D350,F350))</f>
        <v/>
      </c>
      <c r="H350" s="231"/>
      <c r="J350" s="1029"/>
      <c r="K350" s="1030"/>
      <c r="L350" s="564" t="str">
        <f>IF('statement of marks'!EN26="","",'statement of marks'!EN26)</f>
        <v/>
      </c>
      <c r="M350" s="1044" t="str">
        <f>'statement of marks'!EO26</f>
        <v/>
      </c>
      <c r="N350" s="1044"/>
      <c r="O350" s="564" t="str">
        <f>'statement of marks'!EP26</f>
        <v/>
      </c>
      <c r="P350" s="561" t="str">
        <f>IF(O350="","",SUM(L350,M350,O350))</f>
        <v/>
      </c>
    </row>
    <row r="351" spans="1:16" ht="15.25" customHeight="1">
      <c r="A351" s="1029" t="str">
        <f>'statement of marks'!$ES$3</f>
        <v>ART EDU.</v>
      </c>
      <c r="B351" s="1030"/>
      <c r="C351" s="565" t="s">
        <v>76</v>
      </c>
      <c r="D351" s="1041" t="s">
        <v>77</v>
      </c>
      <c r="E351" s="1041"/>
      <c r="F351" s="224" t="s">
        <v>248</v>
      </c>
      <c r="G351" s="122" t="s">
        <v>30</v>
      </c>
      <c r="H351" s="231"/>
      <c r="J351" s="1029" t="str">
        <f>'statement of marks'!$ES$3</f>
        <v>ART EDU.</v>
      </c>
      <c r="K351" s="1030"/>
      <c r="L351" s="565" t="s">
        <v>76</v>
      </c>
      <c r="M351" s="1041" t="s">
        <v>77</v>
      </c>
      <c r="N351" s="1041"/>
      <c r="O351" s="224" t="s">
        <v>248</v>
      </c>
      <c r="P351" s="122" t="s">
        <v>30</v>
      </c>
    </row>
    <row r="352" spans="1:16" ht="15.25" customHeight="1">
      <c r="A352" s="1029"/>
      <c r="B352" s="1030"/>
      <c r="C352" s="563">
        <f>'statement of marks'!$ES$6</f>
        <v>25</v>
      </c>
      <c r="D352" s="563">
        <f>'statement of marks'!$ET$6</f>
        <v>30</v>
      </c>
      <c r="E352" s="563">
        <f>'statement of marks'!$EU$6</f>
        <v>30</v>
      </c>
      <c r="F352" s="563">
        <f>'statement of marks'!$EV$6</f>
        <v>15</v>
      </c>
      <c r="G352" s="122">
        <f>SUM(C352,D352,E352,F352)</f>
        <v>100</v>
      </c>
      <c r="H352" s="231"/>
      <c r="J352" s="1029"/>
      <c r="K352" s="1030"/>
      <c r="L352" s="563">
        <f>'statement of marks'!$ES$6</f>
        <v>25</v>
      </c>
      <c r="M352" s="563">
        <f>'statement of marks'!$ET$6</f>
        <v>30</v>
      </c>
      <c r="N352" s="563">
        <f>'statement of marks'!$EU$6</f>
        <v>30</v>
      </c>
      <c r="O352" s="563">
        <f>'statement of marks'!$EV$6</f>
        <v>15</v>
      </c>
      <c r="P352" s="122">
        <f>SUM(L352,M352,N352,O352)</f>
        <v>100</v>
      </c>
    </row>
    <row r="353" spans="1:16" ht="15.25" customHeight="1">
      <c r="A353" s="1029"/>
      <c r="B353" s="1030"/>
      <c r="C353" s="564" t="str">
        <f>IF('statement of marks'!ES25="","",'statement of marks'!ES25)</f>
        <v/>
      </c>
      <c r="D353" s="564" t="str">
        <f>'statement of marks'!ET25</f>
        <v/>
      </c>
      <c r="E353" s="564" t="str">
        <f>'statement of marks'!EU25</f>
        <v/>
      </c>
      <c r="F353" s="564" t="str">
        <f>'statement of marks'!EV25</f>
        <v/>
      </c>
      <c r="G353" s="122" t="str">
        <f>IF(F353="","",SUM(C353:F353))</f>
        <v/>
      </c>
      <c r="H353" s="231"/>
      <c r="J353" s="1029"/>
      <c r="K353" s="1030"/>
      <c r="L353" s="564" t="str">
        <f>IF('statement of marks'!ES26="","",'statement of marks'!ES26)</f>
        <v/>
      </c>
      <c r="M353" s="564" t="str">
        <f>'statement of marks'!ET26</f>
        <v/>
      </c>
      <c r="N353" s="564" t="str">
        <f>'statement of marks'!EU26</f>
        <v/>
      </c>
      <c r="O353" s="564" t="str">
        <f>'statement of marks'!EV26</f>
        <v/>
      </c>
      <c r="P353" s="122" t="str">
        <f>IF(O353="","",SUM(L353:O353))</f>
        <v/>
      </c>
    </row>
    <row r="354" spans="1:16" ht="15.25" customHeight="1">
      <c r="A354" s="1033" t="s">
        <v>246</v>
      </c>
      <c r="B354" s="1034"/>
      <c r="C354" s="560" t="s">
        <v>252</v>
      </c>
      <c r="D354" s="560" t="s">
        <v>251</v>
      </c>
      <c r="E354" s="560" t="s">
        <v>250</v>
      </c>
      <c r="F354" s="1031" t="s">
        <v>245</v>
      </c>
      <c r="G354" s="1032"/>
      <c r="H354" s="231"/>
      <c r="J354" s="1033" t="s">
        <v>246</v>
      </c>
      <c r="K354" s="1034"/>
      <c r="L354" s="560" t="s">
        <v>252</v>
      </c>
      <c r="M354" s="560" t="s">
        <v>251</v>
      </c>
      <c r="N354" s="560" t="s">
        <v>250</v>
      </c>
      <c r="O354" s="1031" t="s">
        <v>245</v>
      </c>
      <c r="P354" s="1032"/>
    </row>
    <row r="355" spans="1:16" ht="15.25" customHeight="1">
      <c r="A355" s="1033" t="s">
        <v>170</v>
      </c>
      <c r="B355" s="1034"/>
      <c r="C355" s="181" t="str">
        <f>IF('statement of marks'!GN25="","",'statement of marks'!GN25)</f>
        <v/>
      </c>
      <c r="D355" s="181" t="str">
        <f>IF('statement of marks'!GP25="","",'statement of marks'!GP25)</f>
        <v/>
      </c>
      <c r="E355" s="181" t="str">
        <f>IF('statement of marks'!GR25="","",'statement of marks'!GR25)</f>
        <v/>
      </c>
      <c r="F355" s="1035" t="str">
        <f>'statement of marks'!GT25</f>
        <v/>
      </c>
      <c r="G355" s="1036"/>
      <c r="H355" s="231"/>
      <c r="J355" s="1033" t="s">
        <v>170</v>
      </c>
      <c r="K355" s="1034"/>
      <c r="L355" s="181" t="str">
        <f>IF('statement of marks'!GN26="","",'statement of marks'!GN26)</f>
        <v/>
      </c>
      <c r="M355" s="181" t="str">
        <f>IF('statement of marks'!GP26="","",'statement of marks'!GP26)</f>
        <v/>
      </c>
      <c r="N355" s="181" t="str">
        <f>IF('statement of marks'!GR26="","",'statement of marks'!GR26)</f>
        <v/>
      </c>
      <c r="O355" s="1035" t="str">
        <f>'statement of marks'!GT26</f>
        <v/>
      </c>
      <c r="P355" s="1036"/>
    </row>
    <row r="356" spans="1:16" ht="15.25" customHeight="1">
      <c r="A356" s="1037" t="s">
        <v>171</v>
      </c>
      <c r="B356" s="1038"/>
      <c r="C356" s="180" t="str">
        <f>IF('statement of marks'!GM25="","",'statement of marks'!GM25)</f>
        <v/>
      </c>
      <c r="D356" s="180" t="str">
        <f>IF('statement of marks'!GO25="","",'statement of marks'!GO25)</f>
        <v/>
      </c>
      <c r="E356" s="180" t="str">
        <f>IF('statement of marks'!GQ25="","",'statement of marks'!GQ25)</f>
        <v/>
      </c>
      <c r="F356" s="1039" t="str">
        <f>'statement of marks'!GS25</f>
        <v/>
      </c>
      <c r="G356" s="1040"/>
      <c r="H356" s="231"/>
      <c r="J356" s="1037" t="s">
        <v>171</v>
      </c>
      <c r="K356" s="1038"/>
      <c r="L356" s="180" t="str">
        <f>IF('statement of marks'!GM26="","",'statement of marks'!GM26)</f>
        <v/>
      </c>
      <c r="M356" s="180" t="str">
        <f>IF('statement of marks'!GO26="","",'statement of marks'!GO26)</f>
        <v/>
      </c>
      <c r="N356" s="180" t="str">
        <f>IF('statement of marks'!GQ26="","",'statement of marks'!GQ26)</f>
        <v/>
      </c>
      <c r="O356" s="1039" t="str">
        <f>'statement of marks'!GS26</f>
        <v/>
      </c>
      <c r="P356" s="1040"/>
    </row>
    <row r="357" spans="1:16" ht="15.25" customHeight="1">
      <c r="A357" s="1029" t="s">
        <v>241</v>
      </c>
      <c r="B357" s="1030"/>
      <c r="C357" s="177"/>
      <c r="D357" s="43"/>
      <c r="E357" s="43"/>
      <c r="F357" s="43"/>
      <c r="G357" s="226"/>
      <c r="H357" s="231"/>
      <c r="J357" s="1029" t="s">
        <v>241</v>
      </c>
      <c r="K357" s="1030"/>
      <c r="L357" s="177"/>
      <c r="M357" s="43"/>
      <c r="N357" s="43"/>
      <c r="O357" s="43"/>
      <c r="P357" s="226"/>
    </row>
    <row r="358" spans="1:16" ht="15.25" customHeight="1">
      <c r="A358" s="1029" t="s">
        <v>242</v>
      </c>
      <c r="B358" s="1030"/>
      <c r="C358" s="177"/>
      <c r="D358" s="43"/>
      <c r="E358" s="43"/>
      <c r="F358" s="43"/>
      <c r="G358" s="226"/>
      <c r="H358" s="231"/>
      <c r="J358" s="1029" t="s">
        <v>242</v>
      </c>
      <c r="K358" s="1030"/>
      <c r="L358" s="177"/>
      <c r="M358" s="43"/>
      <c r="N358" s="43"/>
      <c r="O358" s="43"/>
      <c r="P358" s="226"/>
    </row>
    <row r="359" spans="1:16" ht="15.25" customHeight="1">
      <c r="A359" s="1029" t="s">
        <v>243</v>
      </c>
      <c r="B359" s="1030"/>
      <c r="C359" s="177"/>
      <c r="D359" s="43"/>
      <c r="E359" s="43"/>
      <c r="F359" s="43"/>
      <c r="G359" s="226"/>
      <c r="H359" s="231"/>
      <c r="J359" s="1029" t="s">
        <v>243</v>
      </c>
      <c r="K359" s="1030"/>
      <c r="L359" s="177"/>
      <c r="M359" s="43"/>
      <c r="N359" s="43"/>
      <c r="O359" s="43"/>
      <c r="P359" s="226"/>
    </row>
    <row r="360" spans="1:16" ht="15.25" customHeight="1" thickBot="1">
      <c r="A360" s="1027" t="s">
        <v>244</v>
      </c>
      <c r="B360" s="1028"/>
      <c r="C360" s="178"/>
      <c r="D360" s="227"/>
      <c r="E360" s="227"/>
      <c r="F360" s="227"/>
      <c r="G360" s="228"/>
      <c r="H360" s="231"/>
      <c r="J360" s="1027" t="s">
        <v>244</v>
      </c>
      <c r="K360" s="1028"/>
      <c r="L360" s="178"/>
      <c r="M360" s="227"/>
      <c r="N360" s="227"/>
      <c r="O360" s="227"/>
      <c r="P360" s="228"/>
    </row>
    <row r="361" spans="1:16" ht="15.25" customHeight="1" thickTop="1">
      <c r="A361" s="1053" t="s">
        <v>166</v>
      </c>
      <c r="B361" s="1054"/>
      <c r="C361" s="1054"/>
      <c r="D361" s="1054"/>
      <c r="E361" s="1054"/>
      <c r="F361" s="1054"/>
      <c r="G361" s="1055"/>
      <c r="H361" s="231"/>
      <c r="J361" s="1056" t="s">
        <v>256</v>
      </c>
      <c r="K361" s="1057"/>
      <c r="L361" s="1057"/>
      <c r="M361" s="1057"/>
      <c r="N361" s="1057"/>
      <c r="O361" s="1057"/>
      <c r="P361" s="1058"/>
    </row>
    <row r="362" spans="1:16" ht="15.25" customHeight="1">
      <c r="A362" s="1059" t="str">
        <f>IF('statement of marks'!$A$1="","",'statement of marks'!$A$1)</f>
        <v xml:space="preserve">GOVT. HR. SEC. SCHOOL, </v>
      </c>
      <c r="B362" s="1060"/>
      <c r="C362" s="1060"/>
      <c r="D362" s="1060"/>
      <c r="E362" s="1060"/>
      <c r="F362" s="1060"/>
      <c r="G362" s="1061"/>
      <c r="H362" s="231"/>
      <c r="J362" s="1059" t="str">
        <f>IF('statement of marks'!$A$1="","",'statement of marks'!$A$1)</f>
        <v xml:space="preserve">GOVT. HR. SEC. SCHOOL, </v>
      </c>
      <c r="K362" s="1060"/>
      <c r="L362" s="1060"/>
      <c r="M362" s="1060"/>
      <c r="N362" s="1060"/>
      <c r="O362" s="1060"/>
      <c r="P362" s="1061"/>
    </row>
    <row r="363" spans="1:16" ht="15.25" customHeight="1">
      <c r="A363" s="1059"/>
      <c r="B363" s="1060"/>
      <c r="C363" s="1060"/>
      <c r="D363" s="1060"/>
      <c r="E363" s="1060"/>
      <c r="F363" s="1060"/>
      <c r="G363" s="1061"/>
      <c r="H363" s="231"/>
      <c r="J363" s="1059"/>
      <c r="K363" s="1060"/>
      <c r="L363" s="1060"/>
      <c r="M363" s="1060"/>
      <c r="N363" s="1060"/>
      <c r="O363" s="1060"/>
      <c r="P363" s="1061"/>
    </row>
    <row r="364" spans="1:16" ht="15.25" customHeight="1">
      <c r="A364" s="1029" t="s">
        <v>167</v>
      </c>
      <c r="B364" s="1030"/>
      <c r="C364" s="1051" t="str">
        <f>IF('statement of marks'!$F$3="","",'statement of marks'!$F$3)</f>
        <v>2015-16</v>
      </c>
      <c r="D364" s="1051"/>
      <c r="E364" s="1051"/>
      <c r="F364" s="1051"/>
      <c r="G364" s="1052"/>
      <c r="H364" s="231"/>
      <c r="J364" s="1029" t="s">
        <v>167</v>
      </c>
      <c r="K364" s="1030"/>
      <c r="L364" s="1051" t="str">
        <f>IF('statement of marks'!$F$3="","",'statement of marks'!$F$3)</f>
        <v>2015-16</v>
      </c>
      <c r="M364" s="1051"/>
      <c r="N364" s="1051"/>
      <c r="O364" s="1051"/>
      <c r="P364" s="1052"/>
    </row>
    <row r="365" spans="1:16" ht="15.25" customHeight="1">
      <c r="A365" s="1029" t="s">
        <v>31</v>
      </c>
      <c r="B365" s="1030"/>
      <c r="C365" s="1051" t="str">
        <f>IF('statement of marks'!H27="","",'statement of marks'!H27)</f>
        <v>A 021</v>
      </c>
      <c r="D365" s="1051"/>
      <c r="E365" s="1051"/>
      <c r="F365" s="1051"/>
      <c r="G365" s="1052"/>
      <c r="H365" s="231"/>
      <c r="J365" s="1029" t="s">
        <v>31</v>
      </c>
      <c r="K365" s="1030"/>
      <c r="L365" s="1051" t="str">
        <f>IF('statement of marks'!H28="","",'statement of marks'!H28)</f>
        <v>A 022</v>
      </c>
      <c r="M365" s="1051"/>
      <c r="N365" s="1051"/>
      <c r="O365" s="1051"/>
      <c r="P365" s="1052"/>
    </row>
    <row r="366" spans="1:16" ht="15.25" customHeight="1">
      <c r="A366" s="1029" t="s">
        <v>32</v>
      </c>
      <c r="B366" s="1030"/>
      <c r="C366" s="1051" t="str">
        <f>IF('statement of marks'!I27="","",'statement of marks'!I27)</f>
        <v>B 021</v>
      </c>
      <c r="D366" s="1051"/>
      <c r="E366" s="1051"/>
      <c r="F366" s="1051"/>
      <c r="G366" s="1052"/>
      <c r="H366" s="231"/>
      <c r="J366" s="1029" t="s">
        <v>32</v>
      </c>
      <c r="K366" s="1030"/>
      <c r="L366" s="1051" t="str">
        <f>IF('statement of marks'!I28="","",'statement of marks'!I28)</f>
        <v>B 022</v>
      </c>
      <c r="M366" s="1051"/>
      <c r="N366" s="1051"/>
      <c r="O366" s="1051"/>
      <c r="P366" s="1052"/>
    </row>
    <row r="367" spans="1:16" ht="15.25" customHeight="1">
      <c r="A367" s="1029" t="s">
        <v>33</v>
      </c>
      <c r="B367" s="1030"/>
      <c r="C367" s="1051" t="str">
        <f>IF('statement of marks'!J27="","",'statement of marks'!J27)</f>
        <v>C 021</v>
      </c>
      <c r="D367" s="1051"/>
      <c r="E367" s="1051"/>
      <c r="F367" s="1051"/>
      <c r="G367" s="1052"/>
      <c r="H367" s="231"/>
      <c r="J367" s="1029" t="s">
        <v>33</v>
      </c>
      <c r="K367" s="1030"/>
      <c r="L367" s="1051" t="str">
        <f>IF('statement of marks'!J28="","",'statement of marks'!J28)</f>
        <v>C 022</v>
      </c>
      <c r="M367" s="1051"/>
      <c r="N367" s="1051"/>
      <c r="O367" s="1051"/>
      <c r="P367" s="1052"/>
    </row>
    <row r="368" spans="1:16" ht="15.25" customHeight="1">
      <c r="A368" s="1029" t="s">
        <v>202</v>
      </c>
      <c r="B368" s="1030"/>
      <c r="C368" s="559" t="str">
        <f>IF('statement of marks'!$A$3="","",'statement of marks'!$A$3)</f>
        <v>10 'B'</v>
      </c>
      <c r="D368" s="1030" t="s">
        <v>62</v>
      </c>
      <c r="E368" s="1030"/>
      <c r="F368" s="1030">
        <f>IF('statement of marks'!D27="","",'statement of marks'!D27)</f>
        <v>1021</v>
      </c>
      <c r="G368" s="1050"/>
      <c r="H368" s="231"/>
      <c r="J368" s="1029" t="s">
        <v>202</v>
      </c>
      <c r="K368" s="1030"/>
      <c r="L368" s="559" t="str">
        <f>IF('statement of marks'!$A$3="","",'statement of marks'!$A$3)</f>
        <v>10 'B'</v>
      </c>
      <c r="M368" s="1030" t="s">
        <v>62</v>
      </c>
      <c r="N368" s="1030"/>
      <c r="O368" s="1030">
        <f>IF('statement of marks'!D28="","",'statement of marks'!D28)</f>
        <v>1022</v>
      </c>
      <c r="P368" s="1050"/>
    </row>
    <row r="369" spans="1:16" ht="15.25" customHeight="1">
      <c r="A369" s="1029" t="s">
        <v>63</v>
      </c>
      <c r="B369" s="1030"/>
      <c r="C369" s="559" t="str">
        <f>IF('statement of marks'!F27="","",'statement of marks'!F27)</f>
        <v/>
      </c>
      <c r="D369" s="1030" t="s">
        <v>58</v>
      </c>
      <c r="E369" s="1030"/>
      <c r="F369" s="1062" t="str">
        <f>IF('statement of marks'!G27="","",'statement of marks'!G27)</f>
        <v/>
      </c>
      <c r="G369" s="1063"/>
      <c r="H369" s="231"/>
      <c r="J369" s="1029" t="s">
        <v>63</v>
      </c>
      <c r="K369" s="1030"/>
      <c r="L369" s="559" t="str">
        <f>IF('statement of marks'!F28="","",'statement of marks'!F28)</f>
        <v/>
      </c>
      <c r="M369" s="1030" t="s">
        <v>58</v>
      </c>
      <c r="N369" s="1030"/>
      <c r="O369" s="1062" t="str">
        <f>IF('statement of marks'!G28="","",'statement of marks'!G28)</f>
        <v/>
      </c>
      <c r="P369" s="1063"/>
    </row>
    <row r="370" spans="1:16" ht="15.25" customHeight="1">
      <c r="A370" s="229" t="s">
        <v>168</v>
      </c>
      <c r="B370" s="230" t="s">
        <v>254</v>
      </c>
      <c r="C370" s="186" t="s">
        <v>67</v>
      </c>
      <c r="D370" s="186" t="s">
        <v>68</v>
      </c>
      <c r="E370" s="186" t="s">
        <v>69</v>
      </c>
      <c r="F370" s="558" t="s">
        <v>176</v>
      </c>
      <c r="G370" s="190" t="s">
        <v>253</v>
      </c>
      <c r="H370" s="231"/>
      <c r="J370" s="229" t="s">
        <v>168</v>
      </c>
      <c r="K370" s="230" t="s">
        <v>254</v>
      </c>
      <c r="L370" s="186" t="s">
        <v>67</v>
      </c>
      <c r="M370" s="186" t="s">
        <v>68</v>
      </c>
      <c r="N370" s="186" t="s">
        <v>69</v>
      </c>
      <c r="O370" s="558" t="s">
        <v>176</v>
      </c>
      <c r="P370" s="190" t="s">
        <v>253</v>
      </c>
    </row>
    <row r="371" spans="1:16" ht="15.25" customHeight="1">
      <c r="A371" s="1049" t="s">
        <v>148</v>
      </c>
      <c r="B371" s="1046"/>
      <c r="C371" s="563">
        <v>10</v>
      </c>
      <c r="D371" s="563">
        <v>10</v>
      </c>
      <c r="E371" s="563">
        <v>10</v>
      </c>
      <c r="F371" s="563">
        <v>70</v>
      </c>
      <c r="G371" s="122">
        <v>100</v>
      </c>
      <c r="H371" s="231"/>
      <c r="J371" s="1049" t="s">
        <v>148</v>
      </c>
      <c r="K371" s="1046"/>
      <c r="L371" s="563">
        <v>10</v>
      </c>
      <c r="M371" s="563">
        <v>10</v>
      </c>
      <c r="N371" s="563">
        <v>10</v>
      </c>
      <c r="O371" s="563">
        <v>70</v>
      </c>
      <c r="P371" s="122">
        <v>100</v>
      </c>
    </row>
    <row r="372" spans="1:16" ht="15.25" customHeight="1">
      <c r="A372" s="1029" t="str">
        <f>'statement of marks'!$K$3</f>
        <v>HINDI</v>
      </c>
      <c r="B372" s="1030"/>
      <c r="C372" s="181" t="str">
        <f>IF('statement of marks'!K27="","",'statement of marks'!K27)</f>
        <v/>
      </c>
      <c r="D372" s="181" t="str">
        <f>IF('statement of marks'!L27="","",'statement of marks'!L27)</f>
        <v/>
      </c>
      <c r="E372" s="181" t="str">
        <f>IF('statement of marks'!M27="","",'statement of marks'!M27)</f>
        <v/>
      </c>
      <c r="F372" s="181" t="str">
        <f>IF('statement of marks'!O27="","",'statement of marks'!O27)</f>
        <v/>
      </c>
      <c r="G372" s="122" t="str">
        <f t="shared" ref="G372:G377" si="20">IF(F372="","",SUM(C372:F372))</f>
        <v/>
      </c>
      <c r="H372" s="231"/>
      <c r="J372" s="1029" t="str">
        <f>'statement of marks'!$K$3</f>
        <v>HINDI</v>
      </c>
      <c r="K372" s="1030"/>
      <c r="L372" s="181" t="str">
        <f>IF('statement of marks'!K28="","",'statement of marks'!K28)</f>
        <v/>
      </c>
      <c r="M372" s="181" t="str">
        <f>IF('statement of marks'!L28="","",'statement of marks'!L28)</f>
        <v/>
      </c>
      <c r="N372" s="181" t="str">
        <f>IF('statement of marks'!M28="","",'statement of marks'!M28)</f>
        <v/>
      </c>
      <c r="O372" s="181" t="str">
        <f>IF('statement of marks'!O28="","",'statement of marks'!O28)</f>
        <v/>
      </c>
      <c r="P372" s="122" t="str">
        <f t="shared" ref="P372:P377" si="21">IF(O372="","",SUM(L372:O372))</f>
        <v/>
      </c>
    </row>
    <row r="373" spans="1:16" ht="15.25" customHeight="1">
      <c r="A373" s="1029" t="str">
        <f>'statement of marks'!$AA$3</f>
        <v>ENGLISH</v>
      </c>
      <c r="B373" s="1030"/>
      <c r="C373" s="181" t="str">
        <f>IF('statement of marks'!AA27="","",'statement of marks'!AA27)</f>
        <v/>
      </c>
      <c r="D373" s="181" t="str">
        <f>IF('statement of marks'!AB27="","",'statement of marks'!AB27)</f>
        <v/>
      </c>
      <c r="E373" s="181" t="str">
        <f>IF('statement of marks'!AC27="","",'statement of marks'!AC27)</f>
        <v/>
      </c>
      <c r="F373" s="181" t="str">
        <f>IF('statement of marks'!AE27="","",'statement of marks'!AE27)</f>
        <v/>
      </c>
      <c r="G373" s="122" t="str">
        <f t="shared" si="20"/>
        <v/>
      </c>
      <c r="H373" s="231"/>
      <c r="J373" s="1029" t="str">
        <f>'statement of marks'!$AA$3</f>
        <v>ENGLISH</v>
      </c>
      <c r="K373" s="1030"/>
      <c r="L373" s="181" t="str">
        <f>IF('statement of marks'!AA28="","",'statement of marks'!AA28)</f>
        <v/>
      </c>
      <c r="M373" s="181" t="str">
        <f>IF('statement of marks'!AB28="","",'statement of marks'!AB28)</f>
        <v/>
      </c>
      <c r="N373" s="181" t="str">
        <f>IF('statement of marks'!AC28="","",'statement of marks'!AC28)</f>
        <v/>
      </c>
      <c r="O373" s="181" t="str">
        <f>IF('statement of marks'!AE28="","",'statement of marks'!AE28)</f>
        <v/>
      </c>
      <c r="P373" s="122" t="str">
        <f t="shared" si="21"/>
        <v/>
      </c>
    </row>
    <row r="374" spans="1:16" ht="15.25" customHeight="1">
      <c r="A374" s="1029" t="str">
        <f>'statement of marks'!AR27</f>
        <v/>
      </c>
      <c r="B374" s="1030"/>
      <c r="C374" s="181" t="str">
        <f>IF('statement of marks'!AS27="","",'statement of marks'!AS27)</f>
        <v/>
      </c>
      <c r="D374" s="181" t="str">
        <f>IF('statement of marks'!AT27="","",'statement of marks'!AT27)</f>
        <v/>
      </c>
      <c r="E374" s="181" t="str">
        <f>IF('statement of marks'!AU27="","",'statement of marks'!AU27)</f>
        <v/>
      </c>
      <c r="F374" s="181" t="str">
        <f>IF('statement of marks'!AW27="","",'statement of marks'!AW27)</f>
        <v/>
      </c>
      <c r="G374" s="122" t="str">
        <f t="shared" si="20"/>
        <v/>
      </c>
      <c r="H374" s="231"/>
      <c r="J374" s="1029" t="str">
        <f>'statement of marks'!AR28</f>
        <v/>
      </c>
      <c r="K374" s="1030"/>
      <c r="L374" s="181" t="str">
        <f>IF('statement of marks'!AS28="","",'statement of marks'!AS28)</f>
        <v/>
      </c>
      <c r="M374" s="181" t="str">
        <f>IF('statement of marks'!AT28="","",'statement of marks'!AT28)</f>
        <v/>
      </c>
      <c r="N374" s="181" t="str">
        <f>IF('statement of marks'!AU28="","",'statement of marks'!AU28)</f>
        <v/>
      </c>
      <c r="O374" s="181" t="str">
        <f>IF('statement of marks'!AW28="","",'statement of marks'!AW28)</f>
        <v/>
      </c>
      <c r="P374" s="122" t="str">
        <f t="shared" si="21"/>
        <v/>
      </c>
    </row>
    <row r="375" spans="1:16" ht="15.25" customHeight="1">
      <c r="A375" s="1029" t="str">
        <f>'statement of marks'!$BI$3</f>
        <v>SCIENCE</v>
      </c>
      <c r="B375" s="1030"/>
      <c r="C375" s="181" t="str">
        <f>IF('statement of marks'!BI27="","",'statement of marks'!BI27)</f>
        <v/>
      </c>
      <c r="D375" s="181" t="str">
        <f>IF('statement of marks'!BJ27="","",'statement of marks'!BJ27)</f>
        <v/>
      </c>
      <c r="E375" s="181" t="str">
        <f>IF('statement of marks'!BK27="","",'statement of marks'!BK27)</f>
        <v/>
      </c>
      <c r="F375" s="181" t="str">
        <f>IF('statement of marks'!BM27="","",'statement of marks'!BM27)</f>
        <v/>
      </c>
      <c r="G375" s="122" t="str">
        <f t="shared" si="20"/>
        <v/>
      </c>
      <c r="H375" s="231"/>
      <c r="J375" s="1029" t="str">
        <f>'statement of marks'!$BI$3</f>
        <v>SCIENCE</v>
      </c>
      <c r="K375" s="1030"/>
      <c r="L375" s="181" t="str">
        <f>IF('statement of marks'!BI28="","",'statement of marks'!BI28)</f>
        <v/>
      </c>
      <c r="M375" s="181" t="str">
        <f>IF('statement of marks'!BJ28="","",'statement of marks'!BJ28)</f>
        <v/>
      </c>
      <c r="N375" s="181" t="str">
        <f>IF('statement of marks'!BK28="","",'statement of marks'!BK28)</f>
        <v/>
      </c>
      <c r="O375" s="181" t="str">
        <f>IF('statement of marks'!BM28="","",'statement of marks'!BM28)</f>
        <v/>
      </c>
      <c r="P375" s="122" t="str">
        <f t="shared" si="21"/>
        <v/>
      </c>
    </row>
    <row r="376" spans="1:16" ht="15.25" customHeight="1">
      <c r="A376" s="1029" t="str">
        <f>'statement of marks'!$BY$3</f>
        <v>SOCIAL SCIENCE</v>
      </c>
      <c r="B376" s="1030"/>
      <c r="C376" s="181" t="str">
        <f>IF('statement of marks'!BY27="","",'statement of marks'!BY27)</f>
        <v/>
      </c>
      <c r="D376" s="181" t="str">
        <f>IF('statement of marks'!BZ27="","",'statement of marks'!BZ27)</f>
        <v/>
      </c>
      <c r="E376" s="181" t="str">
        <f>IF('statement of marks'!CA27="","",'statement of marks'!CA27)</f>
        <v/>
      </c>
      <c r="F376" s="181" t="str">
        <f>IF('statement of marks'!CC27="","",'statement of marks'!CC27)</f>
        <v/>
      </c>
      <c r="G376" s="122" t="str">
        <f t="shared" si="20"/>
        <v/>
      </c>
      <c r="H376" s="231"/>
      <c r="J376" s="1029" t="str">
        <f>'statement of marks'!$BY$3</f>
        <v>SOCIAL SCIENCE</v>
      </c>
      <c r="K376" s="1030"/>
      <c r="L376" s="181" t="str">
        <f>IF('statement of marks'!BY28="","",'statement of marks'!BY28)</f>
        <v/>
      </c>
      <c r="M376" s="181" t="str">
        <f>IF('statement of marks'!BZ28="","",'statement of marks'!BZ28)</f>
        <v/>
      </c>
      <c r="N376" s="181" t="str">
        <f>IF('statement of marks'!CA28="","",'statement of marks'!CA28)</f>
        <v/>
      </c>
      <c r="O376" s="181" t="str">
        <f>IF('statement of marks'!CC28="","",'statement of marks'!CC28)</f>
        <v/>
      </c>
      <c r="P376" s="122" t="str">
        <f t="shared" si="21"/>
        <v/>
      </c>
    </row>
    <row r="377" spans="1:16" ht="15.25" customHeight="1">
      <c r="A377" s="1029" t="str">
        <f>'statement of marks'!$CO$3</f>
        <v>MATHEMATICS</v>
      </c>
      <c r="B377" s="1030"/>
      <c r="C377" s="181" t="str">
        <f>IF('statement of marks'!CO27="","",'statement of marks'!CO27)</f>
        <v/>
      </c>
      <c r="D377" s="181" t="str">
        <f>IF('statement of marks'!CP27="","",'statement of marks'!CP27)</f>
        <v/>
      </c>
      <c r="E377" s="181" t="str">
        <f>IF('statement of marks'!CQ27="","",'statement of marks'!CQ27)</f>
        <v/>
      </c>
      <c r="F377" s="181" t="str">
        <f>IF('statement of marks'!CS27="","",'statement of marks'!CS27)</f>
        <v/>
      </c>
      <c r="G377" s="122" t="str">
        <f t="shared" si="20"/>
        <v/>
      </c>
      <c r="H377" s="231"/>
      <c r="J377" s="1029" t="str">
        <f>'statement of marks'!$CO$3</f>
        <v>MATHEMATICS</v>
      </c>
      <c r="K377" s="1030"/>
      <c r="L377" s="181" t="str">
        <f>IF('statement of marks'!CO28="","",'statement of marks'!CO28)</f>
        <v/>
      </c>
      <c r="M377" s="181" t="str">
        <f>IF('statement of marks'!CP28="","",'statement of marks'!CP28)</f>
        <v/>
      </c>
      <c r="N377" s="181" t="str">
        <f>IF('statement of marks'!CQ28="","",'statement of marks'!CQ28)</f>
        <v/>
      </c>
      <c r="O377" s="181" t="str">
        <f>IF('statement of marks'!CS28="","",'statement of marks'!CS28)</f>
        <v/>
      </c>
      <c r="P377" s="122" t="str">
        <f t="shared" si="21"/>
        <v/>
      </c>
    </row>
    <row r="378" spans="1:16" ht="15.25" customHeight="1">
      <c r="A378" s="1047" t="s">
        <v>255</v>
      </c>
      <c r="B378" s="1048"/>
      <c r="C378" s="180" t="str">
        <f>IF(C377="","",SUM(C372:C377))</f>
        <v/>
      </c>
      <c r="D378" s="180" t="str">
        <f>IF(D377="","",SUM(D372:D377))</f>
        <v/>
      </c>
      <c r="E378" s="180" t="str">
        <f>IF(E377="","",SUM(E372:E377))</f>
        <v/>
      </c>
      <c r="F378" s="180" t="str">
        <f>IF(F377="","",SUM(F372:F377))</f>
        <v/>
      </c>
      <c r="G378" s="188" t="str">
        <f>IF(G377="","",SUM(G372:G377))</f>
        <v/>
      </c>
      <c r="H378" s="231"/>
      <c r="J378" s="1047" t="s">
        <v>255</v>
      </c>
      <c r="K378" s="1048"/>
      <c r="L378" s="180" t="str">
        <f>IF(L377="","",SUM(L372:L377))</f>
        <v/>
      </c>
      <c r="M378" s="180" t="str">
        <f>IF(M377="","",SUM(M372:M377))</f>
        <v/>
      </c>
      <c r="N378" s="180" t="str">
        <f>IF(N377="","",SUM(N372:N377))</f>
        <v/>
      </c>
      <c r="O378" s="180" t="str">
        <f>IF(O377="","",SUM(O372:O377))</f>
        <v/>
      </c>
      <c r="P378" s="188" t="str">
        <f>IF(P377="","",SUM(P372:P377))</f>
        <v/>
      </c>
    </row>
    <row r="379" spans="1:16" ht="15.25" customHeight="1">
      <c r="A379" s="1047" t="s">
        <v>169</v>
      </c>
      <c r="B379" s="1048"/>
      <c r="C379" s="563">
        <f>60-(COUNTIF(C372:C377,"NA")*10+COUNTIF(C372:C377,"ML")*10)</f>
        <v>60</v>
      </c>
      <c r="D379" s="563">
        <f>60-(COUNTIF(D372:D377,"NA")*10+COUNTIF(D372:D377,"ML")*10)</f>
        <v>60</v>
      </c>
      <c r="E379" s="563">
        <f>60-(COUNTIF(E372:E377,"NA")*10+COUNTIF(E372:E377,"ML")*10)</f>
        <v>60</v>
      </c>
      <c r="F379" s="563">
        <f>420-(COUNTIF(F372:F377,"NA")*70+COUNTIF(F372:F377,"ML")*70)</f>
        <v>420</v>
      </c>
      <c r="G379" s="189">
        <f>SUM(C379:F379)</f>
        <v>600</v>
      </c>
      <c r="H379" s="231"/>
      <c r="J379" s="1047" t="s">
        <v>169</v>
      </c>
      <c r="K379" s="1048"/>
      <c r="L379" s="563">
        <f>60-(COUNTIF(L372:L377,"NA")*10+COUNTIF(L372:L377,"ML")*10)</f>
        <v>60</v>
      </c>
      <c r="M379" s="563">
        <f>60-(COUNTIF(M372:M377,"NA")*10+COUNTIF(M372:M377,"ML")*10)</f>
        <v>60</v>
      </c>
      <c r="N379" s="563">
        <f>60-(COUNTIF(N372:N377,"NA")*10+COUNTIF(N372:N377,"ML")*10)</f>
        <v>60</v>
      </c>
      <c r="O379" s="563">
        <f>420-(COUNTIF(O372:O377,"NA")*70+COUNTIF(O372:O377,"ML")*70)</f>
        <v>420</v>
      </c>
      <c r="P379" s="189">
        <f>SUM(L379:O379)</f>
        <v>600</v>
      </c>
    </row>
    <row r="380" spans="1:16" ht="15.25" customHeight="1">
      <c r="A380" s="1045" t="s">
        <v>133</v>
      </c>
      <c r="B380" s="1046"/>
      <c r="C380" s="123" t="e">
        <f>C378/C379*100</f>
        <v>#VALUE!</v>
      </c>
      <c r="D380" s="123" t="e">
        <f>D378/D379*100</f>
        <v>#VALUE!</v>
      </c>
      <c r="E380" s="123" t="e">
        <f>E378/E379*100</f>
        <v>#VALUE!</v>
      </c>
      <c r="F380" s="123" t="e">
        <f>F378/F379*100</f>
        <v>#VALUE!</v>
      </c>
      <c r="G380" s="124" t="e">
        <f>G378/G379*100</f>
        <v>#VALUE!</v>
      </c>
      <c r="H380" s="231"/>
      <c r="J380" s="1045" t="s">
        <v>133</v>
      </c>
      <c r="K380" s="1046"/>
      <c r="L380" s="123" t="e">
        <f>L378/L379*100</f>
        <v>#VALUE!</v>
      </c>
      <c r="M380" s="123" t="e">
        <f>M378/M379*100</f>
        <v>#VALUE!</v>
      </c>
      <c r="N380" s="123" t="e">
        <f>N378/N379*100</f>
        <v>#VALUE!</v>
      </c>
      <c r="O380" s="123" t="e">
        <f>O378/O379*100</f>
        <v>#VALUE!</v>
      </c>
      <c r="P380" s="124" t="e">
        <f>P378/P379*100</f>
        <v>#VALUE!</v>
      </c>
    </row>
    <row r="381" spans="1:16" ht="15.25" customHeight="1">
      <c r="A381" s="1029" t="str">
        <f>'statement of marks'!$DE$3</f>
        <v>RAJASTHAN STUDIES</v>
      </c>
      <c r="B381" s="1030"/>
      <c r="C381" s="564" t="str">
        <f>IF('statement of marks'!DE27="","",'statement of marks'!DE27)</f>
        <v/>
      </c>
      <c r="D381" s="564" t="str">
        <f>IF('statement of marks'!DF27="","",'statement of marks'!DF27)</f>
        <v/>
      </c>
      <c r="E381" s="564" t="str">
        <f>IF('statement of marks'!DG27="","",'statement of marks'!DG27)</f>
        <v/>
      </c>
      <c r="F381" s="564" t="str">
        <f>IF('statement of marks'!DI27="","",'statement of marks'!DI27)</f>
        <v/>
      </c>
      <c r="G381" s="122" t="str">
        <f>IF(F381="","",SUM(C381:F381))</f>
        <v/>
      </c>
      <c r="H381" s="231"/>
      <c r="J381" s="1029" t="str">
        <f>'statement of marks'!$DE$3</f>
        <v>RAJASTHAN STUDIES</v>
      </c>
      <c r="K381" s="1030"/>
      <c r="L381" s="564" t="str">
        <f>IF('statement of marks'!DE28="","",'statement of marks'!DE28)</f>
        <v/>
      </c>
      <c r="M381" s="564" t="str">
        <f>IF('statement of marks'!DF28="","",'statement of marks'!DF28)</f>
        <v/>
      </c>
      <c r="N381" s="564" t="str">
        <f>IF('statement of marks'!DG28="","",'statement of marks'!DG28)</f>
        <v/>
      </c>
      <c r="O381" s="564" t="str">
        <f>IF('statement of marks'!DI28="","",'statement of marks'!DI28)</f>
        <v/>
      </c>
      <c r="P381" s="122" t="str">
        <f>IF(O381="","",SUM(L381:O381))</f>
        <v/>
      </c>
    </row>
    <row r="382" spans="1:16" ht="15.25" customHeight="1">
      <c r="A382" s="1029" t="str">
        <f>'statement of marks'!$DP$3</f>
        <v>PH. AND HEALTH EDU.</v>
      </c>
      <c r="B382" s="1030"/>
      <c r="C382" s="564" t="str">
        <f>IF('statement of marks'!DP27="","",'statement of marks'!DP27)</f>
        <v/>
      </c>
      <c r="D382" s="564" t="str">
        <f>IF('statement of marks'!DQ27="","",'statement of marks'!DQ27)</f>
        <v/>
      </c>
      <c r="E382" s="564" t="str">
        <f>IF('statement of marks'!DR27="","",'statement of marks'!DR27)</f>
        <v/>
      </c>
      <c r="F382" s="564" t="str">
        <f>IF('statement of marks'!DV27="","",'statement of marks'!DV27)</f>
        <v/>
      </c>
      <c r="G382" s="122" t="str">
        <f>IF(F382="","",SUM(C382:F382))</f>
        <v/>
      </c>
      <c r="H382" s="231"/>
      <c r="J382" s="1029" t="str">
        <f>'statement of marks'!$DP$3</f>
        <v>PH. AND HEALTH EDU.</v>
      </c>
      <c r="K382" s="1030"/>
      <c r="L382" s="564" t="str">
        <f>IF('statement of marks'!DP28="","",'statement of marks'!DP28)</f>
        <v/>
      </c>
      <c r="M382" s="564" t="str">
        <f>IF('statement of marks'!DQ28="","",'statement of marks'!DQ28)</f>
        <v/>
      </c>
      <c r="N382" s="564" t="str">
        <f>IF('statement of marks'!DR28="","",'statement of marks'!DR28)</f>
        <v/>
      </c>
      <c r="O382" s="564" t="str">
        <f>IF('statement of marks'!DV28="","",'statement of marks'!DV28)</f>
        <v/>
      </c>
      <c r="P382" s="122" t="str">
        <f>IF(O382="","",SUM(L382:O382))</f>
        <v/>
      </c>
    </row>
    <row r="383" spans="1:16" ht="15.25" customHeight="1">
      <c r="A383" s="1029" t="str">
        <f>'statement of marks'!$EB$3</f>
        <v>FOUNDATION OF IT</v>
      </c>
      <c r="B383" s="1030"/>
      <c r="C383" s="564" t="str">
        <f>IF('statement of marks'!EB27="","",'statement of marks'!EB27)</f>
        <v/>
      </c>
      <c r="D383" s="564" t="str">
        <f>IF('statement of marks'!EC27="","",'statement of marks'!EC27)</f>
        <v/>
      </c>
      <c r="E383" s="564" t="str">
        <f>IF('statement of marks'!ED27="","",'statement of marks'!ED27)</f>
        <v/>
      </c>
      <c r="F383" s="564" t="str">
        <f>IF('statement of marks'!EH27="","",'statement of marks'!EH27)</f>
        <v/>
      </c>
      <c r="G383" s="122" t="str">
        <f>IF(F383="","",SUM(C383:F383))</f>
        <v/>
      </c>
      <c r="H383" s="231"/>
      <c r="J383" s="1029" t="str">
        <f>'statement of marks'!$EB$3</f>
        <v>FOUNDATION OF IT</v>
      </c>
      <c r="K383" s="1030"/>
      <c r="L383" s="564" t="str">
        <f>IF('statement of marks'!EB28="","",'statement of marks'!EB28)</f>
        <v/>
      </c>
      <c r="M383" s="564" t="str">
        <f>IF('statement of marks'!EC28="","",'statement of marks'!EC28)</f>
        <v/>
      </c>
      <c r="N383" s="564" t="str">
        <f>IF('statement of marks'!ED28="","",'statement of marks'!ED28)</f>
        <v/>
      </c>
      <c r="O383" s="564" t="str">
        <f>IF('statement of marks'!EH28="","",'statement of marks'!EH28)</f>
        <v/>
      </c>
      <c r="P383" s="122" t="str">
        <f>IF(O383="","",SUM(L383:O383))</f>
        <v/>
      </c>
    </row>
    <row r="384" spans="1:16" ht="15.25" customHeight="1">
      <c r="A384" s="1029" t="str">
        <f>'statement of marks'!$EN$3</f>
        <v>S.U.P.W.</v>
      </c>
      <c r="B384" s="1030"/>
      <c r="C384" s="562" t="s">
        <v>247</v>
      </c>
      <c r="D384" s="1042" t="s">
        <v>249</v>
      </c>
      <c r="E384" s="1042"/>
      <c r="F384" s="565" t="s">
        <v>75</v>
      </c>
      <c r="G384" s="122" t="s">
        <v>30</v>
      </c>
      <c r="H384" s="231"/>
      <c r="J384" s="1029" t="str">
        <f>'statement of marks'!$EN$3</f>
        <v>S.U.P.W.</v>
      </c>
      <c r="K384" s="1030"/>
      <c r="L384" s="562" t="s">
        <v>247</v>
      </c>
      <c r="M384" s="1042" t="s">
        <v>249</v>
      </c>
      <c r="N384" s="1042"/>
      <c r="O384" s="565" t="s">
        <v>75</v>
      </c>
      <c r="P384" s="122" t="s">
        <v>30</v>
      </c>
    </row>
    <row r="385" spans="1:16" ht="15.25" customHeight="1">
      <c r="A385" s="1029"/>
      <c r="B385" s="1030"/>
      <c r="C385" s="563">
        <f>'statement of marks'!$EN$6</f>
        <v>25</v>
      </c>
      <c r="D385" s="1043">
        <f>'statement of marks'!$EO$6</f>
        <v>45</v>
      </c>
      <c r="E385" s="1043"/>
      <c r="F385" s="563">
        <f>'statement of marks'!$EP$6</f>
        <v>30</v>
      </c>
      <c r="G385" s="122">
        <f>SUM(C385,D385,F385)</f>
        <v>100</v>
      </c>
      <c r="H385" s="231"/>
      <c r="J385" s="1029"/>
      <c r="K385" s="1030"/>
      <c r="L385" s="563">
        <f>'statement of marks'!$EN$6</f>
        <v>25</v>
      </c>
      <c r="M385" s="1043">
        <f>'statement of marks'!$EO$6</f>
        <v>45</v>
      </c>
      <c r="N385" s="1043"/>
      <c r="O385" s="563">
        <f>'statement of marks'!$EP$6</f>
        <v>30</v>
      </c>
      <c r="P385" s="122">
        <f>SUM(L385,M385,O385)</f>
        <v>100</v>
      </c>
    </row>
    <row r="386" spans="1:16" ht="15.25" customHeight="1">
      <c r="A386" s="1029"/>
      <c r="B386" s="1030"/>
      <c r="C386" s="564" t="str">
        <f>IF('statement of marks'!EN27="","",'statement of marks'!EN27)</f>
        <v/>
      </c>
      <c r="D386" s="1044" t="str">
        <f>'statement of marks'!EO27</f>
        <v/>
      </c>
      <c r="E386" s="1044"/>
      <c r="F386" s="564" t="str">
        <f>'statement of marks'!EP27</f>
        <v/>
      </c>
      <c r="G386" s="561" t="str">
        <f>IF(F386="","",SUM(C386,D386,F386))</f>
        <v/>
      </c>
      <c r="H386" s="231"/>
      <c r="J386" s="1029"/>
      <c r="K386" s="1030"/>
      <c r="L386" s="564" t="str">
        <f>IF('statement of marks'!EN28="","",'statement of marks'!EN28)</f>
        <v/>
      </c>
      <c r="M386" s="1044" t="str">
        <f>'statement of marks'!EO28</f>
        <v/>
      </c>
      <c r="N386" s="1044"/>
      <c r="O386" s="564" t="str">
        <f>'statement of marks'!EP28</f>
        <v/>
      </c>
      <c r="P386" s="561" t="str">
        <f>IF(O386="","",SUM(L386,M386,O386))</f>
        <v/>
      </c>
    </row>
    <row r="387" spans="1:16" ht="15.25" customHeight="1">
      <c r="A387" s="1029" t="str">
        <f>'statement of marks'!$ES$3</f>
        <v>ART EDU.</v>
      </c>
      <c r="B387" s="1030"/>
      <c r="C387" s="565" t="s">
        <v>76</v>
      </c>
      <c r="D387" s="1041" t="s">
        <v>77</v>
      </c>
      <c r="E387" s="1041"/>
      <c r="F387" s="224" t="s">
        <v>248</v>
      </c>
      <c r="G387" s="122" t="s">
        <v>30</v>
      </c>
      <c r="H387" s="231"/>
      <c r="J387" s="1029" t="str">
        <f>'statement of marks'!$ES$3</f>
        <v>ART EDU.</v>
      </c>
      <c r="K387" s="1030"/>
      <c r="L387" s="565" t="s">
        <v>76</v>
      </c>
      <c r="M387" s="1041" t="s">
        <v>77</v>
      </c>
      <c r="N387" s="1041"/>
      <c r="O387" s="224" t="s">
        <v>248</v>
      </c>
      <c r="P387" s="122" t="s">
        <v>30</v>
      </c>
    </row>
    <row r="388" spans="1:16" ht="15.25" customHeight="1">
      <c r="A388" s="1029"/>
      <c r="B388" s="1030"/>
      <c r="C388" s="563">
        <f>'statement of marks'!$ES$6</f>
        <v>25</v>
      </c>
      <c r="D388" s="563">
        <f>'statement of marks'!$ET$6</f>
        <v>30</v>
      </c>
      <c r="E388" s="563">
        <f>'statement of marks'!$EU$6</f>
        <v>30</v>
      </c>
      <c r="F388" s="563">
        <f>'statement of marks'!$EV$6</f>
        <v>15</v>
      </c>
      <c r="G388" s="122">
        <f>SUM(C388,D388,E388,F388)</f>
        <v>100</v>
      </c>
      <c r="H388" s="231"/>
      <c r="J388" s="1029"/>
      <c r="K388" s="1030"/>
      <c r="L388" s="563">
        <f>'statement of marks'!$ES$6</f>
        <v>25</v>
      </c>
      <c r="M388" s="563">
        <f>'statement of marks'!$ET$6</f>
        <v>30</v>
      </c>
      <c r="N388" s="563">
        <f>'statement of marks'!$EU$6</f>
        <v>30</v>
      </c>
      <c r="O388" s="563">
        <f>'statement of marks'!$EV$6</f>
        <v>15</v>
      </c>
      <c r="P388" s="122">
        <f>SUM(L388,M388,N388,O388)</f>
        <v>100</v>
      </c>
    </row>
    <row r="389" spans="1:16" ht="15.25" customHeight="1">
      <c r="A389" s="1029"/>
      <c r="B389" s="1030"/>
      <c r="C389" s="564" t="str">
        <f>IF('statement of marks'!ES27="","",'statement of marks'!ES27)</f>
        <v/>
      </c>
      <c r="D389" s="564" t="str">
        <f>'statement of marks'!ET27</f>
        <v/>
      </c>
      <c r="E389" s="564" t="str">
        <f>'statement of marks'!EU27</f>
        <v/>
      </c>
      <c r="F389" s="564" t="str">
        <f>'statement of marks'!EV27</f>
        <v/>
      </c>
      <c r="G389" s="122" t="str">
        <f>IF(F389="","",SUM(C389:F389))</f>
        <v/>
      </c>
      <c r="H389" s="231"/>
      <c r="J389" s="1029"/>
      <c r="K389" s="1030"/>
      <c r="L389" s="564" t="str">
        <f>IF('statement of marks'!ES28="","",'statement of marks'!ES28)</f>
        <v/>
      </c>
      <c r="M389" s="564" t="str">
        <f>'statement of marks'!ET28</f>
        <v/>
      </c>
      <c r="N389" s="564" t="str">
        <f>'statement of marks'!EU28</f>
        <v/>
      </c>
      <c r="O389" s="564" t="str">
        <f>'statement of marks'!EV28</f>
        <v/>
      </c>
      <c r="P389" s="122" t="str">
        <f>IF(O389="","",SUM(L389:O389))</f>
        <v/>
      </c>
    </row>
    <row r="390" spans="1:16" ht="15.25" customHeight="1">
      <c r="A390" s="1033" t="s">
        <v>246</v>
      </c>
      <c r="B390" s="1034"/>
      <c r="C390" s="560" t="s">
        <v>252</v>
      </c>
      <c r="D390" s="560" t="s">
        <v>251</v>
      </c>
      <c r="E390" s="560" t="s">
        <v>250</v>
      </c>
      <c r="F390" s="1031" t="s">
        <v>245</v>
      </c>
      <c r="G390" s="1032"/>
      <c r="H390" s="231"/>
      <c r="J390" s="1033" t="s">
        <v>246</v>
      </c>
      <c r="K390" s="1034"/>
      <c r="L390" s="560" t="s">
        <v>252</v>
      </c>
      <c r="M390" s="560" t="s">
        <v>251</v>
      </c>
      <c r="N390" s="560" t="s">
        <v>250</v>
      </c>
      <c r="O390" s="1031" t="s">
        <v>245</v>
      </c>
      <c r="P390" s="1032"/>
    </row>
    <row r="391" spans="1:16" ht="15.25" customHeight="1">
      <c r="A391" s="1033" t="s">
        <v>170</v>
      </c>
      <c r="B391" s="1034"/>
      <c r="C391" s="181" t="str">
        <f>IF('statement of marks'!GN27="","",'statement of marks'!GN27)</f>
        <v/>
      </c>
      <c r="D391" s="181" t="str">
        <f>IF('statement of marks'!GP27="","",'statement of marks'!GP27)</f>
        <v/>
      </c>
      <c r="E391" s="181" t="str">
        <f>IF('statement of marks'!GR27="","",'statement of marks'!GR27)</f>
        <v/>
      </c>
      <c r="F391" s="1035" t="str">
        <f>'statement of marks'!GT27</f>
        <v/>
      </c>
      <c r="G391" s="1036"/>
      <c r="H391" s="231"/>
      <c r="J391" s="1033" t="s">
        <v>170</v>
      </c>
      <c r="K391" s="1034"/>
      <c r="L391" s="181" t="str">
        <f>IF('statement of marks'!GN28="","",'statement of marks'!GN28)</f>
        <v/>
      </c>
      <c r="M391" s="181" t="str">
        <f>IF('statement of marks'!GP28="","",'statement of marks'!GP28)</f>
        <v/>
      </c>
      <c r="N391" s="181" t="str">
        <f>IF('statement of marks'!GR28="","",'statement of marks'!GR28)</f>
        <v/>
      </c>
      <c r="O391" s="1035" t="str">
        <f>'statement of marks'!GT28</f>
        <v/>
      </c>
      <c r="P391" s="1036"/>
    </row>
    <row r="392" spans="1:16" ht="15.25" customHeight="1">
      <c r="A392" s="1037" t="s">
        <v>171</v>
      </c>
      <c r="B392" s="1038"/>
      <c r="C392" s="180" t="str">
        <f>IF('statement of marks'!GM27="","",'statement of marks'!GM27)</f>
        <v/>
      </c>
      <c r="D392" s="180" t="str">
        <f>IF('statement of marks'!GO27="","",'statement of marks'!GO27)</f>
        <v/>
      </c>
      <c r="E392" s="180" t="str">
        <f>IF('statement of marks'!GQ27="","",'statement of marks'!GQ27)</f>
        <v/>
      </c>
      <c r="F392" s="1039" t="str">
        <f>'statement of marks'!GS27</f>
        <v/>
      </c>
      <c r="G392" s="1040"/>
      <c r="H392" s="231"/>
      <c r="J392" s="1037" t="s">
        <v>171</v>
      </c>
      <c r="K392" s="1038"/>
      <c r="L392" s="180" t="str">
        <f>IF('statement of marks'!GM28="","",'statement of marks'!GM28)</f>
        <v/>
      </c>
      <c r="M392" s="180" t="str">
        <f>IF('statement of marks'!GO28="","",'statement of marks'!GO28)</f>
        <v/>
      </c>
      <c r="N392" s="180" t="str">
        <f>IF('statement of marks'!GQ28="","",'statement of marks'!GQ28)</f>
        <v/>
      </c>
      <c r="O392" s="1039" t="str">
        <f>'statement of marks'!GS28</f>
        <v/>
      </c>
      <c r="P392" s="1040"/>
    </row>
    <row r="393" spans="1:16" ht="15.25" customHeight="1">
      <c r="A393" s="1029" t="s">
        <v>241</v>
      </c>
      <c r="B393" s="1030"/>
      <c r="C393" s="177"/>
      <c r="D393" s="43"/>
      <c r="E393" s="43"/>
      <c r="F393" s="43"/>
      <c r="G393" s="226"/>
      <c r="H393" s="231"/>
      <c r="J393" s="1029" t="s">
        <v>241</v>
      </c>
      <c r="K393" s="1030"/>
      <c r="L393" s="177"/>
      <c r="M393" s="43"/>
      <c r="N393" s="43"/>
      <c r="O393" s="43"/>
      <c r="P393" s="226"/>
    </row>
    <row r="394" spans="1:16" ht="15.25" customHeight="1">
      <c r="A394" s="1029" t="s">
        <v>242</v>
      </c>
      <c r="B394" s="1030"/>
      <c r="C394" s="177"/>
      <c r="D394" s="43"/>
      <c r="E394" s="43"/>
      <c r="F394" s="43"/>
      <c r="G394" s="226"/>
      <c r="H394" s="231"/>
      <c r="J394" s="1029" t="s">
        <v>242</v>
      </c>
      <c r="K394" s="1030"/>
      <c r="L394" s="177"/>
      <c r="M394" s="43"/>
      <c r="N394" s="43"/>
      <c r="O394" s="43"/>
      <c r="P394" s="226"/>
    </row>
    <row r="395" spans="1:16" ht="15.25" customHeight="1">
      <c r="A395" s="1029" t="s">
        <v>243</v>
      </c>
      <c r="B395" s="1030"/>
      <c r="C395" s="177"/>
      <c r="D395" s="43"/>
      <c r="E395" s="43"/>
      <c r="F395" s="43"/>
      <c r="G395" s="226"/>
      <c r="H395" s="231"/>
      <c r="J395" s="1029" t="s">
        <v>243</v>
      </c>
      <c r="K395" s="1030"/>
      <c r="L395" s="177"/>
      <c r="M395" s="43"/>
      <c r="N395" s="43"/>
      <c r="O395" s="43"/>
      <c r="P395" s="226"/>
    </row>
    <row r="396" spans="1:16" ht="15.25" customHeight="1" thickBot="1">
      <c r="A396" s="1027" t="s">
        <v>244</v>
      </c>
      <c r="B396" s="1028"/>
      <c r="C396" s="178"/>
      <c r="D396" s="227"/>
      <c r="E396" s="227"/>
      <c r="F396" s="227"/>
      <c r="G396" s="228"/>
      <c r="H396" s="231"/>
      <c r="J396" s="1027" t="s">
        <v>244</v>
      </c>
      <c r="K396" s="1028"/>
      <c r="L396" s="178"/>
      <c r="M396" s="227"/>
      <c r="N396" s="227"/>
      <c r="O396" s="227"/>
      <c r="P396" s="228"/>
    </row>
    <row r="397" spans="1:16" ht="15.25" customHeight="1" thickTop="1">
      <c r="A397" s="1053" t="s">
        <v>166</v>
      </c>
      <c r="B397" s="1054"/>
      <c r="C397" s="1054"/>
      <c r="D397" s="1054"/>
      <c r="E397" s="1054"/>
      <c r="F397" s="1054"/>
      <c r="G397" s="1055"/>
      <c r="H397" s="231"/>
      <c r="J397" s="1056" t="s">
        <v>256</v>
      </c>
      <c r="K397" s="1057"/>
      <c r="L397" s="1057"/>
      <c r="M397" s="1057"/>
      <c r="N397" s="1057"/>
      <c r="O397" s="1057"/>
      <c r="P397" s="1058"/>
    </row>
    <row r="398" spans="1:16" ht="15.25" customHeight="1">
      <c r="A398" s="1059" t="str">
        <f>IF('statement of marks'!$A$1="","",'statement of marks'!$A$1)</f>
        <v xml:space="preserve">GOVT. HR. SEC. SCHOOL, </v>
      </c>
      <c r="B398" s="1060"/>
      <c r="C398" s="1060"/>
      <c r="D398" s="1060"/>
      <c r="E398" s="1060"/>
      <c r="F398" s="1060"/>
      <c r="G398" s="1061"/>
      <c r="H398" s="231"/>
      <c r="J398" s="1059" t="str">
        <f>IF('statement of marks'!$A$1="","",'statement of marks'!$A$1)</f>
        <v xml:space="preserve">GOVT. HR. SEC. SCHOOL, </v>
      </c>
      <c r="K398" s="1060"/>
      <c r="L398" s="1060"/>
      <c r="M398" s="1060"/>
      <c r="N398" s="1060"/>
      <c r="O398" s="1060"/>
      <c r="P398" s="1061"/>
    </row>
    <row r="399" spans="1:16" ht="15.25" customHeight="1">
      <c r="A399" s="1059"/>
      <c r="B399" s="1060"/>
      <c r="C399" s="1060"/>
      <c r="D399" s="1060"/>
      <c r="E399" s="1060"/>
      <c r="F399" s="1060"/>
      <c r="G399" s="1061"/>
      <c r="H399" s="231"/>
      <c r="J399" s="1059"/>
      <c r="K399" s="1060"/>
      <c r="L399" s="1060"/>
      <c r="M399" s="1060"/>
      <c r="N399" s="1060"/>
      <c r="O399" s="1060"/>
      <c r="P399" s="1061"/>
    </row>
    <row r="400" spans="1:16" ht="15.25" customHeight="1">
      <c r="A400" s="1029" t="s">
        <v>167</v>
      </c>
      <c r="B400" s="1030"/>
      <c r="C400" s="1051" t="str">
        <f>IF('statement of marks'!$F$3="","",'statement of marks'!$F$3)</f>
        <v>2015-16</v>
      </c>
      <c r="D400" s="1051"/>
      <c r="E400" s="1051"/>
      <c r="F400" s="1051"/>
      <c r="G400" s="1052"/>
      <c r="H400" s="231"/>
      <c r="J400" s="1029" t="s">
        <v>167</v>
      </c>
      <c r="K400" s="1030"/>
      <c r="L400" s="1051" t="str">
        <f>IF('statement of marks'!$F$3="","",'statement of marks'!$F$3)</f>
        <v>2015-16</v>
      </c>
      <c r="M400" s="1051"/>
      <c r="N400" s="1051"/>
      <c r="O400" s="1051"/>
      <c r="P400" s="1052"/>
    </row>
    <row r="401" spans="1:16" ht="15.25" customHeight="1">
      <c r="A401" s="1029" t="s">
        <v>31</v>
      </c>
      <c r="B401" s="1030"/>
      <c r="C401" s="1051" t="str">
        <f>IF('statement of marks'!H29="","",'statement of marks'!H29)</f>
        <v>A 023</v>
      </c>
      <c r="D401" s="1051"/>
      <c r="E401" s="1051"/>
      <c r="F401" s="1051"/>
      <c r="G401" s="1052"/>
      <c r="H401" s="231"/>
      <c r="J401" s="1029" t="s">
        <v>31</v>
      </c>
      <c r="K401" s="1030"/>
      <c r="L401" s="1051" t="str">
        <f>IF('statement of marks'!H30="","",'statement of marks'!H30)</f>
        <v>A 024</v>
      </c>
      <c r="M401" s="1051"/>
      <c r="N401" s="1051"/>
      <c r="O401" s="1051"/>
      <c r="P401" s="1052"/>
    </row>
    <row r="402" spans="1:16" ht="15.25" customHeight="1">
      <c r="A402" s="1029" t="s">
        <v>32</v>
      </c>
      <c r="B402" s="1030"/>
      <c r="C402" s="1051" t="str">
        <f>IF('statement of marks'!I29="","",'statement of marks'!I29)</f>
        <v>B 023</v>
      </c>
      <c r="D402" s="1051"/>
      <c r="E402" s="1051"/>
      <c r="F402" s="1051"/>
      <c r="G402" s="1052"/>
      <c r="H402" s="231"/>
      <c r="J402" s="1029" t="s">
        <v>32</v>
      </c>
      <c r="K402" s="1030"/>
      <c r="L402" s="1051" t="str">
        <f>IF('statement of marks'!I30="","",'statement of marks'!I30)</f>
        <v>B 024</v>
      </c>
      <c r="M402" s="1051"/>
      <c r="N402" s="1051"/>
      <c r="O402" s="1051"/>
      <c r="P402" s="1052"/>
    </row>
    <row r="403" spans="1:16" ht="15.25" customHeight="1">
      <c r="A403" s="1029" t="s">
        <v>33</v>
      </c>
      <c r="B403" s="1030"/>
      <c r="C403" s="1051" t="str">
        <f>IF('statement of marks'!J29="","",'statement of marks'!J29)</f>
        <v>C 023</v>
      </c>
      <c r="D403" s="1051"/>
      <c r="E403" s="1051"/>
      <c r="F403" s="1051"/>
      <c r="G403" s="1052"/>
      <c r="H403" s="231"/>
      <c r="J403" s="1029" t="s">
        <v>33</v>
      </c>
      <c r="K403" s="1030"/>
      <c r="L403" s="1051" t="str">
        <f>IF('statement of marks'!J30="","",'statement of marks'!J30)</f>
        <v>C 024</v>
      </c>
      <c r="M403" s="1051"/>
      <c r="N403" s="1051"/>
      <c r="O403" s="1051"/>
      <c r="P403" s="1052"/>
    </row>
    <row r="404" spans="1:16" ht="15.25" customHeight="1">
      <c r="A404" s="1029" t="s">
        <v>202</v>
      </c>
      <c r="B404" s="1030"/>
      <c r="C404" s="559" t="str">
        <f>IF('statement of marks'!$A$3="","",'statement of marks'!$A$3)</f>
        <v>10 'B'</v>
      </c>
      <c r="D404" s="1030" t="s">
        <v>62</v>
      </c>
      <c r="E404" s="1030"/>
      <c r="F404" s="1030">
        <f>IF('statement of marks'!D29="","",'statement of marks'!D29)</f>
        <v>1023</v>
      </c>
      <c r="G404" s="1050"/>
      <c r="H404" s="231"/>
      <c r="J404" s="1029" t="s">
        <v>202</v>
      </c>
      <c r="K404" s="1030"/>
      <c r="L404" s="559" t="str">
        <f>IF('statement of marks'!$A$3="","",'statement of marks'!$A$3)</f>
        <v>10 'B'</v>
      </c>
      <c r="M404" s="1030" t="s">
        <v>62</v>
      </c>
      <c r="N404" s="1030"/>
      <c r="O404" s="1030">
        <f>IF('statement of marks'!D30="","",'statement of marks'!D30)</f>
        <v>1024</v>
      </c>
      <c r="P404" s="1050"/>
    </row>
    <row r="405" spans="1:16" ht="15.25" customHeight="1">
      <c r="A405" s="1029" t="s">
        <v>63</v>
      </c>
      <c r="B405" s="1030"/>
      <c r="C405" s="559" t="str">
        <f>IF('statement of marks'!F29="","",'statement of marks'!F29)</f>
        <v/>
      </c>
      <c r="D405" s="1030" t="s">
        <v>58</v>
      </c>
      <c r="E405" s="1030"/>
      <c r="F405" s="1062" t="str">
        <f>IF('statement of marks'!G29="","",'statement of marks'!G29)</f>
        <v/>
      </c>
      <c r="G405" s="1063"/>
      <c r="H405" s="231"/>
      <c r="J405" s="1029" t="s">
        <v>63</v>
      </c>
      <c r="K405" s="1030"/>
      <c r="L405" s="559" t="str">
        <f>IF('statement of marks'!F30="","",'statement of marks'!F30)</f>
        <v/>
      </c>
      <c r="M405" s="1030" t="s">
        <v>58</v>
      </c>
      <c r="N405" s="1030"/>
      <c r="O405" s="1062" t="str">
        <f>IF('statement of marks'!G30="","",'statement of marks'!G30)</f>
        <v/>
      </c>
      <c r="P405" s="1063"/>
    </row>
    <row r="406" spans="1:16" ht="15.25" customHeight="1">
      <c r="A406" s="229" t="s">
        <v>168</v>
      </c>
      <c r="B406" s="230" t="s">
        <v>254</v>
      </c>
      <c r="C406" s="186" t="s">
        <v>67</v>
      </c>
      <c r="D406" s="186" t="s">
        <v>68</v>
      </c>
      <c r="E406" s="186" t="s">
        <v>69</v>
      </c>
      <c r="F406" s="558" t="s">
        <v>176</v>
      </c>
      <c r="G406" s="190" t="s">
        <v>253</v>
      </c>
      <c r="H406" s="231"/>
      <c r="J406" s="229" t="s">
        <v>168</v>
      </c>
      <c r="K406" s="230" t="s">
        <v>254</v>
      </c>
      <c r="L406" s="186" t="s">
        <v>67</v>
      </c>
      <c r="M406" s="186" t="s">
        <v>68</v>
      </c>
      <c r="N406" s="186" t="s">
        <v>69</v>
      </c>
      <c r="O406" s="558" t="s">
        <v>176</v>
      </c>
      <c r="P406" s="190" t="s">
        <v>253</v>
      </c>
    </row>
    <row r="407" spans="1:16" ht="15.25" customHeight="1">
      <c r="A407" s="1049" t="s">
        <v>148</v>
      </c>
      <c r="B407" s="1046"/>
      <c r="C407" s="563">
        <v>10</v>
      </c>
      <c r="D407" s="563">
        <v>10</v>
      </c>
      <c r="E407" s="563">
        <v>10</v>
      </c>
      <c r="F407" s="563">
        <v>70</v>
      </c>
      <c r="G407" s="122">
        <v>100</v>
      </c>
      <c r="H407" s="231"/>
      <c r="J407" s="1049" t="s">
        <v>148</v>
      </c>
      <c r="K407" s="1046"/>
      <c r="L407" s="563">
        <v>10</v>
      </c>
      <c r="M407" s="563">
        <v>10</v>
      </c>
      <c r="N407" s="563">
        <v>10</v>
      </c>
      <c r="O407" s="563">
        <v>70</v>
      </c>
      <c r="P407" s="122">
        <v>100</v>
      </c>
    </row>
    <row r="408" spans="1:16" ht="15.25" customHeight="1">
      <c r="A408" s="1029" t="str">
        <f>'statement of marks'!$K$3</f>
        <v>HINDI</v>
      </c>
      <c r="B408" s="1030"/>
      <c r="C408" s="181" t="str">
        <f>IF('statement of marks'!K29="","",'statement of marks'!K29)</f>
        <v/>
      </c>
      <c r="D408" s="181" t="str">
        <f>IF('statement of marks'!L29="","",'statement of marks'!L29)</f>
        <v/>
      </c>
      <c r="E408" s="181" t="str">
        <f>IF('statement of marks'!M29="","",'statement of marks'!M29)</f>
        <v/>
      </c>
      <c r="F408" s="181" t="str">
        <f>IF('statement of marks'!O29="","",'statement of marks'!O29)</f>
        <v/>
      </c>
      <c r="G408" s="122" t="str">
        <f t="shared" ref="G408:G413" si="22">IF(F408="","",SUM(C408:F408))</f>
        <v/>
      </c>
      <c r="H408" s="231"/>
      <c r="J408" s="1029" t="str">
        <f>'statement of marks'!$K$3</f>
        <v>HINDI</v>
      </c>
      <c r="K408" s="1030"/>
      <c r="L408" s="181" t="str">
        <f>IF('statement of marks'!K30="","",'statement of marks'!K30)</f>
        <v/>
      </c>
      <c r="M408" s="181" t="str">
        <f>IF('statement of marks'!L30="","",'statement of marks'!L30)</f>
        <v/>
      </c>
      <c r="N408" s="181" t="str">
        <f>IF('statement of marks'!M30="","",'statement of marks'!M30)</f>
        <v/>
      </c>
      <c r="O408" s="181" t="str">
        <f>IF('statement of marks'!O30="","",'statement of marks'!O30)</f>
        <v/>
      </c>
      <c r="P408" s="122" t="str">
        <f t="shared" ref="P408:P413" si="23">IF(O408="","",SUM(L408:O408))</f>
        <v/>
      </c>
    </row>
    <row r="409" spans="1:16" ht="15.25" customHeight="1">
      <c r="A409" s="1029" t="str">
        <f>'statement of marks'!$AA$3</f>
        <v>ENGLISH</v>
      </c>
      <c r="B409" s="1030"/>
      <c r="C409" s="181" t="str">
        <f>IF('statement of marks'!AA29="","",'statement of marks'!AA29)</f>
        <v/>
      </c>
      <c r="D409" s="181" t="str">
        <f>IF('statement of marks'!AB29="","",'statement of marks'!AB29)</f>
        <v/>
      </c>
      <c r="E409" s="181" t="str">
        <f>IF('statement of marks'!AC29="","",'statement of marks'!AC29)</f>
        <v/>
      </c>
      <c r="F409" s="181" t="str">
        <f>IF('statement of marks'!AE29="","",'statement of marks'!AE29)</f>
        <v/>
      </c>
      <c r="G409" s="122" t="str">
        <f t="shared" si="22"/>
        <v/>
      </c>
      <c r="H409" s="231"/>
      <c r="J409" s="1029" t="str">
        <f>'statement of marks'!$AA$3</f>
        <v>ENGLISH</v>
      </c>
      <c r="K409" s="1030"/>
      <c r="L409" s="181" t="str">
        <f>IF('statement of marks'!AA30="","",'statement of marks'!AA30)</f>
        <v/>
      </c>
      <c r="M409" s="181" t="str">
        <f>IF('statement of marks'!AB30="","",'statement of marks'!AB30)</f>
        <v/>
      </c>
      <c r="N409" s="181" t="str">
        <f>IF('statement of marks'!AC30="","",'statement of marks'!AC30)</f>
        <v/>
      </c>
      <c r="O409" s="181" t="str">
        <f>IF('statement of marks'!AE30="","",'statement of marks'!AE30)</f>
        <v/>
      </c>
      <c r="P409" s="122" t="str">
        <f t="shared" si="23"/>
        <v/>
      </c>
    </row>
    <row r="410" spans="1:16" ht="15.25" customHeight="1">
      <c r="A410" s="1029" t="str">
        <f>'statement of marks'!AR29</f>
        <v/>
      </c>
      <c r="B410" s="1030"/>
      <c r="C410" s="181" t="str">
        <f>IF('statement of marks'!AS29="","",'statement of marks'!AS29)</f>
        <v/>
      </c>
      <c r="D410" s="181" t="str">
        <f>IF('statement of marks'!AT29="","",'statement of marks'!AT29)</f>
        <v/>
      </c>
      <c r="E410" s="181" t="str">
        <f>IF('statement of marks'!AU29="","",'statement of marks'!AU29)</f>
        <v/>
      </c>
      <c r="F410" s="181" t="str">
        <f>IF('statement of marks'!AW29="","",'statement of marks'!AW29)</f>
        <v/>
      </c>
      <c r="G410" s="122" t="str">
        <f t="shared" si="22"/>
        <v/>
      </c>
      <c r="H410" s="231"/>
      <c r="J410" s="1029" t="str">
        <f>'statement of marks'!AR30</f>
        <v/>
      </c>
      <c r="K410" s="1030"/>
      <c r="L410" s="181" t="str">
        <f>IF('statement of marks'!AS30="","",'statement of marks'!AS30)</f>
        <v/>
      </c>
      <c r="M410" s="181" t="str">
        <f>IF('statement of marks'!AT30="","",'statement of marks'!AT30)</f>
        <v/>
      </c>
      <c r="N410" s="181" t="str">
        <f>IF('statement of marks'!AU30="","",'statement of marks'!AU30)</f>
        <v/>
      </c>
      <c r="O410" s="181" t="str">
        <f>IF('statement of marks'!AW30="","",'statement of marks'!AW30)</f>
        <v/>
      </c>
      <c r="P410" s="122" t="str">
        <f t="shared" si="23"/>
        <v/>
      </c>
    </row>
    <row r="411" spans="1:16" ht="15.25" customHeight="1">
      <c r="A411" s="1029" t="str">
        <f>'statement of marks'!$BI$3</f>
        <v>SCIENCE</v>
      </c>
      <c r="B411" s="1030"/>
      <c r="C411" s="181" t="str">
        <f>IF('statement of marks'!BI29="","",'statement of marks'!BI29)</f>
        <v/>
      </c>
      <c r="D411" s="181" t="str">
        <f>IF('statement of marks'!BJ29="","",'statement of marks'!BJ29)</f>
        <v/>
      </c>
      <c r="E411" s="181" t="str">
        <f>IF('statement of marks'!BK29="","",'statement of marks'!BK29)</f>
        <v/>
      </c>
      <c r="F411" s="181" t="str">
        <f>IF('statement of marks'!BM29="","",'statement of marks'!BM29)</f>
        <v/>
      </c>
      <c r="G411" s="122" t="str">
        <f t="shared" si="22"/>
        <v/>
      </c>
      <c r="H411" s="231"/>
      <c r="J411" s="1029" t="str">
        <f>'statement of marks'!$BI$3</f>
        <v>SCIENCE</v>
      </c>
      <c r="K411" s="1030"/>
      <c r="L411" s="181" t="str">
        <f>IF('statement of marks'!BI30="","",'statement of marks'!BI30)</f>
        <v/>
      </c>
      <c r="M411" s="181" t="str">
        <f>IF('statement of marks'!BJ30="","",'statement of marks'!BJ30)</f>
        <v/>
      </c>
      <c r="N411" s="181" t="str">
        <f>IF('statement of marks'!BK30="","",'statement of marks'!BK30)</f>
        <v/>
      </c>
      <c r="O411" s="181" t="str">
        <f>IF('statement of marks'!BM30="","",'statement of marks'!BM30)</f>
        <v/>
      </c>
      <c r="P411" s="122" t="str">
        <f t="shared" si="23"/>
        <v/>
      </c>
    </row>
    <row r="412" spans="1:16" ht="15.25" customHeight="1">
      <c r="A412" s="1029" t="str">
        <f>'statement of marks'!$BY$3</f>
        <v>SOCIAL SCIENCE</v>
      </c>
      <c r="B412" s="1030"/>
      <c r="C412" s="181" t="str">
        <f>IF('statement of marks'!BY29="","",'statement of marks'!BY29)</f>
        <v/>
      </c>
      <c r="D412" s="181" t="str">
        <f>IF('statement of marks'!BZ29="","",'statement of marks'!BZ29)</f>
        <v/>
      </c>
      <c r="E412" s="181" t="str">
        <f>IF('statement of marks'!CA29="","",'statement of marks'!CA29)</f>
        <v/>
      </c>
      <c r="F412" s="181" t="str">
        <f>IF('statement of marks'!CC29="","",'statement of marks'!CC29)</f>
        <v/>
      </c>
      <c r="G412" s="122" t="str">
        <f t="shared" si="22"/>
        <v/>
      </c>
      <c r="H412" s="231"/>
      <c r="J412" s="1029" t="str">
        <f>'statement of marks'!$BY$3</f>
        <v>SOCIAL SCIENCE</v>
      </c>
      <c r="K412" s="1030"/>
      <c r="L412" s="181" t="str">
        <f>IF('statement of marks'!BY30="","",'statement of marks'!BY30)</f>
        <v/>
      </c>
      <c r="M412" s="181" t="str">
        <f>IF('statement of marks'!BZ30="","",'statement of marks'!BZ30)</f>
        <v/>
      </c>
      <c r="N412" s="181" t="str">
        <f>IF('statement of marks'!CA30="","",'statement of marks'!CA30)</f>
        <v/>
      </c>
      <c r="O412" s="181" t="str">
        <f>IF('statement of marks'!CC30="","",'statement of marks'!CC30)</f>
        <v/>
      </c>
      <c r="P412" s="122" t="str">
        <f t="shared" si="23"/>
        <v/>
      </c>
    </row>
    <row r="413" spans="1:16" ht="15.25" customHeight="1">
      <c r="A413" s="1029" t="str">
        <f>'statement of marks'!$CO$3</f>
        <v>MATHEMATICS</v>
      </c>
      <c r="B413" s="1030"/>
      <c r="C413" s="181" t="str">
        <f>IF('statement of marks'!CO29="","",'statement of marks'!CO29)</f>
        <v/>
      </c>
      <c r="D413" s="181" t="str">
        <f>IF('statement of marks'!CP29="","",'statement of marks'!CP29)</f>
        <v/>
      </c>
      <c r="E413" s="181" t="str">
        <f>IF('statement of marks'!CQ29="","",'statement of marks'!CQ29)</f>
        <v/>
      </c>
      <c r="F413" s="181" t="str">
        <f>IF('statement of marks'!CS29="","",'statement of marks'!CS29)</f>
        <v/>
      </c>
      <c r="G413" s="122" t="str">
        <f t="shared" si="22"/>
        <v/>
      </c>
      <c r="H413" s="231"/>
      <c r="J413" s="1029" t="str">
        <f>'statement of marks'!$CO$3</f>
        <v>MATHEMATICS</v>
      </c>
      <c r="K413" s="1030"/>
      <c r="L413" s="181" t="str">
        <f>IF('statement of marks'!CO30="","",'statement of marks'!CO30)</f>
        <v/>
      </c>
      <c r="M413" s="181" t="str">
        <f>IF('statement of marks'!CP30="","",'statement of marks'!CP30)</f>
        <v/>
      </c>
      <c r="N413" s="181" t="str">
        <f>IF('statement of marks'!CQ30="","",'statement of marks'!CQ30)</f>
        <v/>
      </c>
      <c r="O413" s="181" t="str">
        <f>IF('statement of marks'!CS30="","",'statement of marks'!CS30)</f>
        <v/>
      </c>
      <c r="P413" s="122" t="str">
        <f t="shared" si="23"/>
        <v/>
      </c>
    </row>
    <row r="414" spans="1:16" ht="15.25" customHeight="1">
      <c r="A414" s="1047" t="s">
        <v>255</v>
      </c>
      <c r="B414" s="1048"/>
      <c r="C414" s="180" t="str">
        <f>IF(C413="","",SUM(C408:C413))</f>
        <v/>
      </c>
      <c r="D414" s="180" t="str">
        <f>IF(D413="","",SUM(D408:D413))</f>
        <v/>
      </c>
      <c r="E414" s="180" t="str">
        <f>IF(E413="","",SUM(E408:E413))</f>
        <v/>
      </c>
      <c r="F414" s="180" t="str">
        <f>IF(F413="","",SUM(F408:F413))</f>
        <v/>
      </c>
      <c r="G414" s="188" t="str">
        <f>IF(G413="","",SUM(G408:G413))</f>
        <v/>
      </c>
      <c r="H414" s="231"/>
      <c r="J414" s="1047" t="s">
        <v>255</v>
      </c>
      <c r="K414" s="1048"/>
      <c r="L414" s="180" t="str">
        <f>IF(L413="","",SUM(L408:L413))</f>
        <v/>
      </c>
      <c r="M414" s="180" t="str">
        <f>IF(M413="","",SUM(M408:M413))</f>
        <v/>
      </c>
      <c r="N414" s="180" t="str">
        <f>IF(N413="","",SUM(N408:N413))</f>
        <v/>
      </c>
      <c r="O414" s="180" t="str">
        <f>IF(O413="","",SUM(O408:O413))</f>
        <v/>
      </c>
      <c r="P414" s="188" t="str">
        <f>IF(P413="","",SUM(P408:P413))</f>
        <v/>
      </c>
    </row>
    <row r="415" spans="1:16" ht="15.25" customHeight="1">
      <c r="A415" s="1047" t="s">
        <v>169</v>
      </c>
      <c r="B415" s="1048"/>
      <c r="C415" s="563">
        <f>60-(COUNTIF(C408:C413,"NA")*10+COUNTIF(C408:C413,"ML")*10)</f>
        <v>60</v>
      </c>
      <c r="D415" s="563">
        <f>60-(COUNTIF(D408:D413,"NA")*10+COUNTIF(D408:D413,"ML")*10)</f>
        <v>60</v>
      </c>
      <c r="E415" s="563">
        <f>60-(COUNTIF(E408:E413,"NA")*10+COUNTIF(E408:E413,"ML")*10)</f>
        <v>60</v>
      </c>
      <c r="F415" s="563">
        <f>420-(COUNTIF(F408:F413,"NA")*70+COUNTIF(F408:F413,"ML")*70)</f>
        <v>420</v>
      </c>
      <c r="G415" s="189">
        <f>SUM(C415:F415)</f>
        <v>600</v>
      </c>
      <c r="H415" s="231"/>
      <c r="J415" s="1047" t="s">
        <v>169</v>
      </c>
      <c r="K415" s="1048"/>
      <c r="L415" s="563">
        <f>60-(COUNTIF(L408:L413,"NA")*10+COUNTIF(L408:L413,"ML")*10)</f>
        <v>60</v>
      </c>
      <c r="M415" s="563">
        <f>60-(COUNTIF(M408:M413,"NA")*10+COUNTIF(M408:M413,"ML")*10)</f>
        <v>60</v>
      </c>
      <c r="N415" s="563">
        <f>60-(COUNTIF(N408:N413,"NA")*10+COUNTIF(N408:N413,"ML")*10)</f>
        <v>60</v>
      </c>
      <c r="O415" s="563">
        <f>420-(COUNTIF(O408:O413,"NA")*70+COUNTIF(O408:O413,"ML")*70)</f>
        <v>420</v>
      </c>
      <c r="P415" s="189">
        <f>SUM(L415:O415)</f>
        <v>600</v>
      </c>
    </row>
    <row r="416" spans="1:16" ht="15.25" customHeight="1">
      <c r="A416" s="1045" t="s">
        <v>133</v>
      </c>
      <c r="B416" s="1046"/>
      <c r="C416" s="123" t="e">
        <f>C414/C415*100</f>
        <v>#VALUE!</v>
      </c>
      <c r="D416" s="123" t="e">
        <f>D414/D415*100</f>
        <v>#VALUE!</v>
      </c>
      <c r="E416" s="123" t="e">
        <f>E414/E415*100</f>
        <v>#VALUE!</v>
      </c>
      <c r="F416" s="123" t="e">
        <f>F414/F415*100</f>
        <v>#VALUE!</v>
      </c>
      <c r="G416" s="124" t="e">
        <f>G414/G415*100</f>
        <v>#VALUE!</v>
      </c>
      <c r="H416" s="231"/>
      <c r="J416" s="1045" t="s">
        <v>133</v>
      </c>
      <c r="K416" s="1046"/>
      <c r="L416" s="123" t="e">
        <f>L414/L415*100</f>
        <v>#VALUE!</v>
      </c>
      <c r="M416" s="123" t="e">
        <f>M414/M415*100</f>
        <v>#VALUE!</v>
      </c>
      <c r="N416" s="123" t="e">
        <f>N414/N415*100</f>
        <v>#VALUE!</v>
      </c>
      <c r="O416" s="123" t="e">
        <f>O414/O415*100</f>
        <v>#VALUE!</v>
      </c>
      <c r="P416" s="124" t="e">
        <f>P414/P415*100</f>
        <v>#VALUE!</v>
      </c>
    </row>
    <row r="417" spans="1:16" ht="15.25" customHeight="1">
      <c r="A417" s="1029" t="str">
        <f>'statement of marks'!$DE$3</f>
        <v>RAJASTHAN STUDIES</v>
      </c>
      <c r="B417" s="1030"/>
      <c r="C417" s="564" t="str">
        <f>IF('statement of marks'!DE29="","",'statement of marks'!DE29)</f>
        <v/>
      </c>
      <c r="D417" s="564" t="str">
        <f>IF('statement of marks'!DF29="","",'statement of marks'!DF29)</f>
        <v/>
      </c>
      <c r="E417" s="564" t="str">
        <f>IF('statement of marks'!DG29="","",'statement of marks'!DG29)</f>
        <v/>
      </c>
      <c r="F417" s="564" t="str">
        <f>IF('statement of marks'!DI29="","",'statement of marks'!DI29)</f>
        <v/>
      </c>
      <c r="G417" s="122" t="str">
        <f>IF(F417="","",SUM(C417:F417))</f>
        <v/>
      </c>
      <c r="H417" s="231"/>
      <c r="J417" s="1029" t="str">
        <f>'statement of marks'!$DE$3</f>
        <v>RAJASTHAN STUDIES</v>
      </c>
      <c r="K417" s="1030"/>
      <c r="L417" s="564" t="str">
        <f>IF('statement of marks'!DE30="","",'statement of marks'!DE30)</f>
        <v/>
      </c>
      <c r="M417" s="564" t="str">
        <f>IF('statement of marks'!DF30="","",'statement of marks'!DF30)</f>
        <v/>
      </c>
      <c r="N417" s="564" t="str">
        <f>IF('statement of marks'!DG30="","",'statement of marks'!DG30)</f>
        <v/>
      </c>
      <c r="O417" s="564" t="str">
        <f>IF('statement of marks'!DI30="","",'statement of marks'!DI30)</f>
        <v/>
      </c>
      <c r="P417" s="122" t="str">
        <f>IF(O417="","",SUM(L417:O417))</f>
        <v/>
      </c>
    </row>
    <row r="418" spans="1:16" ht="15.25" customHeight="1">
      <c r="A418" s="1029" t="str">
        <f>'statement of marks'!$DP$3</f>
        <v>PH. AND HEALTH EDU.</v>
      </c>
      <c r="B418" s="1030"/>
      <c r="C418" s="564" t="str">
        <f>IF('statement of marks'!DP29="","",'statement of marks'!DP29)</f>
        <v/>
      </c>
      <c r="D418" s="564" t="str">
        <f>IF('statement of marks'!DQ29="","",'statement of marks'!DQ29)</f>
        <v/>
      </c>
      <c r="E418" s="564" t="str">
        <f>IF('statement of marks'!DR29="","",'statement of marks'!DR29)</f>
        <v/>
      </c>
      <c r="F418" s="564" t="str">
        <f>IF('statement of marks'!DV29="","",'statement of marks'!DV29)</f>
        <v/>
      </c>
      <c r="G418" s="122" t="str">
        <f>IF(F418="","",SUM(C418:F418))</f>
        <v/>
      </c>
      <c r="H418" s="231"/>
      <c r="J418" s="1029" t="str">
        <f>'statement of marks'!$DP$3</f>
        <v>PH. AND HEALTH EDU.</v>
      </c>
      <c r="K418" s="1030"/>
      <c r="L418" s="564" t="str">
        <f>IF('statement of marks'!DP30="","",'statement of marks'!DP30)</f>
        <v/>
      </c>
      <c r="M418" s="564" t="str">
        <f>IF('statement of marks'!DQ30="","",'statement of marks'!DQ30)</f>
        <v/>
      </c>
      <c r="N418" s="564" t="str">
        <f>IF('statement of marks'!DR30="","",'statement of marks'!DR30)</f>
        <v/>
      </c>
      <c r="O418" s="564" t="str">
        <f>IF('statement of marks'!DV30="","",'statement of marks'!DV30)</f>
        <v/>
      </c>
      <c r="P418" s="122" t="str">
        <f>IF(O418="","",SUM(L418:O418))</f>
        <v/>
      </c>
    </row>
    <row r="419" spans="1:16" ht="15.25" customHeight="1">
      <c r="A419" s="1029" t="str">
        <f>'statement of marks'!$EB$3</f>
        <v>FOUNDATION OF IT</v>
      </c>
      <c r="B419" s="1030"/>
      <c r="C419" s="564" t="str">
        <f>IF('statement of marks'!EB29="","",'statement of marks'!EB29)</f>
        <v/>
      </c>
      <c r="D419" s="564" t="str">
        <f>IF('statement of marks'!EC29="","",'statement of marks'!EC29)</f>
        <v/>
      </c>
      <c r="E419" s="564" t="str">
        <f>IF('statement of marks'!ED29="","",'statement of marks'!ED29)</f>
        <v/>
      </c>
      <c r="F419" s="564" t="str">
        <f>IF('statement of marks'!EH29="","",'statement of marks'!EH29)</f>
        <v/>
      </c>
      <c r="G419" s="122" t="str">
        <f>IF(F419="","",SUM(C419:F419))</f>
        <v/>
      </c>
      <c r="H419" s="231"/>
      <c r="J419" s="1029" t="str">
        <f>'statement of marks'!$EB$3</f>
        <v>FOUNDATION OF IT</v>
      </c>
      <c r="K419" s="1030"/>
      <c r="L419" s="564" t="str">
        <f>IF('statement of marks'!EB30="","",'statement of marks'!EB30)</f>
        <v/>
      </c>
      <c r="M419" s="564" t="str">
        <f>IF('statement of marks'!EC30="","",'statement of marks'!EC30)</f>
        <v/>
      </c>
      <c r="N419" s="564" t="str">
        <f>IF('statement of marks'!ED30="","",'statement of marks'!ED30)</f>
        <v/>
      </c>
      <c r="O419" s="564" t="str">
        <f>IF('statement of marks'!EH30="","",'statement of marks'!EH30)</f>
        <v/>
      </c>
      <c r="P419" s="122" t="str">
        <f>IF(O419="","",SUM(L419:O419))</f>
        <v/>
      </c>
    </row>
    <row r="420" spans="1:16" ht="15.25" customHeight="1">
      <c r="A420" s="1029" t="str">
        <f>'statement of marks'!$EN$3</f>
        <v>S.U.P.W.</v>
      </c>
      <c r="B420" s="1030"/>
      <c r="C420" s="562" t="s">
        <v>247</v>
      </c>
      <c r="D420" s="1042" t="s">
        <v>249</v>
      </c>
      <c r="E420" s="1042"/>
      <c r="F420" s="565" t="s">
        <v>75</v>
      </c>
      <c r="G420" s="122" t="s">
        <v>30</v>
      </c>
      <c r="H420" s="231"/>
      <c r="J420" s="1029" t="str">
        <f>'statement of marks'!$EN$3</f>
        <v>S.U.P.W.</v>
      </c>
      <c r="K420" s="1030"/>
      <c r="L420" s="562" t="s">
        <v>247</v>
      </c>
      <c r="M420" s="1042" t="s">
        <v>249</v>
      </c>
      <c r="N420" s="1042"/>
      <c r="O420" s="565" t="s">
        <v>75</v>
      </c>
      <c r="P420" s="122" t="s">
        <v>30</v>
      </c>
    </row>
    <row r="421" spans="1:16" ht="15.25" customHeight="1">
      <c r="A421" s="1029"/>
      <c r="B421" s="1030"/>
      <c r="C421" s="563">
        <f>'statement of marks'!$EN$6</f>
        <v>25</v>
      </c>
      <c r="D421" s="1043">
        <f>'statement of marks'!$EO$6</f>
        <v>45</v>
      </c>
      <c r="E421" s="1043"/>
      <c r="F421" s="563">
        <f>'statement of marks'!$EP$6</f>
        <v>30</v>
      </c>
      <c r="G421" s="122">
        <f>SUM(C421,D421,F421)</f>
        <v>100</v>
      </c>
      <c r="H421" s="231"/>
      <c r="J421" s="1029"/>
      <c r="K421" s="1030"/>
      <c r="L421" s="563">
        <f>'statement of marks'!$EN$6</f>
        <v>25</v>
      </c>
      <c r="M421" s="1043">
        <f>'statement of marks'!$EO$6</f>
        <v>45</v>
      </c>
      <c r="N421" s="1043"/>
      <c r="O421" s="563">
        <f>'statement of marks'!$EP$6</f>
        <v>30</v>
      </c>
      <c r="P421" s="122">
        <f>SUM(L421,M421,O421)</f>
        <v>100</v>
      </c>
    </row>
    <row r="422" spans="1:16" ht="15.25" customHeight="1">
      <c r="A422" s="1029"/>
      <c r="B422" s="1030"/>
      <c r="C422" s="564" t="str">
        <f>IF('statement of marks'!EN29="","",'statement of marks'!EN29)</f>
        <v/>
      </c>
      <c r="D422" s="1044" t="str">
        <f>'statement of marks'!EO29</f>
        <v/>
      </c>
      <c r="E422" s="1044"/>
      <c r="F422" s="564" t="str">
        <f>'statement of marks'!EP29</f>
        <v/>
      </c>
      <c r="G422" s="561" t="str">
        <f>IF(F422="","",SUM(C422,D422,F422))</f>
        <v/>
      </c>
      <c r="H422" s="231"/>
      <c r="J422" s="1029"/>
      <c r="K422" s="1030"/>
      <c r="L422" s="564" t="str">
        <f>IF('statement of marks'!EN30="","",'statement of marks'!EN30)</f>
        <v/>
      </c>
      <c r="M422" s="1044" t="str">
        <f>'statement of marks'!EO30</f>
        <v/>
      </c>
      <c r="N422" s="1044"/>
      <c r="O422" s="564" t="str">
        <f>'statement of marks'!EP30</f>
        <v/>
      </c>
      <c r="P422" s="561" t="str">
        <f>IF(O422="","",SUM(L422,M422,O422))</f>
        <v/>
      </c>
    </row>
    <row r="423" spans="1:16" ht="15.25" customHeight="1">
      <c r="A423" s="1029" t="str">
        <f>'statement of marks'!$ES$3</f>
        <v>ART EDU.</v>
      </c>
      <c r="B423" s="1030"/>
      <c r="C423" s="565" t="s">
        <v>76</v>
      </c>
      <c r="D423" s="1041" t="s">
        <v>77</v>
      </c>
      <c r="E423" s="1041"/>
      <c r="F423" s="224" t="s">
        <v>248</v>
      </c>
      <c r="G423" s="122" t="s">
        <v>30</v>
      </c>
      <c r="H423" s="231"/>
      <c r="J423" s="1029" t="str">
        <f>'statement of marks'!$ES$3</f>
        <v>ART EDU.</v>
      </c>
      <c r="K423" s="1030"/>
      <c r="L423" s="565" t="s">
        <v>76</v>
      </c>
      <c r="M423" s="1041" t="s">
        <v>77</v>
      </c>
      <c r="N423" s="1041"/>
      <c r="O423" s="224" t="s">
        <v>248</v>
      </c>
      <c r="P423" s="122" t="s">
        <v>30</v>
      </c>
    </row>
    <row r="424" spans="1:16" ht="15.25" customHeight="1">
      <c r="A424" s="1029"/>
      <c r="B424" s="1030"/>
      <c r="C424" s="563">
        <f>'statement of marks'!$ES$6</f>
        <v>25</v>
      </c>
      <c r="D424" s="563">
        <f>'statement of marks'!$ET$6</f>
        <v>30</v>
      </c>
      <c r="E424" s="563">
        <f>'statement of marks'!$EU$6</f>
        <v>30</v>
      </c>
      <c r="F424" s="563">
        <f>'statement of marks'!$EV$6</f>
        <v>15</v>
      </c>
      <c r="G424" s="122">
        <f>SUM(C424,D424,E424,F424)</f>
        <v>100</v>
      </c>
      <c r="H424" s="231"/>
      <c r="J424" s="1029"/>
      <c r="K424" s="1030"/>
      <c r="L424" s="563">
        <f>'statement of marks'!$ES$6</f>
        <v>25</v>
      </c>
      <c r="M424" s="563">
        <f>'statement of marks'!$ET$6</f>
        <v>30</v>
      </c>
      <c r="N424" s="563">
        <f>'statement of marks'!$EU$6</f>
        <v>30</v>
      </c>
      <c r="O424" s="563">
        <f>'statement of marks'!$EV$6</f>
        <v>15</v>
      </c>
      <c r="P424" s="122">
        <f>SUM(L424,M424,N424,O424)</f>
        <v>100</v>
      </c>
    </row>
    <row r="425" spans="1:16" ht="15.25" customHeight="1">
      <c r="A425" s="1029"/>
      <c r="B425" s="1030"/>
      <c r="C425" s="564" t="str">
        <f>IF('statement of marks'!ES29="","",'statement of marks'!ES29)</f>
        <v/>
      </c>
      <c r="D425" s="564" t="str">
        <f>'statement of marks'!ET29</f>
        <v/>
      </c>
      <c r="E425" s="564" t="str">
        <f>'statement of marks'!EU29</f>
        <v/>
      </c>
      <c r="F425" s="564" t="str">
        <f>'statement of marks'!EV29</f>
        <v/>
      </c>
      <c r="G425" s="122" t="str">
        <f>IF(F425="","",SUM(C425:F425))</f>
        <v/>
      </c>
      <c r="H425" s="231"/>
      <c r="J425" s="1029"/>
      <c r="K425" s="1030"/>
      <c r="L425" s="564" t="str">
        <f>IF('statement of marks'!ES30="","",'statement of marks'!ES30)</f>
        <v/>
      </c>
      <c r="M425" s="564" t="str">
        <f>'statement of marks'!ET30</f>
        <v/>
      </c>
      <c r="N425" s="564" t="str">
        <f>'statement of marks'!EU30</f>
        <v/>
      </c>
      <c r="O425" s="564" t="str">
        <f>'statement of marks'!EV30</f>
        <v/>
      </c>
      <c r="P425" s="122" t="str">
        <f>IF(O425="","",SUM(L425:O425))</f>
        <v/>
      </c>
    </row>
    <row r="426" spans="1:16" ht="15.25" customHeight="1">
      <c r="A426" s="1033" t="s">
        <v>246</v>
      </c>
      <c r="B426" s="1034"/>
      <c r="C426" s="560" t="s">
        <v>252</v>
      </c>
      <c r="D426" s="560" t="s">
        <v>251</v>
      </c>
      <c r="E426" s="560" t="s">
        <v>250</v>
      </c>
      <c r="F426" s="1031" t="s">
        <v>245</v>
      </c>
      <c r="G426" s="1032"/>
      <c r="H426" s="231"/>
      <c r="J426" s="1033" t="s">
        <v>246</v>
      </c>
      <c r="K426" s="1034"/>
      <c r="L426" s="560" t="s">
        <v>252</v>
      </c>
      <c r="M426" s="560" t="s">
        <v>251</v>
      </c>
      <c r="N426" s="560" t="s">
        <v>250</v>
      </c>
      <c r="O426" s="1031" t="s">
        <v>245</v>
      </c>
      <c r="P426" s="1032"/>
    </row>
    <row r="427" spans="1:16" ht="15.25" customHeight="1">
      <c r="A427" s="1033" t="s">
        <v>170</v>
      </c>
      <c r="B427" s="1034"/>
      <c r="C427" s="181" t="str">
        <f>IF('statement of marks'!GN29="","",'statement of marks'!GN29)</f>
        <v/>
      </c>
      <c r="D427" s="181" t="str">
        <f>IF('statement of marks'!GP29="","",'statement of marks'!GP29)</f>
        <v/>
      </c>
      <c r="E427" s="181" t="str">
        <f>IF('statement of marks'!GR29="","",'statement of marks'!GR29)</f>
        <v/>
      </c>
      <c r="F427" s="1035" t="str">
        <f>'statement of marks'!GT29</f>
        <v/>
      </c>
      <c r="G427" s="1036"/>
      <c r="H427" s="231"/>
      <c r="J427" s="1033" t="s">
        <v>170</v>
      </c>
      <c r="K427" s="1034"/>
      <c r="L427" s="181" t="str">
        <f>IF('statement of marks'!GN30="","",'statement of marks'!GN30)</f>
        <v/>
      </c>
      <c r="M427" s="181" t="str">
        <f>IF('statement of marks'!GP30="","",'statement of marks'!GP30)</f>
        <v/>
      </c>
      <c r="N427" s="181" t="str">
        <f>IF('statement of marks'!GR30="","",'statement of marks'!GR30)</f>
        <v/>
      </c>
      <c r="O427" s="1035" t="str">
        <f>'statement of marks'!GT30</f>
        <v/>
      </c>
      <c r="P427" s="1036"/>
    </row>
    <row r="428" spans="1:16" ht="15.25" customHeight="1">
      <c r="A428" s="1037" t="s">
        <v>171</v>
      </c>
      <c r="B428" s="1038"/>
      <c r="C428" s="180" t="str">
        <f>IF('statement of marks'!GM29="","",'statement of marks'!GM29)</f>
        <v/>
      </c>
      <c r="D428" s="180" t="str">
        <f>IF('statement of marks'!GO29="","",'statement of marks'!GO29)</f>
        <v/>
      </c>
      <c r="E428" s="180" t="str">
        <f>IF('statement of marks'!GQ29="","",'statement of marks'!GQ29)</f>
        <v/>
      </c>
      <c r="F428" s="1039" t="str">
        <f>'statement of marks'!GS29</f>
        <v/>
      </c>
      <c r="G428" s="1040"/>
      <c r="H428" s="231"/>
      <c r="J428" s="1037" t="s">
        <v>171</v>
      </c>
      <c r="K428" s="1038"/>
      <c r="L428" s="180" t="str">
        <f>IF('statement of marks'!GM30="","",'statement of marks'!GM30)</f>
        <v/>
      </c>
      <c r="M428" s="180" t="str">
        <f>IF('statement of marks'!GO30="","",'statement of marks'!GO30)</f>
        <v/>
      </c>
      <c r="N428" s="180" t="str">
        <f>IF('statement of marks'!GQ30="","",'statement of marks'!GQ30)</f>
        <v/>
      </c>
      <c r="O428" s="1039" t="str">
        <f>'statement of marks'!GS30</f>
        <v/>
      </c>
      <c r="P428" s="1040"/>
    </row>
    <row r="429" spans="1:16" ht="15.25" customHeight="1">
      <c r="A429" s="1029" t="s">
        <v>241</v>
      </c>
      <c r="B429" s="1030"/>
      <c r="C429" s="177"/>
      <c r="D429" s="43"/>
      <c r="E429" s="43"/>
      <c r="F429" s="43"/>
      <c r="G429" s="226"/>
      <c r="H429" s="231"/>
      <c r="J429" s="1029" t="s">
        <v>241</v>
      </c>
      <c r="K429" s="1030"/>
      <c r="L429" s="177"/>
      <c r="M429" s="43"/>
      <c r="N429" s="43"/>
      <c r="O429" s="43"/>
      <c r="P429" s="226"/>
    </row>
    <row r="430" spans="1:16" ht="15.25" customHeight="1">
      <c r="A430" s="1029" t="s">
        <v>242</v>
      </c>
      <c r="B430" s="1030"/>
      <c r="C430" s="177"/>
      <c r="D430" s="43"/>
      <c r="E430" s="43"/>
      <c r="F430" s="43"/>
      <c r="G430" s="226"/>
      <c r="H430" s="231"/>
      <c r="J430" s="1029" t="s">
        <v>242</v>
      </c>
      <c r="K430" s="1030"/>
      <c r="L430" s="177"/>
      <c r="M430" s="43"/>
      <c r="N430" s="43"/>
      <c r="O430" s="43"/>
      <c r="P430" s="226"/>
    </row>
    <row r="431" spans="1:16" ht="15.25" customHeight="1">
      <c r="A431" s="1029" t="s">
        <v>243</v>
      </c>
      <c r="B431" s="1030"/>
      <c r="C431" s="177"/>
      <c r="D431" s="43"/>
      <c r="E431" s="43"/>
      <c r="F431" s="43"/>
      <c r="G431" s="226"/>
      <c r="H431" s="231"/>
      <c r="J431" s="1029" t="s">
        <v>243</v>
      </c>
      <c r="K431" s="1030"/>
      <c r="L431" s="177"/>
      <c r="M431" s="43"/>
      <c r="N431" s="43"/>
      <c r="O431" s="43"/>
      <c r="P431" s="226"/>
    </row>
    <row r="432" spans="1:16" ht="15.25" customHeight="1" thickBot="1">
      <c r="A432" s="1027" t="s">
        <v>244</v>
      </c>
      <c r="B432" s="1028"/>
      <c r="C432" s="178"/>
      <c r="D432" s="227"/>
      <c r="E432" s="227"/>
      <c r="F432" s="227"/>
      <c r="G432" s="228"/>
      <c r="H432" s="231"/>
      <c r="J432" s="1027" t="s">
        <v>244</v>
      </c>
      <c r="K432" s="1028"/>
      <c r="L432" s="178"/>
      <c r="M432" s="227"/>
      <c r="N432" s="227"/>
      <c r="O432" s="227"/>
      <c r="P432" s="228"/>
    </row>
    <row r="433" spans="1:16" ht="15.25" customHeight="1" thickTop="1">
      <c r="A433" s="1053" t="s">
        <v>166</v>
      </c>
      <c r="B433" s="1054"/>
      <c r="C433" s="1054"/>
      <c r="D433" s="1054"/>
      <c r="E433" s="1054"/>
      <c r="F433" s="1054"/>
      <c r="G433" s="1055"/>
      <c r="H433" s="231"/>
      <c r="J433" s="1056" t="s">
        <v>256</v>
      </c>
      <c r="K433" s="1057"/>
      <c r="L433" s="1057"/>
      <c r="M433" s="1057"/>
      <c r="N433" s="1057"/>
      <c r="O433" s="1057"/>
      <c r="P433" s="1058"/>
    </row>
    <row r="434" spans="1:16" ht="15.25" customHeight="1">
      <c r="A434" s="1059" t="str">
        <f>IF('statement of marks'!$A$1="","",'statement of marks'!$A$1)</f>
        <v xml:space="preserve">GOVT. HR. SEC. SCHOOL, </v>
      </c>
      <c r="B434" s="1060"/>
      <c r="C434" s="1060"/>
      <c r="D434" s="1060"/>
      <c r="E434" s="1060"/>
      <c r="F434" s="1060"/>
      <c r="G434" s="1061"/>
      <c r="H434" s="231"/>
      <c r="J434" s="1059" t="str">
        <f>IF('statement of marks'!$A$1="","",'statement of marks'!$A$1)</f>
        <v xml:space="preserve">GOVT. HR. SEC. SCHOOL, </v>
      </c>
      <c r="K434" s="1060"/>
      <c r="L434" s="1060"/>
      <c r="M434" s="1060"/>
      <c r="N434" s="1060"/>
      <c r="O434" s="1060"/>
      <c r="P434" s="1061"/>
    </row>
    <row r="435" spans="1:16" ht="15.25" customHeight="1">
      <c r="A435" s="1059"/>
      <c r="B435" s="1060"/>
      <c r="C435" s="1060"/>
      <c r="D435" s="1060"/>
      <c r="E435" s="1060"/>
      <c r="F435" s="1060"/>
      <c r="G435" s="1061"/>
      <c r="H435" s="231"/>
      <c r="J435" s="1059"/>
      <c r="K435" s="1060"/>
      <c r="L435" s="1060"/>
      <c r="M435" s="1060"/>
      <c r="N435" s="1060"/>
      <c r="O435" s="1060"/>
      <c r="P435" s="1061"/>
    </row>
    <row r="436" spans="1:16" ht="15.25" customHeight="1">
      <c r="A436" s="1029" t="s">
        <v>167</v>
      </c>
      <c r="B436" s="1030"/>
      <c r="C436" s="1051" t="str">
        <f>IF('statement of marks'!$F$3="","",'statement of marks'!$F$3)</f>
        <v>2015-16</v>
      </c>
      <c r="D436" s="1051"/>
      <c r="E436" s="1051"/>
      <c r="F436" s="1051"/>
      <c r="G436" s="1052"/>
      <c r="H436" s="231"/>
      <c r="J436" s="1029" t="s">
        <v>167</v>
      </c>
      <c r="K436" s="1030"/>
      <c r="L436" s="1051" t="str">
        <f>IF('statement of marks'!$F$3="","",'statement of marks'!$F$3)</f>
        <v>2015-16</v>
      </c>
      <c r="M436" s="1051"/>
      <c r="N436" s="1051"/>
      <c r="O436" s="1051"/>
      <c r="P436" s="1052"/>
    </row>
    <row r="437" spans="1:16" ht="15.25" customHeight="1">
      <c r="A437" s="1029" t="s">
        <v>31</v>
      </c>
      <c r="B437" s="1030"/>
      <c r="C437" s="1051" t="str">
        <f>IF('statement of marks'!H31="","",'statement of marks'!H31)</f>
        <v>A 025</v>
      </c>
      <c r="D437" s="1051"/>
      <c r="E437" s="1051"/>
      <c r="F437" s="1051"/>
      <c r="G437" s="1052"/>
      <c r="H437" s="231"/>
      <c r="J437" s="1029" t="s">
        <v>31</v>
      </c>
      <c r="K437" s="1030"/>
      <c r="L437" s="1051" t="str">
        <f>IF('statement of marks'!H32="","",'statement of marks'!H32)</f>
        <v>A 026</v>
      </c>
      <c r="M437" s="1051"/>
      <c r="N437" s="1051"/>
      <c r="O437" s="1051"/>
      <c r="P437" s="1052"/>
    </row>
    <row r="438" spans="1:16" ht="15.25" customHeight="1">
      <c r="A438" s="1029" t="s">
        <v>32</v>
      </c>
      <c r="B438" s="1030"/>
      <c r="C438" s="1051" t="str">
        <f>IF('statement of marks'!I31="","",'statement of marks'!I31)</f>
        <v>B 025</v>
      </c>
      <c r="D438" s="1051"/>
      <c r="E438" s="1051"/>
      <c r="F438" s="1051"/>
      <c r="G438" s="1052"/>
      <c r="H438" s="231"/>
      <c r="J438" s="1029" t="s">
        <v>32</v>
      </c>
      <c r="K438" s="1030"/>
      <c r="L438" s="1051" t="str">
        <f>IF('statement of marks'!I32="","",'statement of marks'!I32)</f>
        <v>B 026</v>
      </c>
      <c r="M438" s="1051"/>
      <c r="N438" s="1051"/>
      <c r="O438" s="1051"/>
      <c r="P438" s="1052"/>
    </row>
    <row r="439" spans="1:16" ht="15.25" customHeight="1">
      <c r="A439" s="1029" t="s">
        <v>33</v>
      </c>
      <c r="B439" s="1030"/>
      <c r="C439" s="1051" t="str">
        <f>IF('statement of marks'!J31="","",'statement of marks'!J31)</f>
        <v>C 025</v>
      </c>
      <c r="D439" s="1051"/>
      <c r="E439" s="1051"/>
      <c r="F439" s="1051"/>
      <c r="G439" s="1052"/>
      <c r="H439" s="231"/>
      <c r="J439" s="1029" t="s">
        <v>33</v>
      </c>
      <c r="K439" s="1030"/>
      <c r="L439" s="1051" t="str">
        <f>IF('statement of marks'!J32="","",'statement of marks'!J32)</f>
        <v>C 026</v>
      </c>
      <c r="M439" s="1051"/>
      <c r="N439" s="1051"/>
      <c r="O439" s="1051"/>
      <c r="P439" s="1052"/>
    </row>
    <row r="440" spans="1:16" ht="15.25" customHeight="1">
      <c r="A440" s="1029" t="s">
        <v>202</v>
      </c>
      <c r="B440" s="1030"/>
      <c r="C440" s="559" t="str">
        <f>IF('statement of marks'!$A$3="","",'statement of marks'!$A$3)</f>
        <v>10 'B'</v>
      </c>
      <c r="D440" s="1030" t="s">
        <v>62</v>
      </c>
      <c r="E440" s="1030"/>
      <c r="F440" s="1030">
        <f>IF('statement of marks'!D31="","",'statement of marks'!D31)</f>
        <v>1025</v>
      </c>
      <c r="G440" s="1050"/>
      <c r="H440" s="231"/>
      <c r="J440" s="1029" t="s">
        <v>202</v>
      </c>
      <c r="K440" s="1030"/>
      <c r="L440" s="559" t="str">
        <f>IF('statement of marks'!$A$3="","",'statement of marks'!$A$3)</f>
        <v>10 'B'</v>
      </c>
      <c r="M440" s="1030" t="s">
        <v>62</v>
      </c>
      <c r="N440" s="1030"/>
      <c r="O440" s="1030">
        <f>IF('statement of marks'!D32="","",'statement of marks'!D32)</f>
        <v>1026</v>
      </c>
      <c r="P440" s="1050"/>
    </row>
    <row r="441" spans="1:16" ht="15.25" customHeight="1">
      <c r="A441" s="1029" t="s">
        <v>63</v>
      </c>
      <c r="B441" s="1030"/>
      <c r="C441" s="559" t="str">
        <f>IF('statement of marks'!F31="","",'statement of marks'!F31)</f>
        <v/>
      </c>
      <c r="D441" s="1030" t="s">
        <v>58</v>
      </c>
      <c r="E441" s="1030"/>
      <c r="F441" s="1062" t="str">
        <f>IF('statement of marks'!G31="","",'statement of marks'!G31)</f>
        <v/>
      </c>
      <c r="G441" s="1063"/>
      <c r="H441" s="231"/>
      <c r="J441" s="1029" t="s">
        <v>63</v>
      </c>
      <c r="K441" s="1030"/>
      <c r="L441" s="559" t="str">
        <f>IF('statement of marks'!F32="","",'statement of marks'!F32)</f>
        <v/>
      </c>
      <c r="M441" s="1030" t="s">
        <v>58</v>
      </c>
      <c r="N441" s="1030"/>
      <c r="O441" s="1062" t="str">
        <f>IF('statement of marks'!G32="","",'statement of marks'!G32)</f>
        <v/>
      </c>
      <c r="P441" s="1063"/>
    </row>
    <row r="442" spans="1:16" ht="15.25" customHeight="1">
      <c r="A442" s="229" t="s">
        <v>168</v>
      </c>
      <c r="B442" s="230" t="s">
        <v>254</v>
      </c>
      <c r="C442" s="186" t="s">
        <v>67</v>
      </c>
      <c r="D442" s="186" t="s">
        <v>68</v>
      </c>
      <c r="E442" s="186" t="s">
        <v>69</v>
      </c>
      <c r="F442" s="558" t="s">
        <v>176</v>
      </c>
      <c r="G442" s="190" t="s">
        <v>253</v>
      </c>
      <c r="H442" s="231"/>
      <c r="J442" s="229" t="s">
        <v>168</v>
      </c>
      <c r="K442" s="230" t="s">
        <v>254</v>
      </c>
      <c r="L442" s="186" t="s">
        <v>67</v>
      </c>
      <c r="M442" s="186" t="s">
        <v>68</v>
      </c>
      <c r="N442" s="186" t="s">
        <v>69</v>
      </c>
      <c r="O442" s="558" t="s">
        <v>176</v>
      </c>
      <c r="P442" s="190" t="s">
        <v>253</v>
      </c>
    </row>
    <row r="443" spans="1:16" ht="15.25" customHeight="1">
      <c r="A443" s="1049" t="s">
        <v>148</v>
      </c>
      <c r="B443" s="1046"/>
      <c r="C443" s="563">
        <v>10</v>
      </c>
      <c r="D443" s="563">
        <v>10</v>
      </c>
      <c r="E443" s="563">
        <v>10</v>
      </c>
      <c r="F443" s="563">
        <v>70</v>
      </c>
      <c r="G443" s="122">
        <v>100</v>
      </c>
      <c r="H443" s="231"/>
      <c r="J443" s="1049" t="s">
        <v>148</v>
      </c>
      <c r="K443" s="1046"/>
      <c r="L443" s="563">
        <v>10</v>
      </c>
      <c r="M443" s="563">
        <v>10</v>
      </c>
      <c r="N443" s="563">
        <v>10</v>
      </c>
      <c r="O443" s="563">
        <v>70</v>
      </c>
      <c r="P443" s="122">
        <v>100</v>
      </c>
    </row>
    <row r="444" spans="1:16" ht="15.25" customHeight="1">
      <c r="A444" s="1029" t="str">
        <f>'statement of marks'!$K$3</f>
        <v>HINDI</v>
      </c>
      <c r="B444" s="1030"/>
      <c r="C444" s="181" t="str">
        <f>IF('statement of marks'!K31="","",'statement of marks'!K31)</f>
        <v/>
      </c>
      <c r="D444" s="181" t="str">
        <f>IF('statement of marks'!L31="","",'statement of marks'!L31)</f>
        <v/>
      </c>
      <c r="E444" s="181" t="str">
        <f>IF('statement of marks'!M31="","",'statement of marks'!M31)</f>
        <v/>
      </c>
      <c r="F444" s="181" t="str">
        <f>IF('statement of marks'!O31="","",'statement of marks'!O31)</f>
        <v/>
      </c>
      <c r="G444" s="122" t="str">
        <f t="shared" ref="G444:G449" si="24">IF(F444="","",SUM(C444:F444))</f>
        <v/>
      </c>
      <c r="H444" s="231"/>
      <c r="J444" s="1029" t="str">
        <f>'statement of marks'!$K$3</f>
        <v>HINDI</v>
      </c>
      <c r="K444" s="1030"/>
      <c r="L444" s="181" t="str">
        <f>IF('statement of marks'!K32="","",'statement of marks'!K32)</f>
        <v/>
      </c>
      <c r="M444" s="181" t="str">
        <f>IF('statement of marks'!L32="","",'statement of marks'!L32)</f>
        <v/>
      </c>
      <c r="N444" s="181" t="str">
        <f>IF('statement of marks'!M32="","",'statement of marks'!M32)</f>
        <v/>
      </c>
      <c r="O444" s="181" t="str">
        <f>IF('statement of marks'!O32="","",'statement of marks'!O32)</f>
        <v/>
      </c>
      <c r="P444" s="122" t="str">
        <f t="shared" ref="P444:P449" si="25">IF(O444="","",SUM(L444:O444))</f>
        <v/>
      </c>
    </row>
    <row r="445" spans="1:16" ht="15.25" customHeight="1">
      <c r="A445" s="1029" t="str">
        <f>'statement of marks'!$AA$3</f>
        <v>ENGLISH</v>
      </c>
      <c r="B445" s="1030"/>
      <c r="C445" s="181" t="str">
        <f>IF('statement of marks'!AA31="","",'statement of marks'!AA31)</f>
        <v/>
      </c>
      <c r="D445" s="181" t="str">
        <f>IF('statement of marks'!AB31="","",'statement of marks'!AB31)</f>
        <v/>
      </c>
      <c r="E445" s="181" t="str">
        <f>IF('statement of marks'!AC31="","",'statement of marks'!AC31)</f>
        <v/>
      </c>
      <c r="F445" s="181" t="str">
        <f>IF('statement of marks'!AE31="","",'statement of marks'!AE31)</f>
        <v/>
      </c>
      <c r="G445" s="122" t="str">
        <f t="shared" si="24"/>
        <v/>
      </c>
      <c r="H445" s="231"/>
      <c r="J445" s="1029" t="str">
        <f>'statement of marks'!$AA$3</f>
        <v>ENGLISH</v>
      </c>
      <c r="K445" s="1030"/>
      <c r="L445" s="181" t="str">
        <f>IF('statement of marks'!AA32="","",'statement of marks'!AA32)</f>
        <v/>
      </c>
      <c r="M445" s="181" t="str">
        <f>IF('statement of marks'!AB32="","",'statement of marks'!AB32)</f>
        <v/>
      </c>
      <c r="N445" s="181" t="str">
        <f>IF('statement of marks'!AC32="","",'statement of marks'!AC32)</f>
        <v/>
      </c>
      <c r="O445" s="181" t="str">
        <f>IF('statement of marks'!AE32="","",'statement of marks'!AE32)</f>
        <v/>
      </c>
      <c r="P445" s="122" t="str">
        <f t="shared" si="25"/>
        <v/>
      </c>
    </row>
    <row r="446" spans="1:16" ht="15.25" customHeight="1">
      <c r="A446" s="1029" t="str">
        <f>'statement of marks'!AR31</f>
        <v/>
      </c>
      <c r="B446" s="1030"/>
      <c r="C446" s="181" t="str">
        <f>IF('statement of marks'!AS31="","",'statement of marks'!AS31)</f>
        <v/>
      </c>
      <c r="D446" s="181" t="str">
        <f>IF('statement of marks'!AT31="","",'statement of marks'!AT31)</f>
        <v/>
      </c>
      <c r="E446" s="181" t="str">
        <f>IF('statement of marks'!AU31="","",'statement of marks'!AU31)</f>
        <v/>
      </c>
      <c r="F446" s="181" t="str">
        <f>IF('statement of marks'!AW31="","",'statement of marks'!AW31)</f>
        <v/>
      </c>
      <c r="G446" s="122" t="str">
        <f t="shared" si="24"/>
        <v/>
      </c>
      <c r="H446" s="231"/>
      <c r="J446" s="1029" t="str">
        <f>'statement of marks'!AR32</f>
        <v/>
      </c>
      <c r="K446" s="1030"/>
      <c r="L446" s="181" t="str">
        <f>IF('statement of marks'!AS32="","",'statement of marks'!AS32)</f>
        <v/>
      </c>
      <c r="M446" s="181" t="str">
        <f>IF('statement of marks'!AT32="","",'statement of marks'!AT32)</f>
        <v/>
      </c>
      <c r="N446" s="181" t="str">
        <f>IF('statement of marks'!AU32="","",'statement of marks'!AU32)</f>
        <v/>
      </c>
      <c r="O446" s="181" t="str">
        <f>IF('statement of marks'!AW32="","",'statement of marks'!AW32)</f>
        <v/>
      </c>
      <c r="P446" s="122" t="str">
        <f t="shared" si="25"/>
        <v/>
      </c>
    </row>
    <row r="447" spans="1:16" ht="15.25" customHeight="1">
      <c r="A447" s="1029" t="str">
        <f>'statement of marks'!$BI$3</f>
        <v>SCIENCE</v>
      </c>
      <c r="B447" s="1030"/>
      <c r="C447" s="181" t="str">
        <f>IF('statement of marks'!BI31="","",'statement of marks'!BI31)</f>
        <v/>
      </c>
      <c r="D447" s="181" t="str">
        <f>IF('statement of marks'!BJ31="","",'statement of marks'!BJ31)</f>
        <v/>
      </c>
      <c r="E447" s="181" t="str">
        <f>IF('statement of marks'!BK31="","",'statement of marks'!BK31)</f>
        <v/>
      </c>
      <c r="F447" s="181" t="str">
        <f>IF('statement of marks'!BM31="","",'statement of marks'!BM31)</f>
        <v/>
      </c>
      <c r="G447" s="122" t="str">
        <f t="shared" si="24"/>
        <v/>
      </c>
      <c r="H447" s="231"/>
      <c r="J447" s="1029" t="str">
        <f>'statement of marks'!$BI$3</f>
        <v>SCIENCE</v>
      </c>
      <c r="K447" s="1030"/>
      <c r="L447" s="181" t="str">
        <f>IF('statement of marks'!BI32="","",'statement of marks'!BI32)</f>
        <v/>
      </c>
      <c r="M447" s="181" t="str">
        <f>IF('statement of marks'!BJ32="","",'statement of marks'!BJ32)</f>
        <v/>
      </c>
      <c r="N447" s="181" t="str">
        <f>IF('statement of marks'!BK32="","",'statement of marks'!BK32)</f>
        <v/>
      </c>
      <c r="O447" s="181" t="str">
        <f>IF('statement of marks'!BM32="","",'statement of marks'!BM32)</f>
        <v/>
      </c>
      <c r="P447" s="122" t="str">
        <f t="shared" si="25"/>
        <v/>
      </c>
    </row>
    <row r="448" spans="1:16" ht="15.25" customHeight="1">
      <c r="A448" s="1029" t="str">
        <f>'statement of marks'!$BY$3</f>
        <v>SOCIAL SCIENCE</v>
      </c>
      <c r="B448" s="1030"/>
      <c r="C448" s="181" t="str">
        <f>IF('statement of marks'!BY31="","",'statement of marks'!BY31)</f>
        <v/>
      </c>
      <c r="D448" s="181" t="str">
        <f>IF('statement of marks'!BZ31="","",'statement of marks'!BZ31)</f>
        <v/>
      </c>
      <c r="E448" s="181" t="str">
        <f>IF('statement of marks'!CA31="","",'statement of marks'!CA31)</f>
        <v/>
      </c>
      <c r="F448" s="181" t="str">
        <f>IF('statement of marks'!CC31="","",'statement of marks'!CC31)</f>
        <v/>
      </c>
      <c r="G448" s="122" t="str">
        <f t="shared" si="24"/>
        <v/>
      </c>
      <c r="H448" s="231"/>
      <c r="J448" s="1029" t="str">
        <f>'statement of marks'!$BY$3</f>
        <v>SOCIAL SCIENCE</v>
      </c>
      <c r="K448" s="1030"/>
      <c r="L448" s="181" t="str">
        <f>IF('statement of marks'!BY32="","",'statement of marks'!BY32)</f>
        <v/>
      </c>
      <c r="M448" s="181" t="str">
        <f>IF('statement of marks'!BZ32="","",'statement of marks'!BZ32)</f>
        <v/>
      </c>
      <c r="N448" s="181" t="str">
        <f>IF('statement of marks'!CA32="","",'statement of marks'!CA32)</f>
        <v/>
      </c>
      <c r="O448" s="181" t="str">
        <f>IF('statement of marks'!CC32="","",'statement of marks'!CC32)</f>
        <v/>
      </c>
      <c r="P448" s="122" t="str">
        <f t="shared" si="25"/>
        <v/>
      </c>
    </row>
    <row r="449" spans="1:16" ht="15.25" customHeight="1">
      <c r="A449" s="1029" t="str">
        <f>'statement of marks'!$CO$3</f>
        <v>MATHEMATICS</v>
      </c>
      <c r="B449" s="1030"/>
      <c r="C449" s="181" t="str">
        <f>IF('statement of marks'!CO31="","",'statement of marks'!CO31)</f>
        <v/>
      </c>
      <c r="D449" s="181" t="str">
        <f>IF('statement of marks'!CP31="","",'statement of marks'!CP31)</f>
        <v/>
      </c>
      <c r="E449" s="181" t="str">
        <f>IF('statement of marks'!CQ31="","",'statement of marks'!CQ31)</f>
        <v/>
      </c>
      <c r="F449" s="181" t="str">
        <f>IF('statement of marks'!CS31="","",'statement of marks'!CS31)</f>
        <v/>
      </c>
      <c r="G449" s="122" t="str">
        <f t="shared" si="24"/>
        <v/>
      </c>
      <c r="H449" s="231"/>
      <c r="J449" s="1029" t="str">
        <f>'statement of marks'!$CO$3</f>
        <v>MATHEMATICS</v>
      </c>
      <c r="K449" s="1030"/>
      <c r="L449" s="181" t="str">
        <f>IF('statement of marks'!CO32="","",'statement of marks'!CO32)</f>
        <v/>
      </c>
      <c r="M449" s="181" t="str">
        <f>IF('statement of marks'!CP32="","",'statement of marks'!CP32)</f>
        <v/>
      </c>
      <c r="N449" s="181" t="str">
        <f>IF('statement of marks'!CQ32="","",'statement of marks'!CQ32)</f>
        <v/>
      </c>
      <c r="O449" s="181" t="str">
        <f>IF('statement of marks'!CS32="","",'statement of marks'!CS32)</f>
        <v/>
      </c>
      <c r="P449" s="122" t="str">
        <f t="shared" si="25"/>
        <v/>
      </c>
    </row>
    <row r="450" spans="1:16" ht="15.25" customHeight="1">
      <c r="A450" s="1047" t="s">
        <v>255</v>
      </c>
      <c r="B450" s="1048"/>
      <c r="C450" s="180" t="str">
        <f>IF(C449="","",SUM(C444:C449))</f>
        <v/>
      </c>
      <c r="D450" s="180" t="str">
        <f>IF(D449="","",SUM(D444:D449))</f>
        <v/>
      </c>
      <c r="E450" s="180" t="str">
        <f>IF(E449="","",SUM(E444:E449))</f>
        <v/>
      </c>
      <c r="F450" s="180" t="str">
        <f>IF(F449="","",SUM(F444:F449))</f>
        <v/>
      </c>
      <c r="G450" s="188" t="str">
        <f>IF(G449="","",SUM(G444:G449))</f>
        <v/>
      </c>
      <c r="H450" s="231"/>
      <c r="J450" s="1047" t="s">
        <v>255</v>
      </c>
      <c r="K450" s="1048"/>
      <c r="L450" s="180" t="str">
        <f>IF(L449="","",SUM(L444:L449))</f>
        <v/>
      </c>
      <c r="M450" s="180" t="str">
        <f>IF(M449="","",SUM(M444:M449))</f>
        <v/>
      </c>
      <c r="N450" s="180" t="str">
        <f>IF(N449="","",SUM(N444:N449))</f>
        <v/>
      </c>
      <c r="O450" s="180" t="str">
        <f>IF(O449="","",SUM(O444:O449))</f>
        <v/>
      </c>
      <c r="P450" s="188" t="str">
        <f>IF(P449="","",SUM(P444:P449))</f>
        <v/>
      </c>
    </row>
    <row r="451" spans="1:16" ht="15.25" customHeight="1">
      <c r="A451" s="1047" t="s">
        <v>169</v>
      </c>
      <c r="B451" s="1048"/>
      <c r="C451" s="563">
        <f>60-(COUNTIF(C444:C449,"NA")*10+COUNTIF(C444:C449,"ML")*10)</f>
        <v>60</v>
      </c>
      <c r="D451" s="563">
        <f>60-(COUNTIF(D444:D449,"NA")*10+COUNTIF(D444:D449,"ML")*10)</f>
        <v>60</v>
      </c>
      <c r="E451" s="563">
        <f>60-(COUNTIF(E444:E449,"NA")*10+COUNTIF(E444:E449,"ML")*10)</f>
        <v>60</v>
      </c>
      <c r="F451" s="563">
        <f>420-(COUNTIF(F444:F449,"NA")*70+COUNTIF(F444:F449,"ML")*70)</f>
        <v>420</v>
      </c>
      <c r="G451" s="189">
        <f>SUM(C451:F451)</f>
        <v>600</v>
      </c>
      <c r="H451" s="231"/>
      <c r="J451" s="1047" t="s">
        <v>169</v>
      </c>
      <c r="K451" s="1048"/>
      <c r="L451" s="563">
        <f>60-(COUNTIF(L444:L449,"NA")*10+COUNTIF(L444:L449,"ML")*10)</f>
        <v>60</v>
      </c>
      <c r="M451" s="563">
        <f>60-(COUNTIF(M444:M449,"NA")*10+COUNTIF(M444:M449,"ML")*10)</f>
        <v>60</v>
      </c>
      <c r="N451" s="563">
        <f>60-(COUNTIF(N444:N449,"NA")*10+COUNTIF(N444:N449,"ML")*10)</f>
        <v>60</v>
      </c>
      <c r="O451" s="563">
        <f>420-(COUNTIF(O444:O449,"NA")*70+COUNTIF(O444:O449,"ML")*70)</f>
        <v>420</v>
      </c>
      <c r="P451" s="189">
        <f>SUM(L451:O451)</f>
        <v>600</v>
      </c>
    </row>
    <row r="452" spans="1:16" ht="15.25" customHeight="1">
      <c r="A452" s="1045" t="s">
        <v>133</v>
      </c>
      <c r="B452" s="1046"/>
      <c r="C452" s="123" t="e">
        <f>C450/C451*100</f>
        <v>#VALUE!</v>
      </c>
      <c r="D452" s="123" t="e">
        <f>D450/D451*100</f>
        <v>#VALUE!</v>
      </c>
      <c r="E452" s="123" t="e">
        <f>E450/E451*100</f>
        <v>#VALUE!</v>
      </c>
      <c r="F452" s="123" t="e">
        <f>F450/F451*100</f>
        <v>#VALUE!</v>
      </c>
      <c r="G452" s="124" t="e">
        <f>G450/G451*100</f>
        <v>#VALUE!</v>
      </c>
      <c r="H452" s="231"/>
      <c r="J452" s="1045" t="s">
        <v>133</v>
      </c>
      <c r="K452" s="1046"/>
      <c r="L452" s="123" t="e">
        <f>L450/L451*100</f>
        <v>#VALUE!</v>
      </c>
      <c r="M452" s="123" t="e">
        <f>M450/M451*100</f>
        <v>#VALUE!</v>
      </c>
      <c r="N452" s="123" t="e">
        <f>N450/N451*100</f>
        <v>#VALUE!</v>
      </c>
      <c r="O452" s="123" t="e">
        <f>O450/O451*100</f>
        <v>#VALUE!</v>
      </c>
      <c r="P452" s="124" t="e">
        <f>P450/P451*100</f>
        <v>#VALUE!</v>
      </c>
    </row>
    <row r="453" spans="1:16" ht="15.25" customHeight="1">
      <c r="A453" s="1029" t="str">
        <f>'statement of marks'!$DE$3</f>
        <v>RAJASTHAN STUDIES</v>
      </c>
      <c r="B453" s="1030"/>
      <c r="C453" s="564" t="str">
        <f>IF('statement of marks'!DE31="","",'statement of marks'!DE31)</f>
        <v/>
      </c>
      <c r="D453" s="564" t="str">
        <f>IF('statement of marks'!DF31="","",'statement of marks'!DF31)</f>
        <v/>
      </c>
      <c r="E453" s="564" t="str">
        <f>IF('statement of marks'!DG31="","",'statement of marks'!DG31)</f>
        <v/>
      </c>
      <c r="F453" s="564" t="str">
        <f>IF('statement of marks'!DI31="","",'statement of marks'!DI31)</f>
        <v/>
      </c>
      <c r="G453" s="122" t="str">
        <f>IF(F453="","",SUM(C453:F453))</f>
        <v/>
      </c>
      <c r="H453" s="231"/>
      <c r="J453" s="1029" t="str">
        <f>'statement of marks'!$DE$3</f>
        <v>RAJASTHAN STUDIES</v>
      </c>
      <c r="K453" s="1030"/>
      <c r="L453" s="564" t="str">
        <f>IF('statement of marks'!DE32="","",'statement of marks'!DE32)</f>
        <v/>
      </c>
      <c r="M453" s="564" t="str">
        <f>IF('statement of marks'!DF32="","",'statement of marks'!DF32)</f>
        <v/>
      </c>
      <c r="N453" s="564" t="str">
        <f>IF('statement of marks'!DG32="","",'statement of marks'!DG32)</f>
        <v/>
      </c>
      <c r="O453" s="564" t="str">
        <f>IF('statement of marks'!DI32="","",'statement of marks'!DI32)</f>
        <v/>
      </c>
      <c r="P453" s="122" t="str">
        <f>IF(O453="","",SUM(L453:O453))</f>
        <v/>
      </c>
    </row>
    <row r="454" spans="1:16" ht="15.25" customHeight="1">
      <c r="A454" s="1029" t="str">
        <f>'statement of marks'!$DP$3</f>
        <v>PH. AND HEALTH EDU.</v>
      </c>
      <c r="B454" s="1030"/>
      <c r="C454" s="564" t="str">
        <f>IF('statement of marks'!DP31="","",'statement of marks'!DP31)</f>
        <v/>
      </c>
      <c r="D454" s="564" t="str">
        <f>IF('statement of marks'!DQ31="","",'statement of marks'!DQ31)</f>
        <v/>
      </c>
      <c r="E454" s="564" t="str">
        <f>IF('statement of marks'!DR31="","",'statement of marks'!DR31)</f>
        <v/>
      </c>
      <c r="F454" s="564" t="str">
        <f>IF('statement of marks'!DV31="","",'statement of marks'!DV31)</f>
        <v/>
      </c>
      <c r="G454" s="122" t="str">
        <f>IF(F454="","",SUM(C454:F454))</f>
        <v/>
      </c>
      <c r="H454" s="231"/>
      <c r="J454" s="1029" t="str">
        <f>'statement of marks'!$DP$3</f>
        <v>PH. AND HEALTH EDU.</v>
      </c>
      <c r="K454" s="1030"/>
      <c r="L454" s="564" t="str">
        <f>IF('statement of marks'!DP32="","",'statement of marks'!DP32)</f>
        <v/>
      </c>
      <c r="M454" s="564" t="str">
        <f>IF('statement of marks'!DQ32="","",'statement of marks'!DQ32)</f>
        <v/>
      </c>
      <c r="N454" s="564" t="str">
        <f>IF('statement of marks'!DR32="","",'statement of marks'!DR32)</f>
        <v/>
      </c>
      <c r="O454" s="564" t="str">
        <f>IF('statement of marks'!DV32="","",'statement of marks'!DV32)</f>
        <v/>
      </c>
      <c r="P454" s="122" t="str">
        <f>IF(O454="","",SUM(L454:O454))</f>
        <v/>
      </c>
    </row>
    <row r="455" spans="1:16" ht="15.25" customHeight="1">
      <c r="A455" s="1029" t="str">
        <f>'statement of marks'!$EB$3</f>
        <v>FOUNDATION OF IT</v>
      </c>
      <c r="B455" s="1030"/>
      <c r="C455" s="564" t="str">
        <f>IF('statement of marks'!EB31="","",'statement of marks'!EB31)</f>
        <v/>
      </c>
      <c r="D455" s="564" t="str">
        <f>IF('statement of marks'!EC31="","",'statement of marks'!EC31)</f>
        <v/>
      </c>
      <c r="E455" s="564" t="str">
        <f>IF('statement of marks'!ED31="","",'statement of marks'!ED31)</f>
        <v/>
      </c>
      <c r="F455" s="564" t="str">
        <f>IF('statement of marks'!EH31="","",'statement of marks'!EH31)</f>
        <v/>
      </c>
      <c r="G455" s="122" t="str">
        <f>IF(F455="","",SUM(C455:F455))</f>
        <v/>
      </c>
      <c r="H455" s="231"/>
      <c r="J455" s="1029" t="str">
        <f>'statement of marks'!$EB$3</f>
        <v>FOUNDATION OF IT</v>
      </c>
      <c r="K455" s="1030"/>
      <c r="L455" s="564" t="str">
        <f>IF('statement of marks'!EB32="","",'statement of marks'!EB32)</f>
        <v/>
      </c>
      <c r="M455" s="564" t="str">
        <f>IF('statement of marks'!EC32="","",'statement of marks'!EC32)</f>
        <v/>
      </c>
      <c r="N455" s="564" t="str">
        <f>IF('statement of marks'!ED32="","",'statement of marks'!ED32)</f>
        <v/>
      </c>
      <c r="O455" s="564" t="str">
        <f>IF('statement of marks'!EH32="","",'statement of marks'!EH32)</f>
        <v/>
      </c>
      <c r="P455" s="122" t="str">
        <f>IF(O455="","",SUM(L455:O455))</f>
        <v/>
      </c>
    </row>
    <row r="456" spans="1:16" ht="15.25" customHeight="1">
      <c r="A456" s="1029" t="str">
        <f>'statement of marks'!$EN$3</f>
        <v>S.U.P.W.</v>
      </c>
      <c r="B456" s="1030"/>
      <c r="C456" s="562" t="s">
        <v>247</v>
      </c>
      <c r="D456" s="1042" t="s">
        <v>249</v>
      </c>
      <c r="E456" s="1042"/>
      <c r="F456" s="565" t="s">
        <v>75</v>
      </c>
      <c r="G456" s="122" t="s">
        <v>30</v>
      </c>
      <c r="H456" s="231"/>
      <c r="J456" s="1029" t="str">
        <f>'statement of marks'!$EN$3</f>
        <v>S.U.P.W.</v>
      </c>
      <c r="K456" s="1030"/>
      <c r="L456" s="562" t="s">
        <v>247</v>
      </c>
      <c r="M456" s="1042" t="s">
        <v>249</v>
      </c>
      <c r="N456" s="1042"/>
      <c r="O456" s="565" t="s">
        <v>75</v>
      </c>
      <c r="P456" s="122" t="s">
        <v>30</v>
      </c>
    </row>
    <row r="457" spans="1:16" ht="15.25" customHeight="1">
      <c r="A457" s="1029"/>
      <c r="B457" s="1030"/>
      <c r="C457" s="563">
        <f>'statement of marks'!$EN$6</f>
        <v>25</v>
      </c>
      <c r="D457" s="1043">
        <f>'statement of marks'!$EO$6</f>
        <v>45</v>
      </c>
      <c r="E457" s="1043"/>
      <c r="F457" s="563">
        <f>'statement of marks'!$EP$6</f>
        <v>30</v>
      </c>
      <c r="G457" s="122">
        <f>SUM(C457,D457,F457)</f>
        <v>100</v>
      </c>
      <c r="H457" s="231"/>
      <c r="J457" s="1029"/>
      <c r="K457" s="1030"/>
      <c r="L457" s="563">
        <f>'statement of marks'!$EN$6</f>
        <v>25</v>
      </c>
      <c r="M457" s="1043">
        <f>'statement of marks'!$EO$6</f>
        <v>45</v>
      </c>
      <c r="N457" s="1043"/>
      <c r="O457" s="563">
        <f>'statement of marks'!$EP$6</f>
        <v>30</v>
      </c>
      <c r="P457" s="122">
        <f>SUM(L457,M457,O457)</f>
        <v>100</v>
      </c>
    </row>
    <row r="458" spans="1:16" ht="15.25" customHeight="1">
      <c r="A458" s="1029"/>
      <c r="B458" s="1030"/>
      <c r="C458" s="564" t="str">
        <f>IF('statement of marks'!EN31="","",'statement of marks'!EN31)</f>
        <v/>
      </c>
      <c r="D458" s="1044" t="str">
        <f>'statement of marks'!EO31</f>
        <v/>
      </c>
      <c r="E458" s="1044"/>
      <c r="F458" s="564" t="str">
        <f>'statement of marks'!EP31</f>
        <v/>
      </c>
      <c r="G458" s="561" t="str">
        <f>IF(F458="","",SUM(C458,D458,F458))</f>
        <v/>
      </c>
      <c r="H458" s="231"/>
      <c r="J458" s="1029"/>
      <c r="K458" s="1030"/>
      <c r="L458" s="564" t="str">
        <f>IF('statement of marks'!EN32="","",'statement of marks'!EN32)</f>
        <v/>
      </c>
      <c r="M458" s="1044" t="str">
        <f>'statement of marks'!EO32</f>
        <v/>
      </c>
      <c r="N458" s="1044"/>
      <c r="O458" s="564" t="str">
        <f>'statement of marks'!EP32</f>
        <v/>
      </c>
      <c r="P458" s="561" t="str">
        <f>IF(O458="","",SUM(L458,M458,O458))</f>
        <v/>
      </c>
    </row>
    <row r="459" spans="1:16" ht="15.25" customHeight="1">
      <c r="A459" s="1029" t="str">
        <f>'statement of marks'!$ES$3</f>
        <v>ART EDU.</v>
      </c>
      <c r="B459" s="1030"/>
      <c r="C459" s="565" t="s">
        <v>76</v>
      </c>
      <c r="D459" s="1041" t="s">
        <v>77</v>
      </c>
      <c r="E459" s="1041"/>
      <c r="F459" s="224" t="s">
        <v>248</v>
      </c>
      <c r="G459" s="122" t="s">
        <v>30</v>
      </c>
      <c r="H459" s="231"/>
      <c r="J459" s="1029" t="str">
        <f>'statement of marks'!$ES$3</f>
        <v>ART EDU.</v>
      </c>
      <c r="K459" s="1030"/>
      <c r="L459" s="565" t="s">
        <v>76</v>
      </c>
      <c r="M459" s="1041" t="s">
        <v>77</v>
      </c>
      <c r="N459" s="1041"/>
      <c r="O459" s="224" t="s">
        <v>248</v>
      </c>
      <c r="P459" s="122" t="s">
        <v>30</v>
      </c>
    </row>
    <row r="460" spans="1:16" ht="15.25" customHeight="1">
      <c r="A460" s="1029"/>
      <c r="B460" s="1030"/>
      <c r="C460" s="563">
        <f>'statement of marks'!$ES$6</f>
        <v>25</v>
      </c>
      <c r="D460" s="563">
        <f>'statement of marks'!$ET$6</f>
        <v>30</v>
      </c>
      <c r="E460" s="563">
        <f>'statement of marks'!$EU$6</f>
        <v>30</v>
      </c>
      <c r="F460" s="563">
        <f>'statement of marks'!$EV$6</f>
        <v>15</v>
      </c>
      <c r="G460" s="122">
        <f>SUM(C460,D460,E460,F460)</f>
        <v>100</v>
      </c>
      <c r="H460" s="231"/>
      <c r="J460" s="1029"/>
      <c r="K460" s="1030"/>
      <c r="L460" s="563">
        <f>'statement of marks'!$ES$6</f>
        <v>25</v>
      </c>
      <c r="M460" s="563">
        <f>'statement of marks'!$ET$6</f>
        <v>30</v>
      </c>
      <c r="N460" s="563">
        <f>'statement of marks'!$EU$6</f>
        <v>30</v>
      </c>
      <c r="O460" s="563">
        <f>'statement of marks'!$EV$6</f>
        <v>15</v>
      </c>
      <c r="P460" s="122">
        <f>SUM(L460,M460,N460,O460)</f>
        <v>100</v>
      </c>
    </row>
    <row r="461" spans="1:16" ht="15.25" customHeight="1">
      <c r="A461" s="1029"/>
      <c r="B461" s="1030"/>
      <c r="C461" s="564" t="str">
        <f>IF('statement of marks'!ES31="","",'statement of marks'!ES31)</f>
        <v/>
      </c>
      <c r="D461" s="564" t="str">
        <f>'statement of marks'!ET31</f>
        <v/>
      </c>
      <c r="E461" s="564" t="str">
        <f>'statement of marks'!EU31</f>
        <v/>
      </c>
      <c r="F461" s="564" t="str">
        <f>'statement of marks'!EV31</f>
        <v/>
      </c>
      <c r="G461" s="122" t="str">
        <f>IF(F461="","",SUM(C461:F461))</f>
        <v/>
      </c>
      <c r="H461" s="231"/>
      <c r="J461" s="1029"/>
      <c r="K461" s="1030"/>
      <c r="L461" s="564" t="str">
        <f>IF('statement of marks'!ES32="","",'statement of marks'!ES32)</f>
        <v/>
      </c>
      <c r="M461" s="564" t="str">
        <f>'statement of marks'!ET32</f>
        <v/>
      </c>
      <c r="N461" s="564" t="str">
        <f>'statement of marks'!EU32</f>
        <v/>
      </c>
      <c r="O461" s="564" t="str">
        <f>'statement of marks'!EV32</f>
        <v/>
      </c>
      <c r="P461" s="122" t="str">
        <f>IF(O461="","",SUM(L461:O461))</f>
        <v/>
      </c>
    </row>
    <row r="462" spans="1:16" ht="15.25" customHeight="1">
      <c r="A462" s="1033" t="s">
        <v>246</v>
      </c>
      <c r="B462" s="1034"/>
      <c r="C462" s="560" t="s">
        <v>252</v>
      </c>
      <c r="D462" s="560" t="s">
        <v>251</v>
      </c>
      <c r="E462" s="560" t="s">
        <v>250</v>
      </c>
      <c r="F462" s="1031" t="s">
        <v>245</v>
      </c>
      <c r="G462" s="1032"/>
      <c r="H462" s="231"/>
      <c r="J462" s="1033" t="s">
        <v>246</v>
      </c>
      <c r="K462" s="1034"/>
      <c r="L462" s="560" t="s">
        <v>252</v>
      </c>
      <c r="M462" s="560" t="s">
        <v>251</v>
      </c>
      <c r="N462" s="560" t="s">
        <v>250</v>
      </c>
      <c r="O462" s="1031" t="s">
        <v>245</v>
      </c>
      <c r="P462" s="1032"/>
    </row>
    <row r="463" spans="1:16" ht="15.25" customHeight="1">
      <c r="A463" s="1033" t="s">
        <v>170</v>
      </c>
      <c r="B463" s="1034"/>
      <c r="C463" s="181" t="str">
        <f>IF('statement of marks'!GN31="","",'statement of marks'!GN31)</f>
        <v/>
      </c>
      <c r="D463" s="181" t="str">
        <f>IF('statement of marks'!GP31="","",'statement of marks'!GP31)</f>
        <v/>
      </c>
      <c r="E463" s="181" t="str">
        <f>IF('statement of marks'!GR31="","",'statement of marks'!GR31)</f>
        <v/>
      </c>
      <c r="F463" s="1035" t="str">
        <f>'statement of marks'!GT31</f>
        <v/>
      </c>
      <c r="G463" s="1036"/>
      <c r="H463" s="231"/>
      <c r="J463" s="1033" t="s">
        <v>170</v>
      </c>
      <c r="K463" s="1034"/>
      <c r="L463" s="181" t="str">
        <f>IF('statement of marks'!GN32="","",'statement of marks'!GN32)</f>
        <v/>
      </c>
      <c r="M463" s="181" t="str">
        <f>IF('statement of marks'!GP32="","",'statement of marks'!GP32)</f>
        <v/>
      </c>
      <c r="N463" s="181" t="str">
        <f>IF('statement of marks'!GR32="","",'statement of marks'!GR32)</f>
        <v/>
      </c>
      <c r="O463" s="1035" t="str">
        <f>'statement of marks'!GT32</f>
        <v/>
      </c>
      <c r="P463" s="1036"/>
    </row>
    <row r="464" spans="1:16" ht="15.25" customHeight="1">
      <c r="A464" s="1037" t="s">
        <v>171</v>
      </c>
      <c r="B464" s="1038"/>
      <c r="C464" s="180" t="str">
        <f>IF('statement of marks'!GM31="","",'statement of marks'!GM31)</f>
        <v/>
      </c>
      <c r="D464" s="180" t="str">
        <f>IF('statement of marks'!GO31="","",'statement of marks'!GO31)</f>
        <v/>
      </c>
      <c r="E464" s="180" t="str">
        <f>IF('statement of marks'!GQ31="","",'statement of marks'!GQ31)</f>
        <v/>
      </c>
      <c r="F464" s="1039" t="str">
        <f>'statement of marks'!GS31</f>
        <v/>
      </c>
      <c r="G464" s="1040"/>
      <c r="H464" s="231"/>
      <c r="J464" s="1037" t="s">
        <v>171</v>
      </c>
      <c r="K464" s="1038"/>
      <c r="L464" s="180" t="str">
        <f>IF('statement of marks'!GM32="","",'statement of marks'!GM32)</f>
        <v/>
      </c>
      <c r="M464" s="180" t="str">
        <f>IF('statement of marks'!GO32="","",'statement of marks'!GO32)</f>
        <v/>
      </c>
      <c r="N464" s="180" t="str">
        <f>IF('statement of marks'!GQ32="","",'statement of marks'!GQ32)</f>
        <v/>
      </c>
      <c r="O464" s="1039" t="str">
        <f>'statement of marks'!GS32</f>
        <v/>
      </c>
      <c r="P464" s="1040"/>
    </row>
    <row r="465" spans="1:16" ht="15.25" customHeight="1">
      <c r="A465" s="1029" t="s">
        <v>241</v>
      </c>
      <c r="B465" s="1030"/>
      <c r="C465" s="177"/>
      <c r="D465" s="43"/>
      <c r="E465" s="43"/>
      <c r="F465" s="43"/>
      <c r="G465" s="226"/>
      <c r="H465" s="231"/>
      <c r="J465" s="1029" t="s">
        <v>241</v>
      </c>
      <c r="K465" s="1030"/>
      <c r="L465" s="177"/>
      <c r="M465" s="43"/>
      <c r="N465" s="43"/>
      <c r="O465" s="43"/>
      <c r="P465" s="226"/>
    </row>
    <row r="466" spans="1:16" ht="15.25" customHeight="1">
      <c r="A466" s="1029" t="s">
        <v>242</v>
      </c>
      <c r="B466" s="1030"/>
      <c r="C466" s="177"/>
      <c r="D466" s="43"/>
      <c r="E466" s="43"/>
      <c r="F466" s="43"/>
      <c r="G466" s="226"/>
      <c r="H466" s="231"/>
      <c r="J466" s="1029" t="s">
        <v>242</v>
      </c>
      <c r="K466" s="1030"/>
      <c r="L466" s="177"/>
      <c r="M466" s="43"/>
      <c r="N466" s="43"/>
      <c r="O466" s="43"/>
      <c r="P466" s="226"/>
    </row>
    <row r="467" spans="1:16" ht="15.25" customHeight="1">
      <c r="A467" s="1029" t="s">
        <v>243</v>
      </c>
      <c r="B467" s="1030"/>
      <c r="C467" s="177"/>
      <c r="D467" s="43"/>
      <c r="E467" s="43"/>
      <c r="F467" s="43"/>
      <c r="G467" s="226"/>
      <c r="H467" s="231"/>
      <c r="J467" s="1029" t="s">
        <v>243</v>
      </c>
      <c r="K467" s="1030"/>
      <c r="L467" s="177"/>
      <c r="M467" s="43"/>
      <c r="N467" s="43"/>
      <c r="O467" s="43"/>
      <c r="P467" s="226"/>
    </row>
    <row r="468" spans="1:16" ht="15.25" customHeight="1" thickBot="1">
      <c r="A468" s="1027" t="s">
        <v>244</v>
      </c>
      <c r="B468" s="1028"/>
      <c r="C468" s="178"/>
      <c r="D468" s="227"/>
      <c r="E468" s="227"/>
      <c r="F468" s="227"/>
      <c r="G468" s="228"/>
      <c r="H468" s="231"/>
      <c r="J468" s="1027" t="s">
        <v>244</v>
      </c>
      <c r="K468" s="1028"/>
      <c r="L468" s="178"/>
      <c r="M468" s="227"/>
      <c r="N468" s="227"/>
      <c r="O468" s="227"/>
      <c r="P468" s="228"/>
    </row>
    <row r="469" spans="1:16" ht="15.25" customHeight="1" thickTop="1">
      <c r="A469" s="1053" t="s">
        <v>166</v>
      </c>
      <c r="B469" s="1054"/>
      <c r="C469" s="1054"/>
      <c r="D469" s="1054"/>
      <c r="E469" s="1054"/>
      <c r="F469" s="1054"/>
      <c r="G469" s="1055"/>
      <c r="H469" s="231"/>
      <c r="J469" s="1056" t="s">
        <v>256</v>
      </c>
      <c r="K469" s="1057"/>
      <c r="L469" s="1057"/>
      <c r="M469" s="1057"/>
      <c r="N469" s="1057"/>
      <c r="O469" s="1057"/>
      <c r="P469" s="1058"/>
    </row>
    <row r="470" spans="1:16" ht="15.25" customHeight="1">
      <c r="A470" s="1059" t="str">
        <f>IF('statement of marks'!$A$1="","",'statement of marks'!$A$1)</f>
        <v xml:space="preserve">GOVT. HR. SEC. SCHOOL, </v>
      </c>
      <c r="B470" s="1060"/>
      <c r="C470" s="1060"/>
      <c r="D470" s="1060"/>
      <c r="E470" s="1060"/>
      <c r="F470" s="1060"/>
      <c r="G470" s="1061"/>
      <c r="H470" s="231"/>
      <c r="J470" s="1059" t="str">
        <f>IF('statement of marks'!$A$1="","",'statement of marks'!$A$1)</f>
        <v xml:space="preserve">GOVT. HR. SEC. SCHOOL, </v>
      </c>
      <c r="K470" s="1060"/>
      <c r="L470" s="1060"/>
      <c r="M470" s="1060"/>
      <c r="N470" s="1060"/>
      <c r="O470" s="1060"/>
      <c r="P470" s="1061"/>
    </row>
    <row r="471" spans="1:16" ht="15.25" customHeight="1">
      <c r="A471" s="1059"/>
      <c r="B471" s="1060"/>
      <c r="C471" s="1060"/>
      <c r="D471" s="1060"/>
      <c r="E471" s="1060"/>
      <c r="F471" s="1060"/>
      <c r="G471" s="1061"/>
      <c r="H471" s="231"/>
      <c r="J471" s="1059"/>
      <c r="K471" s="1060"/>
      <c r="L471" s="1060"/>
      <c r="M471" s="1060"/>
      <c r="N471" s="1060"/>
      <c r="O471" s="1060"/>
      <c r="P471" s="1061"/>
    </row>
    <row r="472" spans="1:16" ht="15.25" customHeight="1">
      <c r="A472" s="1029" t="s">
        <v>167</v>
      </c>
      <c r="B472" s="1030"/>
      <c r="C472" s="1051" t="str">
        <f>IF('statement of marks'!$F$3="","",'statement of marks'!$F$3)</f>
        <v>2015-16</v>
      </c>
      <c r="D472" s="1051"/>
      <c r="E472" s="1051"/>
      <c r="F472" s="1051"/>
      <c r="G472" s="1052"/>
      <c r="H472" s="231"/>
      <c r="J472" s="1029" t="s">
        <v>167</v>
      </c>
      <c r="K472" s="1030"/>
      <c r="L472" s="1051" t="str">
        <f>IF('statement of marks'!$F$3="","",'statement of marks'!$F$3)</f>
        <v>2015-16</v>
      </c>
      <c r="M472" s="1051"/>
      <c r="N472" s="1051"/>
      <c r="O472" s="1051"/>
      <c r="P472" s="1052"/>
    </row>
    <row r="473" spans="1:16" ht="15.25" customHeight="1">
      <c r="A473" s="1029" t="s">
        <v>31</v>
      </c>
      <c r="B473" s="1030"/>
      <c r="C473" s="1051" t="str">
        <f>IF('statement of marks'!H33="","",'statement of marks'!H33)</f>
        <v>A 027</v>
      </c>
      <c r="D473" s="1051"/>
      <c r="E473" s="1051"/>
      <c r="F473" s="1051"/>
      <c r="G473" s="1052"/>
      <c r="H473" s="231"/>
      <c r="J473" s="1029" t="s">
        <v>31</v>
      </c>
      <c r="K473" s="1030"/>
      <c r="L473" s="1051" t="str">
        <f>IF('statement of marks'!H34="","",'statement of marks'!H34)</f>
        <v>A 028</v>
      </c>
      <c r="M473" s="1051"/>
      <c r="N473" s="1051"/>
      <c r="O473" s="1051"/>
      <c r="P473" s="1052"/>
    </row>
    <row r="474" spans="1:16" ht="15.25" customHeight="1">
      <c r="A474" s="1029" t="s">
        <v>32</v>
      </c>
      <c r="B474" s="1030"/>
      <c r="C474" s="1051" t="str">
        <f>IF('statement of marks'!I33="","",'statement of marks'!I33)</f>
        <v>B 027</v>
      </c>
      <c r="D474" s="1051"/>
      <c r="E474" s="1051"/>
      <c r="F474" s="1051"/>
      <c r="G474" s="1052"/>
      <c r="H474" s="231"/>
      <c r="J474" s="1029" t="s">
        <v>32</v>
      </c>
      <c r="K474" s="1030"/>
      <c r="L474" s="1051" t="str">
        <f>IF('statement of marks'!I34="","",'statement of marks'!I34)</f>
        <v>B 028</v>
      </c>
      <c r="M474" s="1051"/>
      <c r="N474" s="1051"/>
      <c r="O474" s="1051"/>
      <c r="P474" s="1052"/>
    </row>
    <row r="475" spans="1:16" ht="15.25" customHeight="1">
      <c r="A475" s="1029" t="s">
        <v>33</v>
      </c>
      <c r="B475" s="1030"/>
      <c r="C475" s="1051" t="str">
        <f>IF('statement of marks'!J33="","",'statement of marks'!J33)</f>
        <v>C 027</v>
      </c>
      <c r="D475" s="1051"/>
      <c r="E475" s="1051"/>
      <c r="F475" s="1051"/>
      <c r="G475" s="1052"/>
      <c r="H475" s="231"/>
      <c r="J475" s="1029" t="s">
        <v>33</v>
      </c>
      <c r="K475" s="1030"/>
      <c r="L475" s="1051" t="str">
        <f>IF('statement of marks'!J34="","",'statement of marks'!J34)</f>
        <v>C 028</v>
      </c>
      <c r="M475" s="1051"/>
      <c r="N475" s="1051"/>
      <c r="O475" s="1051"/>
      <c r="P475" s="1052"/>
    </row>
    <row r="476" spans="1:16" ht="15.25" customHeight="1">
      <c r="A476" s="1029" t="s">
        <v>202</v>
      </c>
      <c r="B476" s="1030"/>
      <c r="C476" s="559" t="str">
        <f>IF('statement of marks'!$A$3="","",'statement of marks'!$A$3)</f>
        <v>10 'B'</v>
      </c>
      <c r="D476" s="1030" t="s">
        <v>62</v>
      </c>
      <c r="E476" s="1030"/>
      <c r="F476" s="1030">
        <f>IF('statement of marks'!D33="","",'statement of marks'!D33)</f>
        <v>1027</v>
      </c>
      <c r="G476" s="1050"/>
      <c r="H476" s="231"/>
      <c r="J476" s="1029" t="s">
        <v>202</v>
      </c>
      <c r="K476" s="1030"/>
      <c r="L476" s="559" t="str">
        <f>IF('statement of marks'!$A$3="","",'statement of marks'!$A$3)</f>
        <v>10 'B'</v>
      </c>
      <c r="M476" s="1030" t="s">
        <v>62</v>
      </c>
      <c r="N476" s="1030"/>
      <c r="O476" s="1030">
        <f>IF('statement of marks'!D34="","",'statement of marks'!D34)</f>
        <v>1028</v>
      </c>
      <c r="P476" s="1050"/>
    </row>
    <row r="477" spans="1:16" ht="15.25" customHeight="1">
      <c r="A477" s="1029" t="s">
        <v>63</v>
      </c>
      <c r="B477" s="1030"/>
      <c r="C477" s="559" t="str">
        <f>IF('statement of marks'!F33="","",'statement of marks'!F33)</f>
        <v/>
      </c>
      <c r="D477" s="1030" t="s">
        <v>58</v>
      </c>
      <c r="E477" s="1030"/>
      <c r="F477" s="1062" t="str">
        <f>IF('statement of marks'!G33="","",'statement of marks'!G33)</f>
        <v/>
      </c>
      <c r="G477" s="1063"/>
      <c r="H477" s="231"/>
      <c r="J477" s="1029" t="s">
        <v>63</v>
      </c>
      <c r="K477" s="1030"/>
      <c r="L477" s="559" t="str">
        <f>IF('statement of marks'!F34="","",'statement of marks'!F34)</f>
        <v/>
      </c>
      <c r="M477" s="1030" t="s">
        <v>58</v>
      </c>
      <c r="N477" s="1030"/>
      <c r="O477" s="1062" t="str">
        <f>IF('statement of marks'!G34="","",'statement of marks'!G34)</f>
        <v/>
      </c>
      <c r="P477" s="1063"/>
    </row>
    <row r="478" spans="1:16" ht="15.25" customHeight="1">
      <c r="A478" s="229" t="s">
        <v>168</v>
      </c>
      <c r="B478" s="230" t="s">
        <v>254</v>
      </c>
      <c r="C478" s="186" t="s">
        <v>67</v>
      </c>
      <c r="D478" s="186" t="s">
        <v>68</v>
      </c>
      <c r="E478" s="186" t="s">
        <v>69</v>
      </c>
      <c r="F478" s="558" t="s">
        <v>176</v>
      </c>
      <c r="G478" s="190" t="s">
        <v>253</v>
      </c>
      <c r="H478" s="231"/>
      <c r="J478" s="229" t="s">
        <v>168</v>
      </c>
      <c r="K478" s="230" t="s">
        <v>254</v>
      </c>
      <c r="L478" s="186" t="s">
        <v>67</v>
      </c>
      <c r="M478" s="186" t="s">
        <v>68</v>
      </c>
      <c r="N478" s="186" t="s">
        <v>69</v>
      </c>
      <c r="O478" s="558" t="s">
        <v>176</v>
      </c>
      <c r="P478" s="190" t="s">
        <v>253</v>
      </c>
    </row>
    <row r="479" spans="1:16" ht="15.25" customHeight="1">
      <c r="A479" s="1049" t="s">
        <v>148</v>
      </c>
      <c r="B479" s="1046"/>
      <c r="C479" s="563">
        <v>10</v>
      </c>
      <c r="D479" s="563">
        <v>10</v>
      </c>
      <c r="E479" s="563">
        <v>10</v>
      </c>
      <c r="F479" s="563">
        <v>70</v>
      </c>
      <c r="G479" s="122">
        <v>100</v>
      </c>
      <c r="H479" s="231"/>
      <c r="J479" s="1049" t="s">
        <v>148</v>
      </c>
      <c r="K479" s="1046"/>
      <c r="L479" s="563">
        <v>10</v>
      </c>
      <c r="M479" s="563">
        <v>10</v>
      </c>
      <c r="N479" s="563">
        <v>10</v>
      </c>
      <c r="O479" s="563">
        <v>70</v>
      </c>
      <c r="P479" s="122">
        <v>100</v>
      </c>
    </row>
    <row r="480" spans="1:16" ht="15.25" customHeight="1">
      <c r="A480" s="1029" t="str">
        <f>'statement of marks'!$K$3</f>
        <v>HINDI</v>
      </c>
      <c r="B480" s="1030"/>
      <c r="C480" s="181" t="str">
        <f>IF('statement of marks'!K33="","",'statement of marks'!K33)</f>
        <v/>
      </c>
      <c r="D480" s="181" t="str">
        <f>IF('statement of marks'!L33="","",'statement of marks'!L33)</f>
        <v/>
      </c>
      <c r="E480" s="181" t="str">
        <f>IF('statement of marks'!M33="","",'statement of marks'!M33)</f>
        <v/>
      </c>
      <c r="F480" s="181" t="str">
        <f>IF('statement of marks'!O33="","",'statement of marks'!O33)</f>
        <v/>
      </c>
      <c r="G480" s="122" t="str">
        <f t="shared" ref="G480:G485" si="26">IF(F480="","",SUM(C480:F480))</f>
        <v/>
      </c>
      <c r="H480" s="231"/>
      <c r="J480" s="1029" t="str">
        <f>'statement of marks'!$K$3</f>
        <v>HINDI</v>
      </c>
      <c r="K480" s="1030"/>
      <c r="L480" s="181" t="str">
        <f>IF('statement of marks'!K34="","",'statement of marks'!K34)</f>
        <v/>
      </c>
      <c r="M480" s="181" t="str">
        <f>IF('statement of marks'!L34="","",'statement of marks'!L34)</f>
        <v/>
      </c>
      <c r="N480" s="181" t="str">
        <f>IF('statement of marks'!M34="","",'statement of marks'!M34)</f>
        <v/>
      </c>
      <c r="O480" s="181" t="str">
        <f>IF('statement of marks'!O34="","",'statement of marks'!O34)</f>
        <v/>
      </c>
      <c r="P480" s="122" t="str">
        <f t="shared" ref="P480:P485" si="27">IF(O480="","",SUM(L480:O480))</f>
        <v/>
      </c>
    </row>
    <row r="481" spans="1:16" ht="15.25" customHeight="1">
      <c r="A481" s="1029" t="str">
        <f>'statement of marks'!$AA$3</f>
        <v>ENGLISH</v>
      </c>
      <c r="B481" s="1030"/>
      <c r="C481" s="181" t="str">
        <f>IF('statement of marks'!AA33="","",'statement of marks'!AA33)</f>
        <v/>
      </c>
      <c r="D481" s="181" t="str">
        <f>IF('statement of marks'!AB33="","",'statement of marks'!AB33)</f>
        <v/>
      </c>
      <c r="E481" s="181" t="str">
        <f>IF('statement of marks'!AC33="","",'statement of marks'!AC33)</f>
        <v/>
      </c>
      <c r="F481" s="181" t="str">
        <f>IF('statement of marks'!AE33="","",'statement of marks'!AE33)</f>
        <v/>
      </c>
      <c r="G481" s="122" t="str">
        <f t="shared" si="26"/>
        <v/>
      </c>
      <c r="H481" s="231"/>
      <c r="J481" s="1029" t="str">
        <f>'statement of marks'!$AA$3</f>
        <v>ENGLISH</v>
      </c>
      <c r="K481" s="1030"/>
      <c r="L481" s="181" t="str">
        <f>IF('statement of marks'!AA34="","",'statement of marks'!AA34)</f>
        <v/>
      </c>
      <c r="M481" s="181" t="str">
        <f>IF('statement of marks'!AB34="","",'statement of marks'!AB34)</f>
        <v/>
      </c>
      <c r="N481" s="181" t="str">
        <f>IF('statement of marks'!AC34="","",'statement of marks'!AC34)</f>
        <v/>
      </c>
      <c r="O481" s="181" t="str">
        <f>IF('statement of marks'!AE34="","",'statement of marks'!AE34)</f>
        <v/>
      </c>
      <c r="P481" s="122" t="str">
        <f t="shared" si="27"/>
        <v/>
      </c>
    </row>
    <row r="482" spans="1:16" ht="15.25" customHeight="1">
      <c r="A482" s="1029" t="str">
        <f>'statement of marks'!AR33</f>
        <v/>
      </c>
      <c r="B482" s="1030"/>
      <c r="C482" s="181" t="str">
        <f>IF('statement of marks'!AS33="","",'statement of marks'!AS33)</f>
        <v/>
      </c>
      <c r="D482" s="181" t="str">
        <f>IF('statement of marks'!AT33="","",'statement of marks'!AT33)</f>
        <v/>
      </c>
      <c r="E482" s="181" t="str">
        <f>IF('statement of marks'!AU33="","",'statement of marks'!AU33)</f>
        <v/>
      </c>
      <c r="F482" s="181" t="str">
        <f>IF('statement of marks'!AW33="","",'statement of marks'!AW33)</f>
        <v/>
      </c>
      <c r="G482" s="122" t="str">
        <f t="shared" si="26"/>
        <v/>
      </c>
      <c r="H482" s="231"/>
      <c r="J482" s="1029" t="str">
        <f>'statement of marks'!AR34</f>
        <v/>
      </c>
      <c r="K482" s="1030"/>
      <c r="L482" s="181" t="str">
        <f>IF('statement of marks'!AS34="","",'statement of marks'!AS34)</f>
        <v/>
      </c>
      <c r="M482" s="181" t="str">
        <f>IF('statement of marks'!AT34="","",'statement of marks'!AT34)</f>
        <v/>
      </c>
      <c r="N482" s="181" t="str">
        <f>IF('statement of marks'!AU34="","",'statement of marks'!AU34)</f>
        <v/>
      </c>
      <c r="O482" s="181" t="str">
        <f>IF('statement of marks'!AW34="","",'statement of marks'!AW34)</f>
        <v/>
      </c>
      <c r="P482" s="122" t="str">
        <f t="shared" si="27"/>
        <v/>
      </c>
    </row>
    <row r="483" spans="1:16" ht="15.25" customHeight="1">
      <c r="A483" s="1029" t="str">
        <f>'statement of marks'!$BI$3</f>
        <v>SCIENCE</v>
      </c>
      <c r="B483" s="1030"/>
      <c r="C483" s="181" t="str">
        <f>IF('statement of marks'!BI33="","",'statement of marks'!BI33)</f>
        <v/>
      </c>
      <c r="D483" s="181" t="str">
        <f>IF('statement of marks'!BJ33="","",'statement of marks'!BJ33)</f>
        <v/>
      </c>
      <c r="E483" s="181" t="str">
        <f>IF('statement of marks'!BK33="","",'statement of marks'!BK33)</f>
        <v/>
      </c>
      <c r="F483" s="181" t="str">
        <f>IF('statement of marks'!BM33="","",'statement of marks'!BM33)</f>
        <v/>
      </c>
      <c r="G483" s="122" t="str">
        <f t="shared" si="26"/>
        <v/>
      </c>
      <c r="H483" s="231"/>
      <c r="J483" s="1029" t="str">
        <f>'statement of marks'!$BI$3</f>
        <v>SCIENCE</v>
      </c>
      <c r="K483" s="1030"/>
      <c r="L483" s="181" t="str">
        <f>IF('statement of marks'!BI34="","",'statement of marks'!BI34)</f>
        <v/>
      </c>
      <c r="M483" s="181" t="str">
        <f>IF('statement of marks'!BJ34="","",'statement of marks'!BJ34)</f>
        <v/>
      </c>
      <c r="N483" s="181" t="str">
        <f>IF('statement of marks'!BK34="","",'statement of marks'!BK34)</f>
        <v/>
      </c>
      <c r="O483" s="181" t="str">
        <f>IF('statement of marks'!BM34="","",'statement of marks'!BM34)</f>
        <v/>
      </c>
      <c r="P483" s="122" t="str">
        <f t="shared" si="27"/>
        <v/>
      </c>
    </row>
    <row r="484" spans="1:16" ht="15.25" customHeight="1">
      <c r="A484" s="1029" t="str">
        <f>'statement of marks'!$BY$3</f>
        <v>SOCIAL SCIENCE</v>
      </c>
      <c r="B484" s="1030"/>
      <c r="C484" s="181" t="str">
        <f>IF('statement of marks'!BY33="","",'statement of marks'!BY33)</f>
        <v/>
      </c>
      <c r="D484" s="181" t="str">
        <f>IF('statement of marks'!BZ33="","",'statement of marks'!BZ33)</f>
        <v/>
      </c>
      <c r="E484" s="181" t="str">
        <f>IF('statement of marks'!CA33="","",'statement of marks'!CA33)</f>
        <v/>
      </c>
      <c r="F484" s="181" t="str">
        <f>IF('statement of marks'!CC33="","",'statement of marks'!CC33)</f>
        <v/>
      </c>
      <c r="G484" s="122" t="str">
        <f t="shared" si="26"/>
        <v/>
      </c>
      <c r="H484" s="231"/>
      <c r="J484" s="1029" t="str">
        <f>'statement of marks'!$BY$3</f>
        <v>SOCIAL SCIENCE</v>
      </c>
      <c r="K484" s="1030"/>
      <c r="L484" s="181" t="str">
        <f>IF('statement of marks'!BY34="","",'statement of marks'!BY34)</f>
        <v/>
      </c>
      <c r="M484" s="181" t="str">
        <f>IF('statement of marks'!BZ34="","",'statement of marks'!BZ34)</f>
        <v/>
      </c>
      <c r="N484" s="181" t="str">
        <f>IF('statement of marks'!CA34="","",'statement of marks'!CA34)</f>
        <v/>
      </c>
      <c r="O484" s="181" t="str">
        <f>IF('statement of marks'!CC34="","",'statement of marks'!CC34)</f>
        <v/>
      </c>
      <c r="P484" s="122" t="str">
        <f t="shared" si="27"/>
        <v/>
      </c>
    </row>
    <row r="485" spans="1:16" ht="15.25" customHeight="1">
      <c r="A485" s="1029" t="str">
        <f>'statement of marks'!$CO$3</f>
        <v>MATHEMATICS</v>
      </c>
      <c r="B485" s="1030"/>
      <c r="C485" s="181" t="str">
        <f>IF('statement of marks'!CO33="","",'statement of marks'!CO33)</f>
        <v/>
      </c>
      <c r="D485" s="181" t="str">
        <f>IF('statement of marks'!CP33="","",'statement of marks'!CP33)</f>
        <v/>
      </c>
      <c r="E485" s="181" t="str">
        <f>IF('statement of marks'!CQ33="","",'statement of marks'!CQ33)</f>
        <v/>
      </c>
      <c r="F485" s="181" t="str">
        <f>IF('statement of marks'!CS33="","",'statement of marks'!CS33)</f>
        <v/>
      </c>
      <c r="G485" s="122" t="str">
        <f t="shared" si="26"/>
        <v/>
      </c>
      <c r="H485" s="231"/>
      <c r="J485" s="1029" t="str">
        <f>'statement of marks'!$CO$3</f>
        <v>MATHEMATICS</v>
      </c>
      <c r="K485" s="1030"/>
      <c r="L485" s="181" t="str">
        <f>IF('statement of marks'!CO34="","",'statement of marks'!CO34)</f>
        <v/>
      </c>
      <c r="M485" s="181" t="str">
        <f>IF('statement of marks'!CP34="","",'statement of marks'!CP34)</f>
        <v/>
      </c>
      <c r="N485" s="181" t="str">
        <f>IF('statement of marks'!CQ34="","",'statement of marks'!CQ34)</f>
        <v/>
      </c>
      <c r="O485" s="181" t="str">
        <f>IF('statement of marks'!CS34="","",'statement of marks'!CS34)</f>
        <v/>
      </c>
      <c r="P485" s="122" t="str">
        <f t="shared" si="27"/>
        <v/>
      </c>
    </row>
    <row r="486" spans="1:16" ht="15.25" customHeight="1">
      <c r="A486" s="1047" t="s">
        <v>255</v>
      </c>
      <c r="B486" s="1048"/>
      <c r="C486" s="180" t="str">
        <f>IF(C485="","",SUM(C480:C485))</f>
        <v/>
      </c>
      <c r="D486" s="180" t="str">
        <f>IF(D485="","",SUM(D480:D485))</f>
        <v/>
      </c>
      <c r="E486" s="180" t="str">
        <f>IF(E485="","",SUM(E480:E485))</f>
        <v/>
      </c>
      <c r="F486" s="180" t="str">
        <f>IF(F485="","",SUM(F480:F485))</f>
        <v/>
      </c>
      <c r="G486" s="188" t="str">
        <f>IF(G485="","",SUM(G480:G485))</f>
        <v/>
      </c>
      <c r="H486" s="231"/>
      <c r="J486" s="1047" t="s">
        <v>255</v>
      </c>
      <c r="K486" s="1048"/>
      <c r="L486" s="180" t="str">
        <f>IF(L485="","",SUM(L480:L485))</f>
        <v/>
      </c>
      <c r="M486" s="180" t="str">
        <f>IF(M485="","",SUM(M480:M485))</f>
        <v/>
      </c>
      <c r="N486" s="180" t="str">
        <f>IF(N485="","",SUM(N480:N485))</f>
        <v/>
      </c>
      <c r="O486" s="180" t="str">
        <f>IF(O485="","",SUM(O480:O485))</f>
        <v/>
      </c>
      <c r="P486" s="188" t="str">
        <f>IF(P485="","",SUM(P480:P485))</f>
        <v/>
      </c>
    </row>
    <row r="487" spans="1:16" ht="15.25" customHeight="1">
      <c r="A487" s="1047" t="s">
        <v>169</v>
      </c>
      <c r="B487" s="1048"/>
      <c r="C487" s="563">
        <f>60-(COUNTIF(C480:C485,"NA")*10+COUNTIF(C480:C485,"ML")*10)</f>
        <v>60</v>
      </c>
      <c r="D487" s="563">
        <f>60-(COUNTIF(D480:D485,"NA")*10+COUNTIF(D480:D485,"ML")*10)</f>
        <v>60</v>
      </c>
      <c r="E487" s="563">
        <f>60-(COUNTIF(E480:E485,"NA")*10+COUNTIF(E480:E485,"ML")*10)</f>
        <v>60</v>
      </c>
      <c r="F487" s="563">
        <f>420-(COUNTIF(F480:F485,"NA")*70+COUNTIF(F480:F485,"ML")*70)</f>
        <v>420</v>
      </c>
      <c r="G487" s="189">
        <f>SUM(C487:F487)</f>
        <v>600</v>
      </c>
      <c r="H487" s="231"/>
      <c r="J487" s="1047" t="s">
        <v>169</v>
      </c>
      <c r="K487" s="1048"/>
      <c r="L487" s="563">
        <f>60-(COUNTIF(L480:L485,"NA")*10+COUNTIF(L480:L485,"ML")*10)</f>
        <v>60</v>
      </c>
      <c r="M487" s="563">
        <f>60-(COUNTIF(M480:M485,"NA")*10+COUNTIF(M480:M485,"ML")*10)</f>
        <v>60</v>
      </c>
      <c r="N487" s="563">
        <f>60-(COUNTIF(N480:N485,"NA")*10+COUNTIF(N480:N485,"ML")*10)</f>
        <v>60</v>
      </c>
      <c r="O487" s="563">
        <f>420-(COUNTIF(O480:O485,"NA")*70+COUNTIF(O480:O485,"ML")*70)</f>
        <v>420</v>
      </c>
      <c r="P487" s="189">
        <f>SUM(L487:O487)</f>
        <v>600</v>
      </c>
    </row>
    <row r="488" spans="1:16" ht="15.25" customHeight="1">
      <c r="A488" s="1045" t="s">
        <v>133</v>
      </c>
      <c r="B488" s="1046"/>
      <c r="C488" s="123" t="e">
        <f>C486/C487*100</f>
        <v>#VALUE!</v>
      </c>
      <c r="D488" s="123" t="e">
        <f>D486/D487*100</f>
        <v>#VALUE!</v>
      </c>
      <c r="E488" s="123" t="e">
        <f>E486/E487*100</f>
        <v>#VALUE!</v>
      </c>
      <c r="F488" s="123" t="e">
        <f>F486/F487*100</f>
        <v>#VALUE!</v>
      </c>
      <c r="G488" s="124" t="e">
        <f>G486/G487*100</f>
        <v>#VALUE!</v>
      </c>
      <c r="H488" s="231"/>
      <c r="J488" s="1045" t="s">
        <v>133</v>
      </c>
      <c r="K488" s="1046"/>
      <c r="L488" s="123" t="e">
        <f>L486/L487*100</f>
        <v>#VALUE!</v>
      </c>
      <c r="M488" s="123" t="e">
        <f>M486/M487*100</f>
        <v>#VALUE!</v>
      </c>
      <c r="N488" s="123" t="e">
        <f>N486/N487*100</f>
        <v>#VALUE!</v>
      </c>
      <c r="O488" s="123" t="e">
        <f>O486/O487*100</f>
        <v>#VALUE!</v>
      </c>
      <c r="P488" s="124" t="e">
        <f>P486/P487*100</f>
        <v>#VALUE!</v>
      </c>
    </row>
    <row r="489" spans="1:16" ht="15.25" customHeight="1">
      <c r="A489" s="1029" t="str">
        <f>'statement of marks'!$DE$3</f>
        <v>RAJASTHAN STUDIES</v>
      </c>
      <c r="B489" s="1030"/>
      <c r="C489" s="564" t="str">
        <f>IF('statement of marks'!DE33="","",'statement of marks'!DE33)</f>
        <v/>
      </c>
      <c r="D489" s="564" t="str">
        <f>IF('statement of marks'!DF33="","",'statement of marks'!DF33)</f>
        <v/>
      </c>
      <c r="E489" s="564" t="str">
        <f>IF('statement of marks'!DG33="","",'statement of marks'!DG33)</f>
        <v/>
      </c>
      <c r="F489" s="564" t="str">
        <f>IF('statement of marks'!DI33="","",'statement of marks'!DI33)</f>
        <v/>
      </c>
      <c r="G489" s="122" t="str">
        <f>IF(F489="","",SUM(C489:F489))</f>
        <v/>
      </c>
      <c r="H489" s="231"/>
      <c r="J489" s="1029" t="str">
        <f>'statement of marks'!$DE$3</f>
        <v>RAJASTHAN STUDIES</v>
      </c>
      <c r="K489" s="1030"/>
      <c r="L489" s="564" t="str">
        <f>IF('statement of marks'!DE34="","",'statement of marks'!DE34)</f>
        <v/>
      </c>
      <c r="M489" s="564" t="str">
        <f>IF('statement of marks'!DF34="","",'statement of marks'!DF34)</f>
        <v/>
      </c>
      <c r="N489" s="564" t="str">
        <f>IF('statement of marks'!DG34="","",'statement of marks'!DG34)</f>
        <v/>
      </c>
      <c r="O489" s="564" t="str">
        <f>IF('statement of marks'!DI34="","",'statement of marks'!DI34)</f>
        <v/>
      </c>
      <c r="P489" s="122" t="str">
        <f>IF(O489="","",SUM(L489:O489))</f>
        <v/>
      </c>
    </row>
    <row r="490" spans="1:16" ht="15.25" customHeight="1">
      <c r="A490" s="1029" t="str">
        <f>'statement of marks'!$DP$3</f>
        <v>PH. AND HEALTH EDU.</v>
      </c>
      <c r="B490" s="1030"/>
      <c r="C490" s="564" t="str">
        <f>IF('statement of marks'!DP33="","",'statement of marks'!DP33)</f>
        <v/>
      </c>
      <c r="D490" s="564" t="str">
        <f>IF('statement of marks'!DQ33="","",'statement of marks'!DQ33)</f>
        <v/>
      </c>
      <c r="E490" s="564" t="str">
        <f>IF('statement of marks'!DR33="","",'statement of marks'!DR33)</f>
        <v/>
      </c>
      <c r="F490" s="564" t="str">
        <f>IF('statement of marks'!DV33="","",'statement of marks'!DV33)</f>
        <v/>
      </c>
      <c r="G490" s="122" t="str">
        <f>IF(F490="","",SUM(C490:F490))</f>
        <v/>
      </c>
      <c r="H490" s="231"/>
      <c r="J490" s="1029" t="str">
        <f>'statement of marks'!$DP$3</f>
        <v>PH. AND HEALTH EDU.</v>
      </c>
      <c r="K490" s="1030"/>
      <c r="L490" s="564" t="str">
        <f>IF('statement of marks'!DP34="","",'statement of marks'!DP34)</f>
        <v/>
      </c>
      <c r="M490" s="564" t="str">
        <f>IF('statement of marks'!DQ34="","",'statement of marks'!DQ34)</f>
        <v/>
      </c>
      <c r="N490" s="564" t="str">
        <f>IF('statement of marks'!DR34="","",'statement of marks'!DR34)</f>
        <v/>
      </c>
      <c r="O490" s="564" t="str">
        <f>IF('statement of marks'!DV34="","",'statement of marks'!DV34)</f>
        <v/>
      </c>
      <c r="P490" s="122" t="str">
        <f>IF(O490="","",SUM(L490:O490))</f>
        <v/>
      </c>
    </row>
    <row r="491" spans="1:16" ht="15.25" customHeight="1">
      <c r="A491" s="1029" t="str">
        <f>'statement of marks'!$EB$3</f>
        <v>FOUNDATION OF IT</v>
      </c>
      <c r="B491" s="1030"/>
      <c r="C491" s="564" t="str">
        <f>IF('statement of marks'!EB33="","",'statement of marks'!EB33)</f>
        <v/>
      </c>
      <c r="D491" s="564" t="str">
        <f>IF('statement of marks'!EC33="","",'statement of marks'!EC33)</f>
        <v/>
      </c>
      <c r="E491" s="564" t="str">
        <f>IF('statement of marks'!ED33="","",'statement of marks'!ED33)</f>
        <v/>
      </c>
      <c r="F491" s="564" t="str">
        <f>IF('statement of marks'!EH33="","",'statement of marks'!EH33)</f>
        <v/>
      </c>
      <c r="G491" s="122" t="str">
        <f>IF(F491="","",SUM(C491:F491))</f>
        <v/>
      </c>
      <c r="H491" s="231"/>
      <c r="J491" s="1029" t="str">
        <f>'statement of marks'!$EB$3</f>
        <v>FOUNDATION OF IT</v>
      </c>
      <c r="K491" s="1030"/>
      <c r="L491" s="564" t="str">
        <f>IF('statement of marks'!EB34="","",'statement of marks'!EB34)</f>
        <v/>
      </c>
      <c r="M491" s="564" t="str">
        <f>IF('statement of marks'!EC34="","",'statement of marks'!EC34)</f>
        <v/>
      </c>
      <c r="N491" s="564" t="str">
        <f>IF('statement of marks'!ED34="","",'statement of marks'!ED34)</f>
        <v/>
      </c>
      <c r="O491" s="564" t="str">
        <f>IF('statement of marks'!EH34="","",'statement of marks'!EH34)</f>
        <v/>
      </c>
      <c r="P491" s="122" t="str">
        <f>IF(O491="","",SUM(L491:O491))</f>
        <v/>
      </c>
    </row>
    <row r="492" spans="1:16" ht="15.25" customHeight="1">
      <c r="A492" s="1029" t="str">
        <f>'statement of marks'!$EN$3</f>
        <v>S.U.P.W.</v>
      </c>
      <c r="B492" s="1030"/>
      <c r="C492" s="562" t="s">
        <v>247</v>
      </c>
      <c r="D492" s="1042" t="s">
        <v>249</v>
      </c>
      <c r="E492" s="1042"/>
      <c r="F492" s="565" t="s">
        <v>75</v>
      </c>
      <c r="G492" s="122" t="s">
        <v>30</v>
      </c>
      <c r="H492" s="231"/>
      <c r="J492" s="1029" t="str">
        <f>'statement of marks'!$EN$3</f>
        <v>S.U.P.W.</v>
      </c>
      <c r="K492" s="1030"/>
      <c r="L492" s="562" t="s">
        <v>247</v>
      </c>
      <c r="M492" s="1042" t="s">
        <v>249</v>
      </c>
      <c r="N492" s="1042"/>
      <c r="O492" s="565" t="s">
        <v>75</v>
      </c>
      <c r="P492" s="122" t="s">
        <v>30</v>
      </c>
    </row>
    <row r="493" spans="1:16" ht="15.25" customHeight="1">
      <c r="A493" s="1029"/>
      <c r="B493" s="1030"/>
      <c r="C493" s="563">
        <f>'statement of marks'!$EN$6</f>
        <v>25</v>
      </c>
      <c r="D493" s="1043">
        <f>'statement of marks'!$EO$6</f>
        <v>45</v>
      </c>
      <c r="E493" s="1043"/>
      <c r="F493" s="563">
        <f>'statement of marks'!$EP$6</f>
        <v>30</v>
      </c>
      <c r="G493" s="122">
        <f>SUM(C493,D493,F493)</f>
        <v>100</v>
      </c>
      <c r="H493" s="231"/>
      <c r="J493" s="1029"/>
      <c r="K493" s="1030"/>
      <c r="L493" s="563">
        <f>'statement of marks'!$EN$6</f>
        <v>25</v>
      </c>
      <c r="M493" s="1043">
        <f>'statement of marks'!$EO$6</f>
        <v>45</v>
      </c>
      <c r="N493" s="1043"/>
      <c r="O493" s="563">
        <f>'statement of marks'!$EP$6</f>
        <v>30</v>
      </c>
      <c r="P493" s="122">
        <f>SUM(L493,M493,O493)</f>
        <v>100</v>
      </c>
    </row>
    <row r="494" spans="1:16" ht="15.25" customHeight="1">
      <c r="A494" s="1029"/>
      <c r="B494" s="1030"/>
      <c r="C494" s="564" t="str">
        <f>IF('statement of marks'!EN33="","",'statement of marks'!EN33)</f>
        <v/>
      </c>
      <c r="D494" s="1044" t="str">
        <f>'statement of marks'!EO33</f>
        <v/>
      </c>
      <c r="E494" s="1044"/>
      <c r="F494" s="564" t="str">
        <f>'statement of marks'!EP33</f>
        <v/>
      </c>
      <c r="G494" s="561" t="str">
        <f>IF(F494="","",SUM(C494,D494,F494))</f>
        <v/>
      </c>
      <c r="H494" s="231"/>
      <c r="J494" s="1029"/>
      <c r="K494" s="1030"/>
      <c r="L494" s="564" t="str">
        <f>IF('statement of marks'!EN34="","",'statement of marks'!EN34)</f>
        <v/>
      </c>
      <c r="M494" s="1044" t="str">
        <f>'statement of marks'!EO34</f>
        <v/>
      </c>
      <c r="N494" s="1044"/>
      <c r="O494" s="564" t="str">
        <f>'statement of marks'!EP34</f>
        <v/>
      </c>
      <c r="P494" s="561" t="str">
        <f>IF(O494="","",SUM(L494,M494,O494))</f>
        <v/>
      </c>
    </row>
    <row r="495" spans="1:16" ht="15.25" customHeight="1">
      <c r="A495" s="1029" t="str">
        <f>'statement of marks'!$ES$3</f>
        <v>ART EDU.</v>
      </c>
      <c r="B495" s="1030"/>
      <c r="C495" s="565" t="s">
        <v>76</v>
      </c>
      <c r="D495" s="1041" t="s">
        <v>77</v>
      </c>
      <c r="E495" s="1041"/>
      <c r="F495" s="224" t="s">
        <v>248</v>
      </c>
      <c r="G495" s="122" t="s">
        <v>30</v>
      </c>
      <c r="H495" s="231"/>
      <c r="J495" s="1029" t="str">
        <f>'statement of marks'!$ES$3</f>
        <v>ART EDU.</v>
      </c>
      <c r="K495" s="1030"/>
      <c r="L495" s="565" t="s">
        <v>76</v>
      </c>
      <c r="M495" s="1041" t="s">
        <v>77</v>
      </c>
      <c r="N495" s="1041"/>
      <c r="O495" s="224" t="s">
        <v>248</v>
      </c>
      <c r="P495" s="122" t="s">
        <v>30</v>
      </c>
    </row>
    <row r="496" spans="1:16" ht="15.25" customHeight="1">
      <c r="A496" s="1029"/>
      <c r="B496" s="1030"/>
      <c r="C496" s="563">
        <f>'statement of marks'!$ES$6</f>
        <v>25</v>
      </c>
      <c r="D496" s="563">
        <f>'statement of marks'!$ET$6</f>
        <v>30</v>
      </c>
      <c r="E496" s="563">
        <f>'statement of marks'!$EU$6</f>
        <v>30</v>
      </c>
      <c r="F496" s="563">
        <f>'statement of marks'!$EV$6</f>
        <v>15</v>
      </c>
      <c r="G496" s="122">
        <f>SUM(C496,D496,E496,F496)</f>
        <v>100</v>
      </c>
      <c r="H496" s="231"/>
      <c r="J496" s="1029"/>
      <c r="K496" s="1030"/>
      <c r="L496" s="563">
        <f>'statement of marks'!$ES$6</f>
        <v>25</v>
      </c>
      <c r="M496" s="563">
        <f>'statement of marks'!$ET$6</f>
        <v>30</v>
      </c>
      <c r="N496" s="563">
        <f>'statement of marks'!$EU$6</f>
        <v>30</v>
      </c>
      <c r="O496" s="563">
        <f>'statement of marks'!$EV$6</f>
        <v>15</v>
      </c>
      <c r="P496" s="122">
        <f>SUM(L496,M496,N496,O496)</f>
        <v>100</v>
      </c>
    </row>
    <row r="497" spans="1:16" ht="15.25" customHeight="1">
      <c r="A497" s="1029"/>
      <c r="B497" s="1030"/>
      <c r="C497" s="564" t="str">
        <f>IF('statement of marks'!ES33="","",'statement of marks'!ES33)</f>
        <v/>
      </c>
      <c r="D497" s="564" t="str">
        <f>'statement of marks'!ET33</f>
        <v/>
      </c>
      <c r="E497" s="564" t="str">
        <f>'statement of marks'!EU33</f>
        <v/>
      </c>
      <c r="F497" s="564" t="str">
        <f>'statement of marks'!EV33</f>
        <v/>
      </c>
      <c r="G497" s="122" t="str">
        <f>IF(F497="","",SUM(C497:F497))</f>
        <v/>
      </c>
      <c r="H497" s="231"/>
      <c r="J497" s="1029"/>
      <c r="K497" s="1030"/>
      <c r="L497" s="564" t="str">
        <f>IF('statement of marks'!ES34="","",'statement of marks'!ES34)</f>
        <v/>
      </c>
      <c r="M497" s="564" t="str">
        <f>'statement of marks'!ET34</f>
        <v/>
      </c>
      <c r="N497" s="564" t="str">
        <f>'statement of marks'!EU34</f>
        <v/>
      </c>
      <c r="O497" s="564" t="str">
        <f>'statement of marks'!EV34</f>
        <v/>
      </c>
      <c r="P497" s="122" t="str">
        <f>IF(O497="","",SUM(L497:O497))</f>
        <v/>
      </c>
    </row>
    <row r="498" spans="1:16" ht="15.25" customHeight="1">
      <c r="A498" s="1033" t="s">
        <v>246</v>
      </c>
      <c r="B498" s="1034"/>
      <c r="C498" s="560" t="s">
        <v>252</v>
      </c>
      <c r="D498" s="560" t="s">
        <v>251</v>
      </c>
      <c r="E498" s="560" t="s">
        <v>250</v>
      </c>
      <c r="F498" s="1031" t="s">
        <v>245</v>
      </c>
      <c r="G498" s="1032"/>
      <c r="H498" s="231"/>
      <c r="J498" s="1033" t="s">
        <v>246</v>
      </c>
      <c r="K498" s="1034"/>
      <c r="L498" s="560" t="s">
        <v>252</v>
      </c>
      <c r="M498" s="560" t="s">
        <v>251</v>
      </c>
      <c r="N498" s="560" t="s">
        <v>250</v>
      </c>
      <c r="O498" s="1031" t="s">
        <v>245</v>
      </c>
      <c r="P498" s="1032"/>
    </row>
    <row r="499" spans="1:16" ht="15.25" customHeight="1">
      <c r="A499" s="1033" t="s">
        <v>170</v>
      </c>
      <c r="B499" s="1034"/>
      <c r="C499" s="181" t="str">
        <f>IF('statement of marks'!GN33="","",'statement of marks'!GN33)</f>
        <v/>
      </c>
      <c r="D499" s="181" t="str">
        <f>IF('statement of marks'!GP33="","",'statement of marks'!GP33)</f>
        <v/>
      </c>
      <c r="E499" s="181" t="str">
        <f>IF('statement of marks'!GR33="","",'statement of marks'!GR33)</f>
        <v/>
      </c>
      <c r="F499" s="1035" t="str">
        <f>'statement of marks'!GT33</f>
        <v/>
      </c>
      <c r="G499" s="1036"/>
      <c r="H499" s="231"/>
      <c r="J499" s="1033" t="s">
        <v>170</v>
      </c>
      <c r="K499" s="1034"/>
      <c r="L499" s="181" t="str">
        <f>IF('statement of marks'!GN34="","",'statement of marks'!GN34)</f>
        <v/>
      </c>
      <c r="M499" s="181" t="str">
        <f>IF('statement of marks'!GP34="","",'statement of marks'!GP34)</f>
        <v/>
      </c>
      <c r="N499" s="181" t="str">
        <f>IF('statement of marks'!GR34="","",'statement of marks'!GR34)</f>
        <v/>
      </c>
      <c r="O499" s="1035" t="str">
        <f>'statement of marks'!GT34</f>
        <v/>
      </c>
      <c r="P499" s="1036"/>
    </row>
    <row r="500" spans="1:16" ht="15.25" customHeight="1">
      <c r="A500" s="1037" t="s">
        <v>171</v>
      </c>
      <c r="B500" s="1038"/>
      <c r="C500" s="180" t="str">
        <f>IF('statement of marks'!GM33="","",'statement of marks'!GM33)</f>
        <v/>
      </c>
      <c r="D500" s="180" t="str">
        <f>IF('statement of marks'!GO33="","",'statement of marks'!GO33)</f>
        <v/>
      </c>
      <c r="E500" s="180" t="str">
        <f>IF('statement of marks'!GQ33="","",'statement of marks'!GQ33)</f>
        <v/>
      </c>
      <c r="F500" s="1039" t="str">
        <f>'statement of marks'!GS33</f>
        <v/>
      </c>
      <c r="G500" s="1040"/>
      <c r="H500" s="231"/>
      <c r="J500" s="1037" t="s">
        <v>171</v>
      </c>
      <c r="K500" s="1038"/>
      <c r="L500" s="180" t="str">
        <f>IF('statement of marks'!GM34="","",'statement of marks'!GM34)</f>
        <v/>
      </c>
      <c r="M500" s="180" t="str">
        <f>IF('statement of marks'!GO34="","",'statement of marks'!GO34)</f>
        <v/>
      </c>
      <c r="N500" s="180" t="str">
        <f>IF('statement of marks'!GQ34="","",'statement of marks'!GQ34)</f>
        <v/>
      </c>
      <c r="O500" s="1039" t="str">
        <f>'statement of marks'!GS34</f>
        <v/>
      </c>
      <c r="P500" s="1040"/>
    </row>
    <row r="501" spans="1:16" ht="15.25" customHeight="1">
      <c r="A501" s="1029" t="s">
        <v>241</v>
      </c>
      <c r="B501" s="1030"/>
      <c r="C501" s="177"/>
      <c r="D501" s="43"/>
      <c r="E501" s="43"/>
      <c r="F501" s="43"/>
      <c r="G501" s="226"/>
      <c r="H501" s="231"/>
      <c r="J501" s="1029" t="s">
        <v>241</v>
      </c>
      <c r="K501" s="1030"/>
      <c r="L501" s="177"/>
      <c r="M501" s="43"/>
      <c r="N501" s="43"/>
      <c r="O501" s="43"/>
      <c r="P501" s="226"/>
    </row>
    <row r="502" spans="1:16" ht="15.25" customHeight="1">
      <c r="A502" s="1029" t="s">
        <v>242</v>
      </c>
      <c r="B502" s="1030"/>
      <c r="C502" s="177"/>
      <c r="D502" s="43"/>
      <c r="E502" s="43"/>
      <c r="F502" s="43"/>
      <c r="G502" s="226"/>
      <c r="H502" s="231"/>
      <c r="J502" s="1029" t="s">
        <v>242</v>
      </c>
      <c r="K502" s="1030"/>
      <c r="L502" s="177"/>
      <c r="M502" s="43"/>
      <c r="N502" s="43"/>
      <c r="O502" s="43"/>
      <c r="P502" s="226"/>
    </row>
    <row r="503" spans="1:16" ht="15.25" customHeight="1">
      <c r="A503" s="1029" t="s">
        <v>243</v>
      </c>
      <c r="B503" s="1030"/>
      <c r="C503" s="177"/>
      <c r="D503" s="43"/>
      <c r="E503" s="43"/>
      <c r="F503" s="43"/>
      <c r="G503" s="226"/>
      <c r="H503" s="231"/>
      <c r="J503" s="1029" t="s">
        <v>243</v>
      </c>
      <c r="K503" s="1030"/>
      <c r="L503" s="177"/>
      <c r="M503" s="43"/>
      <c r="N503" s="43"/>
      <c r="O503" s="43"/>
      <c r="P503" s="226"/>
    </row>
    <row r="504" spans="1:16" ht="15.25" customHeight="1" thickBot="1">
      <c r="A504" s="1027" t="s">
        <v>244</v>
      </c>
      <c r="B504" s="1028"/>
      <c r="C504" s="178"/>
      <c r="D504" s="227"/>
      <c r="E504" s="227"/>
      <c r="F504" s="227"/>
      <c r="G504" s="228"/>
      <c r="H504" s="231"/>
      <c r="J504" s="1027" t="s">
        <v>244</v>
      </c>
      <c r="K504" s="1028"/>
      <c r="L504" s="178"/>
      <c r="M504" s="227"/>
      <c r="N504" s="227"/>
      <c r="O504" s="227"/>
      <c r="P504" s="228"/>
    </row>
    <row r="505" spans="1:16" ht="15.25" customHeight="1" thickTop="1">
      <c r="A505" s="1053" t="s">
        <v>166</v>
      </c>
      <c r="B505" s="1054"/>
      <c r="C505" s="1054"/>
      <c r="D505" s="1054"/>
      <c r="E505" s="1054"/>
      <c r="F505" s="1054"/>
      <c r="G505" s="1055"/>
      <c r="H505" s="231"/>
      <c r="J505" s="1056" t="s">
        <v>256</v>
      </c>
      <c r="K505" s="1057"/>
      <c r="L505" s="1057"/>
      <c r="M505" s="1057"/>
      <c r="N505" s="1057"/>
      <c r="O505" s="1057"/>
      <c r="P505" s="1058"/>
    </row>
    <row r="506" spans="1:16" ht="15.25" customHeight="1">
      <c r="A506" s="1059" t="str">
        <f>IF('statement of marks'!$A$1="","",'statement of marks'!$A$1)</f>
        <v xml:space="preserve">GOVT. HR. SEC. SCHOOL, </v>
      </c>
      <c r="B506" s="1060"/>
      <c r="C506" s="1060"/>
      <c r="D506" s="1060"/>
      <c r="E506" s="1060"/>
      <c r="F506" s="1060"/>
      <c r="G506" s="1061"/>
      <c r="H506" s="231"/>
      <c r="J506" s="1059" t="str">
        <f>IF('statement of marks'!$A$1="","",'statement of marks'!$A$1)</f>
        <v xml:space="preserve">GOVT. HR. SEC. SCHOOL, </v>
      </c>
      <c r="K506" s="1060"/>
      <c r="L506" s="1060"/>
      <c r="M506" s="1060"/>
      <c r="N506" s="1060"/>
      <c r="O506" s="1060"/>
      <c r="P506" s="1061"/>
    </row>
    <row r="507" spans="1:16" ht="15.25" customHeight="1">
      <c r="A507" s="1059"/>
      <c r="B507" s="1060"/>
      <c r="C507" s="1060"/>
      <c r="D507" s="1060"/>
      <c r="E507" s="1060"/>
      <c r="F507" s="1060"/>
      <c r="G507" s="1061"/>
      <c r="H507" s="231"/>
      <c r="J507" s="1059"/>
      <c r="K507" s="1060"/>
      <c r="L507" s="1060"/>
      <c r="M507" s="1060"/>
      <c r="N507" s="1060"/>
      <c r="O507" s="1060"/>
      <c r="P507" s="1061"/>
    </row>
    <row r="508" spans="1:16" ht="15.25" customHeight="1">
      <c r="A508" s="1029" t="s">
        <v>167</v>
      </c>
      <c r="B508" s="1030"/>
      <c r="C508" s="1051" t="str">
        <f>IF('statement of marks'!$F$3="","",'statement of marks'!$F$3)</f>
        <v>2015-16</v>
      </c>
      <c r="D508" s="1051"/>
      <c r="E508" s="1051"/>
      <c r="F508" s="1051"/>
      <c r="G508" s="1052"/>
      <c r="H508" s="231"/>
      <c r="J508" s="1029" t="s">
        <v>167</v>
      </c>
      <c r="K508" s="1030"/>
      <c r="L508" s="1051" t="str">
        <f>IF('statement of marks'!$F$3="","",'statement of marks'!$F$3)</f>
        <v>2015-16</v>
      </c>
      <c r="M508" s="1051"/>
      <c r="N508" s="1051"/>
      <c r="O508" s="1051"/>
      <c r="P508" s="1052"/>
    </row>
    <row r="509" spans="1:16" ht="15.25" customHeight="1">
      <c r="A509" s="1029" t="s">
        <v>31</v>
      </c>
      <c r="B509" s="1030"/>
      <c r="C509" s="1051" t="str">
        <f>IF('statement of marks'!H35="","",'statement of marks'!H35)</f>
        <v>A 029</v>
      </c>
      <c r="D509" s="1051"/>
      <c r="E509" s="1051"/>
      <c r="F509" s="1051"/>
      <c r="G509" s="1052"/>
      <c r="H509" s="231"/>
      <c r="J509" s="1029" t="s">
        <v>31</v>
      </c>
      <c r="K509" s="1030"/>
      <c r="L509" s="1051" t="str">
        <f>IF('statement of marks'!H36="","",'statement of marks'!H36)</f>
        <v>A 030</v>
      </c>
      <c r="M509" s="1051"/>
      <c r="N509" s="1051"/>
      <c r="O509" s="1051"/>
      <c r="P509" s="1052"/>
    </row>
    <row r="510" spans="1:16" ht="15.25" customHeight="1">
      <c r="A510" s="1029" t="s">
        <v>32</v>
      </c>
      <c r="B510" s="1030"/>
      <c r="C510" s="1051" t="str">
        <f>IF('statement of marks'!I35="","",'statement of marks'!I35)</f>
        <v>B 029</v>
      </c>
      <c r="D510" s="1051"/>
      <c r="E510" s="1051"/>
      <c r="F510" s="1051"/>
      <c r="G510" s="1052"/>
      <c r="H510" s="231"/>
      <c r="J510" s="1029" t="s">
        <v>32</v>
      </c>
      <c r="K510" s="1030"/>
      <c r="L510" s="1051" t="str">
        <f>IF('statement of marks'!I36="","",'statement of marks'!I36)</f>
        <v>B 030</v>
      </c>
      <c r="M510" s="1051"/>
      <c r="N510" s="1051"/>
      <c r="O510" s="1051"/>
      <c r="P510" s="1052"/>
    </row>
    <row r="511" spans="1:16" ht="15.25" customHeight="1">
      <c r="A511" s="1029" t="s">
        <v>33</v>
      </c>
      <c r="B511" s="1030"/>
      <c r="C511" s="1051" t="str">
        <f>IF('statement of marks'!J35="","",'statement of marks'!J35)</f>
        <v>C 029</v>
      </c>
      <c r="D511" s="1051"/>
      <c r="E511" s="1051"/>
      <c r="F511" s="1051"/>
      <c r="G511" s="1052"/>
      <c r="H511" s="231"/>
      <c r="J511" s="1029" t="s">
        <v>33</v>
      </c>
      <c r="K511" s="1030"/>
      <c r="L511" s="1051" t="str">
        <f>IF('statement of marks'!J36="","",'statement of marks'!J36)</f>
        <v>C 030</v>
      </c>
      <c r="M511" s="1051"/>
      <c r="N511" s="1051"/>
      <c r="O511" s="1051"/>
      <c r="P511" s="1052"/>
    </row>
    <row r="512" spans="1:16" ht="15.25" customHeight="1">
      <c r="A512" s="1029" t="s">
        <v>202</v>
      </c>
      <c r="B512" s="1030"/>
      <c r="C512" s="559" t="str">
        <f>IF('statement of marks'!$A$3="","",'statement of marks'!$A$3)</f>
        <v>10 'B'</v>
      </c>
      <c r="D512" s="1030" t="s">
        <v>62</v>
      </c>
      <c r="E512" s="1030"/>
      <c r="F512" s="1030">
        <f>IF('statement of marks'!D35="","",'statement of marks'!D35)</f>
        <v>1029</v>
      </c>
      <c r="G512" s="1050"/>
      <c r="H512" s="231"/>
      <c r="J512" s="1029" t="s">
        <v>202</v>
      </c>
      <c r="K512" s="1030"/>
      <c r="L512" s="559" t="str">
        <f>IF('statement of marks'!$A$3="","",'statement of marks'!$A$3)</f>
        <v>10 'B'</v>
      </c>
      <c r="M512" s="1030" t="s">
        <v>62</v>
      </c>
      <c r="N512" s="1030"/>
      <c r="O512" s="1030">
        <f>IF('statement of marks'!D36="","",'statement of marks'!D36)</f>
        <v>1030</v>
      </c>
      <c r="P512" s="1050"/>
    </row>
    <row r="513" spans="1:16" ht="15.25" customHeight="1">
      <c r="A513" s="1029" t="s">
        <v>63</v>
      </c>
      <c r="B513" s="1030"/>
      <c r="C513" s="559" t="str">
        <f>IF('statement of marks'!F35="","",'statement of marks'!F35)</f>
        <v/>
      </c>
      <c r="D513" s="1030" t="s">
        <v>58</v>
      </c>
      <c r="E513" s="1030"/>
      <c r="F513" s="1062" t="str">
        <f>IF('statement of marks'!G35="","",'statement of marks'!G35)</f>
        <v/>
      </c>
      <c r="G513" s="1063"/>
      <c r="H513" s="231"/>
      <c r="J513" s="1029" t="s">
        <v>63</v>
      </c>
      <c r="K513" s="1030"/>
      <c r="L513" s="559" t="str">
        <f>IF('statement of marks'!F36="","",'statement of marks'!F36)</f>
        <v/>
      </c>
      <c r="M513" s="1030" t="s">
        <v>58</v>
      </c>
      <c r="N513" s="1030"/>
      <c r="O513" s="1062" t="str">
        <f>IF('statement of marks'!G36="","",'statement of marks'!G36)</f>
        <v/>
      </c>
      <c r="P513" s="1063"/>
    </row>
    <row r="514" spans="1:16" ht="15.25" customHeight="1">
      <c r="A514" s="229" t="s">
        <v>168</v>
      </c>
      <c r="B514" s="230" t="s">
        <v>254</v>
      </c>
      <c r="C514" s="186" t="s">
        <v>67</v>
      </c>
      <c r="D514" s="186" t="s">
        <v>68</v>
      </c>
      <c r="E514" s="186" t="s">
        <v>69</v>
      </c>
      <c r="F514" s="558" t="s">
        <v>176</v>
      </c>
      <c r="G514" s="190" t="s">
        <v>253</v>
      </c>
      <c r="H514" s="231"/>
      <c r="J514" s="229" t="s">
        <v>168</v>
      </c>
      <c r="K514" s="230" t="s">
        <v>254</v>
      </c>
      <c r="L514" s="186" t="s">
        <v>67</v>
      </c>
      <c r="M514" s="186" t="s">
        <v>68</v>
      </c>
      <c r="N514" s="186" t="s">
        <v>69</v>
      </c>
      <c r="O514" s="558" t="s">
        <v>176</v>
      </c>
      <c r="P514" s="190" t="s">
        <v>253</v>
      </c>
    </row>
    <row r="515" spans="1:16" ht="15.25" customHeight="1">
      <c r="A515" s="1049" t="s">
        <v>148</v>
      </c>
      <c r="B515" s="1046"/>
      <c r="C515" s="563">
        <v>10</v>
      </c>
      <c r="D515" s="563">
        <v>10</v>
      </c>
      <c r="E515" s="563">
        <v>10</v>
      </c>
      <c r="F515" s="563">
        <v>70</v>
      </c>
      <c r="G515" s="122">
        <v>100</v>
      </c>
      <c r="H515" s="231"/>
      <c r="J515" s="1049" t="s">
        <v>148</v>
      </c>
      <c r="K515" s="1046"/>
      <c r="L515" s="563">
        <v>10</v>
      </c>
      <c r="M515" s="563">
        <v>10</v>
      </c>
      <c r="N515" s="563">
        <v>10</v>
      </c>
      <c r="O515" s="563">
        <v>70</v>
      </c>
      <c r="P515" s="122">
        <v>100</v>
      </c>
    </row>
    <row r="516" spans="1:16" ht="15.25" customHeight="1">
      <c r="A516" s="1029" t="str">
        <f>'statement of marks'!$K$3</f>
        <v>HINDI</v>
      </c>
      <c r="B516" s="1030"/>
      <c r="C516" s="181" t="str">
        <f>IF('statement of marks'!K35="","",'statement of marks'!K35)</f>
        <v/>
      </c>
      <c r="D516" s="181" t="str">
        <f>IF('statement of marks'!L35="","",'statement of marks'!L35)</f>
        <v/>
      </c>
      <c r="E516" s="181" t="str">
        <f>IF('statement of marks'!M35="","",'statement of marks'!M35)</f>
        <v/>
      </c>
      <c r="F516" s="181" t="str">
        <f>IF('statement of marks'!O35="","",'statement of marks'!O35)</f>
        <v/>
      </c>
      <c r="G516" s="122" t="str">
        <f t="shared" ref="G516:G521" si="28">IF(F516="","",SUM(C516:F516))</f>
        <v/>
      </c>
      <c r="H516" s="231"/>
      <c r="J516" s="1029" t="str">
        <f>'statement of marks'!$K$3</f>
        <v>HINDI</v>
      </c>
      <c r="K516" s="1030"/>
      <c r="L516" s="181" t="str">
        <f>IF('statement of marks'!K36="","",'statement of marks'!K36)</f>
        <v/>
      </c>
      <c r="M516" s="181" t="str">
        <f>IF('statement of marks'!L36="","",'statement of marks'!L36)</f>
        <v/>
      </c>
      <c r="N516" s="181" t="str">
        <f>IF('statement of marks'!M36="","",'statement of marks'!M36)</f>
        <v/>
      </c>
      <c r="O516" s="181" t="str">
        <f>IF('statement of marks'!O36="","",'statement of marks'!O36)</f>
        <v/>
      </c>
      <c r="P516" s="122" t="str">
        <f t="shared" ref="P516:P521" si="29">IF(O516="","",SUM(L516:O516))</f>
        <v/>
      </c>
    </row>
    <row r="517" spans="1:16" ht="15.25" customHeight="1">
      <c r="A517" s="1029" t="str">
        <f>'statement of marks'!$AA$3</f>
        <v>ENGLISH</v>
      </c>
      <c r="B517" s="1030"/>
      <c r="C517" s="181" t="str">
        <f>IF('statement of marks'!AA35="","",'statement of marks'!AA35)</f>
        <v/>
      </c>
      <c r="D517" s="181" t="str">
        <f>IF('statement of marks'!AB35="","",'statement of marks'!AB35)</f>
        <v/>
      </c>
      <c r="E517" s="181" t="str">
        <f>IF('statement of marks'!AC35="","",'statement of marks'!AC35)</f>
        <v/>
      </c>
      <c r="F517" s="181" t="str">
        <f>IF('statement of marks'!AE35="","",'statement of marks'!AE35)</f>
        <v/>
      </c>
      <c r="G517" s="122" t="str">
        <f t="shared" si="28"/>
        <v/>
      </c>
      <c r="H517" s="231"/>
      <c r="J517" s="1029" t="str">
        <f>'statement of marks'!$AA$3</f>
        <v>ENGLISH</v>
      </c>
      <c r="K517" s="1030"/>
      <c r="L517" s="181" t="str">
        <f>IF('statement of marks'!AA36="","",'statement of marks'!AA36)</f>
        <v/>
      </c>
      <c r="M517" s="181" t="str">
        <f>IF('statement of marks'!AB36="","",'statement of marks'!AB36)</f>
        <v/>
      </c>
      <c r="N517" s="181" t="str">
        <f>IF('statement of marks'!AC36="","",'statement of marks'!AC36)</f>
        <v/>
      </c>
      <c r="O517" s="181" t="str">
        <f>IF('statement of marks'!AE36="","",'statement of marks'!AE36)</f>
        <v/>
      </c>
      <c r="P517" s="122" t="str">
        <f t="shared" si="29"/>
        <v/>
      </c>
    </row>
    <row r="518" spans="1:16" ht="15.25" customHeight="1">
      <c r="A518" s="1029" t="str">
        <f>'statement of marks'!AR35</f>
        <v/>
      </c>
      <c r="B518" s="1030"/>
      <c r="C518" s="181" t="str">
        <f>IF('statement of marks'!AS35="","",'statement of marks'!AS35)</f>
        <v/>
      </c>
      <c r="D518" s="181" t="str">
        <f>IF('statement of marks'!AT35="","",'statement of marks'!AT35)</f>
        <v/>
      </c>
      <c r="E518" s="181" t="str">
        <f>IF('statement of marks'!AU35="","",'statement of marks'!AU35)</f>
        <v/>
      </c>
      <c r="F518" s="181" t="str">
        <f>IF('statement of marks'!AW35="","",'statement of marks'!AW35)</f>
        <v/>
      </c>
      <c r="G518" s="122" t="str">
        <f t="shared" si="28"/>
        <v/>
      </c>
      <c r="H518" s="231"/>
      <c r="J518" s="1029" t="str">
        <f>'statement of marks'!AR36</f>
        <v/>
      </c>
      <c r="K518" s="1030"/>
      <c r="L518" s="181" t="str">
        <f>IF('statement of marks'!AS36="","",'statement of marks'!AS36)</f>
        <v/>
      </c>
      <c r="M518" s="181" t="str">
        <f>IF('statement of marks'!AT36="","",'statement of marks'!AT36)</f>
        <v/>
      </c>
      <c r="N518" s="181" t="str">
        <f>IF('statement of marks'!AU36="","",'statement of marks'!AU36)</f>
        <v/>
      </c>
      <c r="O518" s="181" t="str">
        <f>IF('statement of marks'!AW36="","",'statement of marks'!AW36)</f>
        <v/>
      </c>
      <c r="P518" s="122" t="str">
        <f t="shared" si="29"/>
        <v/>
      </c>
    </row>
    <row r="519" spans="1:16" ht="15.25" customHeight="1">
      <c r="A519" s="1029" t="str">
        <f>'statement of marks'!$BI$3</f>
        <v>SCIENCE</v>
      </c>
      <c r="B519" s="1030"/>
      <c r="C519" s="181" t="str">
        <f>IF('statement of marks'!BI35="","",'statement of marks'!BI35)</f>
        <v/>
      </c>
      <c r="D519" s="181" t="str">
        <f>IF('statement of marks'!BJ35="","",'statement of marks'!BJ35)</f>
        <v/>
      </c>
      <c r="E519" s="181" t="str">
        <f>IF('statement of marks'!BK35="","",'statement of marks'!BK35)</f>
        <v/>
      </c>
      <c r="F519" s="181" t="str">
        <f>IF('statement of marks'!BM35="","",'statement of marks'!BM35)</f>
        <v/>
      </c>
      <c r="G519" s="122" t="str">
        <f t="shared" si="28"/>
        <v/>
      </c>
      <c r="H519" s="231"/>
      <c r="J519" s="1029" t="str">
        <f>'statement of marks'!$BI$3</f>
        <v>SCIENCE</v>
      </c>
      <c r="K519" s="1030"/>
      <c r="L519" s="181" t="str">
        <f>IF('statement of marks'!BI36="","",'statement of marks'!BI36)</f>
        <v/>
      </c>
      <c r="M519" s="181" t="str">
        <f>IF('statement of marks'!BJ36="","",'statement of marks'!BJ36)</f>
        <v/>
      </c>
      <c r="N519" s="181" t="str">
        <f>IF('statement of marks'!BK36="","",'statement of marks'!BK36)</f>
        <v/>
      </c>
      <c r="O519" s="181" t="str">
        <f>IF('statement of marks'!BM36="","",'statement of marks'!BM36)</f>
        <v/>
      </c>
      <c r="P519" s="122" t="str">
        <f t="shared" si="29"/>
        <v/>
      </c>
    </row>
    <row r="520" spans="1:16" ht="15.25" customHeight="1">
      <c r="A520" s="1029" t="str">
        <f>'statement of marks'!$BY$3</f>
        <v>SOCIAL SCIENCE</v>
      </c>
      <c r="B520" s="1030"/>
      <c r="C520" s="181" t="str">
        <f>IF('statement of marks'!BY35="","",'statement of marks'!BY35)</f>
        <v/>
      </c>
      <c r="D520" s="181" t="str">
        <f>IF('statement of marks'!BZ35="","",'statement of marks'!BZ35)</f>
        <v/>
      </c>
      <c r="E520" s="181" t="str">
        <f>IF('statement of marks'!CA35="","",'statement of marks'!CA35)</f>
        <v/>
      </c>
      <c r="F520" s="181" t="str">
        <f>IF('statement of marks'!CC35="","",'statement of marks'!CC35)</f>
        <v/>
      </c>
      <c r="G520" s="122" t="str">
        <f t="shared" si="28"/>
        <v/>
      </c>
      <c r="H520" s="231"/>
      <c r="J520" s="1029" t="str">
        <f>'statement of marks'!$BY$3</f>
        <v>SOCIAL SCIENCE</v>
      </c>
      <c r="K520" s="1030"/>
      <c r="L520" s="181" t="str">
        <f>IF('statement of marks'!BY36="","",'statement of marks'!BY36)</f>
        <v/>
      </c>
      <c r="M520" s="181" t="str">
        <f>IF('statement of marks'!BZ36="","",'statement of marks'!BZ36)</f>
        <v/>
      </c>
      <c r="N520" s="181" t="str">
        <f>IF('statement of marks'!CA36="","",'statement of marks'!CA36)</f>
        <v/>
      </c>
      <c r="O520" s="181" t="str">
        <f>IF('statement of marks'!CC36="","",'statement of marks'!CC36)</f>
        <v/>
      </c>
      <c r="P520" s="122" t="str">
        <f t="shared" si="29"/>
        <v/>
      </c>
    </row>
    <row r="521" spans="1:16" ht="15.25" customHeight="1">
      <c r="A521" s="1029" t="str">
        <f>'statement of marks'!$CO$3</f>
        <v>MATHEMATICS</v>
      </c>
      <c r="B521" s="1030"/>
      <c r="C521" s="181" t="str">
        <f>IF('statement of marks'!CO35="","",'statement of marks'!CO35)</f>
        <v/>
      </c>
      <c r="D521" s="181" t="str">
        <f>IF('statement of marks'!CP35="","",'statement of marks'!CP35)</f>
        <v/>
      </c>
      <c r="E521" s="181" t="str">
        <f>IF('statement of marks'!CQ35="","",'statement of marks'!CQ35)</f>
        <v/>
      </c>
      <c r="F521" s="181" t="str">
        <f>IF('statement of marks'!CS35="","",'statement of marks'!CS35)</f>
        <v/>
      </c>
      <c r="G521" s="122" t="str">
        <f t="shared" si="28"/>
        <v/>
      </c>
      <c r="H521" s="231"/>
      <c r="J521" s="1029" t="str">
        <f>'statement of marks'!$CO$3</f>
        <v>MATHEMATICS</v>
      </c>
      <c r="K521" s="1030"/>
      <c r="L521" s="181" t="str">
        <f>IF('statement of marks'!CO36="","",'statement of marks'!CO36)</f>
        <v/>
      </c>
      <c r="M521" s="181" t="str">
        <f>IF('statement of marks'!CP36="","",'statement of marks'!CP36)</f>
        <v/>
      </c>
      <c r="N521" s="181" t="str">
        <f>IF('statement of marks'!CQ36="","",'statement of marks'!CQ36)</f>
        <v/>
      </c>
      <c r="O521" s="181" t="str">
        <f>IF('statement of marks'!CS36="","",'statement of marks'!CS36)</f>
        <v/>
      </c>
      <c r="P521" s="122" t="str">
        <f t="shared" si="29"/>
        <v/>
      </c>
    </row>
    <row r="522" spans="1:16" ht="15.25" customHeight="1">
      <c r="A522" s="1047" t="s">
        <v>255</v>
      </c>
      <c r="B522" s="1048"/>
      <c r="C522" s="180" t="str">
        <f>IF(C521="","",SUM(C516:C521))</f>
        <v/>
      </c>
      <c r="D522" s="180" t="str">
        <f>IF(D521="","",SUM(D516:D521))</f>
        <v/>
      </c>
      <c r="E522" s="180" t="str">
        <f>IF(E521="","",SUM(E516:E521))</f>
        <v/>
      </c>
      <c r="F522" s="180" t="str">
        <f>IF(F521="","",SUM(F516:F521))</f>
        <v/>
      </c>
      <c r="G522" s="188" t="str">
        <f>IF(G521="","",SUM(G516:G521))</f>
        <v/>
      </c>
      <c r="H522" s="231"/>
      <c r="J522" s="1047" t="s">
        <v>255</v>
      </c>
      <c r="K522" s="1048"/>
      <c r="L522" s="180" t="str">
        <f>IF(L521="","",SUM(L516:L521))</f>
        <v/>
      </c>
      <c r="M522" s="180" t="str">
        <f>IF(M521="","",SUM(M516:M521))</f>
        <v/>
      </c>
      <c r="N522" s="180" t="str">
        <f>IF(N521="","",SUM(N516:N521))</f>
        <v/>
      </c>
      <c r="O522" s="180" t="str">
        <f>IF(O521="","",SUM(O516:O521))</f>
        <v/>
      </c>
      <c r="P522" s="188" t="str">
        <f>IF(P521="","",SUM(P516:P521))</f>
        <v/>
      </c>
    </row>
    <row r="523" spans="1:16" ht="15.25" customHeight="1">
      <c r="A523" s="1047" t="s">
        <v>169</v>
      </c>
      <c r="B523" s="1048"/>
      <c r="C523" s="563">
        <f>60-(COUNTIF(C516:C521,"NA")*10+COUNTIF(C516:C521,"ML")*10)</f>
        <v>60</v>
      </c>
      <c r="D523" s="563">
        <f>60-(COUNTIF(D516:D521,"NA")*10+COUNTIF(D516:D521,"ML")*10)</f>
        <v>60</v>
      </c>
      <c r="E523" s="563">
        <f>60-(COUNTIF(E516:E521,"NA")*10+COUNTIF(E516:E521,"ML")*10)</f>
        <v>60</v>
      </c>
      <c r="F523" s="563">
        <f>420-(COUNTIF(F516:F521,"NA")*70+COUNTIF(F516:F521,"ML")*70)</f>
        <v>420</v>
      </c>
      <c r="G523" s="189">
        <f>SUM(C523:F523)</f>
        <v>600</v>
      </c>
      <c r="H523" s="231"/>
      <c r="J523" s="1047" t="s">
        <v>169</v>
      </c>
      <c r="K523" s="1048"/>
      <c r="L523" s="563">
        <f>60-(COUNTIF(L516:L521,"NA")*10+COUNTIF(L516:L521,"ML")*10)</f>
        <v>60</v>
      </c>
      <c r="M523" s="563">
        <f>60-(COUNTIF(M516:M521,"NA")*10+COUNTIF(M516:M521,"ML")*10)</f>
        <v>60</v>
      </c>
      <c r="N523" s="563">
        <f>60-(COUNTIF(N516:N521,"NA")*10+COUNTIF(N516:N521,"ML")*10)</f>
        <v>60</v>
      </c>
      <c r="O523" s="563">
        <f>420-(COUNTIF(O516:O521,"NA")*70+COUNTIF(O516:O521,"ML")*70)</f>
        <v>420</v>
      </c>
      <c r="P523" s="189">
        <f>SUM(L523:O523)</f>
        <v>600</v>
      </c>
    </row>
    <row r="524" spans="1:16" ht="15.25" customHeight="1">
      <c r="A524" s="1045" t="s">
        <v>133</v>
      </c>
      <c r="B524" s="1046"/>
      <c r="C524" s="123" t="e">
        <f>C522/C523*100</f>
        <v>#VALUE!</v>
      </c>
      <c r="D524" s="123" t="e">
        <f>D522/D523*100</f>
        <v>#VALUE!</v>
      </c>
      <c r="E524" s="123" t="e">
        <f>E522/E523*100</f>
        <v>#VALUE!</v>
      </c>
      <c r="F524" s="123" t="e">
        <f>F522/F523*100</f>
        <v>#VALUE!</v>
      </c>
      <c r="G524" s="124" t="e">
        <f>G522/G523*100</f>
        <v>#VALUE!</v>
      </c>
      <c r="H524" s="231"/>
      <c r="J524" s="1045" t="s">
        <v>133</v>
      </c>
      <c r="K524" s="1046"/>
      <c r="L524" s="123" t="e">
        <f>L522/L523*100</f>
        <v>#VALUE!</v>
      </c>
      <c r="M524" s="123" t="e">
        <f>M522/M523*100</f>
        <v>#VALUE!</v>
      </c>
      <c r="N524" s="123" t="e">
        <f>N522/N523*100</f>
        <v>#VALUE!</v>
      </c>
      <c r="O524" s="123" t="e">
        <f>O522/O523*100</f>
        <v>#VALUE!</v>
      </c>
      <c r="P524" s="124" t="e">
        <f>P522/P523*100</f>
        <v>#VALUE!</v>
      </c>
    </row>
    <row r="525" spans="1:16" ht="15.25" customHeight="1">
      <c r="A525" s="1029" t="str">
        <f>'statement of marks'!$DE$3</f>
        <v>RAJASTHAN STUDIES</v>
      </c>
      <c r="B525" s="1030"/>
      <c r="C525" s="564" t="str">
        <f>IF('statement of marks'!DE35="","",'statement of marks'!DE35)</f>
        <v/>
      </c>
      <c r="D525" s="564" t="str">
        <f>IF('statement of marks'!DF35="","",'statement of marks'!DF35)</f>
        <v/>
      </c>
      <c r="E525" s="564" t="str">
        <f>IF('statement of marks'!DG35="","",'statement of marks'!DG35)</f>
        <v/>
      </c>
      <c r="F525" s="564" t="str">
        <f>IF('statement of marks'!DI35="","",'statement of marks'!DI35)</f>
        <v/>
      </c>
      <c r="G525" s="122" t="str">
        <f>IF(F525="","",SUM(C525:F525))</f>
        <v/>
      </c>
      <c r="H525" s="231"/>
      <c r="J525" s="1029" t="str">
        <f>'statement of marks'!$DE$3</f>
        <v>RAJASTHAN STUDIES</v>
      </c>
      <c r="K525" s="1030"/>
      <c r="L525" s="564" t="str">
        <f>IF('statement of marks'!DE36="","",'statement of marks'!DE36)</f>
        <v/>
      </c>
      <c r="M525" s="564" t="str">
        <f>IF('statement of marks'!DF36="","",'statement of marks'!DF36)</f>
        <v/>
      </c>
      <c r="N525" s="564" t="str">
        <f>IF('statement of marks'!DG36="","",'statement of marks'!DG36)</f>
        <v/>
      </c>
      <c r="O525" s="564" t="str">
        <f>IF('statement of marks'!DI36="","",'statement of marks'!DI36)</f>
        <v/>
      </c>
      <c r="P525" s="122" t="str">
        <f>IF(O525="","",SUM(L525:O525))</f>
        <v/>
      </c>
    </row>
    <row r="526" spans="1:16" ht="15.25" customHeight="1">
      <c r="A526" s="1029" t="str">
        <f>'statement of marks'!$DP$3</f>
        <v>PH. AND HEALTH EDU.</v>
      </c>
      <c r="B526" s="1030"/>
      <c r="C526" s="564" t="str">
        <f>IF('statement of marks'!DP35="","",'statement of marks'!DP35)</f>
        <v/>
      </c>
      <c r="D526" s="564" t="str">
        <f>IF('statement of marks'!DQ35="","",'statement of marks'!DQ35)</f>
        <v/>
      </c>
      <c r="E526" s="564" t="str">
        <f>IF('statement of marks'!DR35="","",'statement of marks'!DR35)</f>
        <v/>
      </c>
      <c r="F526" s="564" t="str">
        <f>IF('statement of marks'!DV35="","",'statement of marks'!DV35)</f>
        <v/>
      </c>
      <c r="G526" s="122" t="str">
        <f>IF(F526="","",SUM(C526:F526))</f>
        <v/>
      </c>
      <c r="H526" s="231"/>
      <c r="J526" s="1029" t="str">
        <f>'statement of marks'!$DP$3</f>
        <v>PH. AND HEALTH EDU.</v>
      </c>
      <c r="K526" s="1030"/>
      <c r="L526" s="564" t="str">
        <f>IF('statement of marks'!DP36="","",'statement of marks'!DP36)</f>
        <v/>
      </c>
      <c r="M526" s="564" t="str">
        <f>IF('statement of marks'!DQ36="","",'statement of marks'!DQ36)</f>
        <v/>
      </c>
      <c r="N526" s="564" t="str">
        <f>IF('statement of marks'!DR36="","",'statement of marks'!DR36)</f>
        <v/>
      </c>
      <c r="O526" s="564" t="str">
        <f>IF('statement of marks'!DV36="","",'statement of marks'!DV36)</f>
        <v/>
      </c>
      <c r="P526" s="122" t="str">
        <f>IF(O526="","",SUM(L526:O526))</f>
        <v/>
      </c>
    </row>
    <row r="527" spans="1:16" ht="15.25" customHeight="1">
      <c r="A527" s="1029" t="str">
        <f>'statement of marks'!$EB$3</f>
        <v>FOUNDATION OF IT</v>
      </c>
      <c r="B527" s="1030"/>
      <c r="C527" s="564" t="str">
        <f>IF('statement of marks'!EB35="","",'statement of marks'!EB35)</f>
        <v/>
      </c>
      <c r="D527" s="564" t="str">
        <f>IF('statement of marks'!EC35="","",'statement of marks'!EC35)</f>
        <v/>
      </c>
      <c r="E527" s="564" t="str">
        <f>IF('statement of marks'!ED35="","",'statement of marks'!ED35)</f>
        <v/>
      </c>
      <c r="F527" s="564" t="str">
        <f>IF('statement of marks'!EH35="","",'statement of marks'!EH35)</f>
        <v/>
      </c>
      <c r="G527" s="122" t="str">
        <f>IF(F527="","",SUM(C527:F527))</f>
        <v/>
      </c>
      <c r="H527" s="231"/>
      <c r="J527" s="1029" t="str">
        <f>'statement of marks'!$EB$3</f>
        <v>FOUNDATION OF IT</v>
      </c>
      <c r="K527" s="1030"/>
      <c r="L527" s="564" t="str">
        <f>IF('statement of marks'!EB36="","",'statement of marks'!EB36)</f>
        <v/>
      </c>
      <c r="M527" s="564" t="str">
        <f>IF('statement of marks'!EC36="","",'statement of marks'!EC36)</f>
        <v/>
      </c>
      <c r="N527" s="564" t="str">
        <f>IF('statement of marks'!ED36="","",'statement of marks'!ED36)</f>
        <v/>
      </c>
      <c r="O527" s="564" t="str">
        <f>IF('statement of marks'!EH36="","",'statement of marks'!EH36)</f>
        <v/>
      </c>
      <c r="P527" s="122" t="str">
        <f>IF(O527="","",SUM(L527:O527))</f>
        <v/>
      </c>
    </row>
    <row r="528" spans="1:16" ht="15.25" customHeight="1">
      <c r="A528" s="1029" t="str">
        <f>'statement of marks'!$EN$3</f>
        <v>S.U.P.W.</v>
      </c>
      <c r="B528" s="1030"/>
      <c r="C528" s="562" t="s">
        <v>247</v>
      </c>
      <c r="D528" s="1042" t="s">
        <v>249</v>
      </c>
      <c r="E528" s="1042"/>
      <c r="F528" s="565" t="s">
        <v>75</v>
      </c>
      <c r="G528" s="122" t="s">
        <v>30</v>
      </c>
      <c r="H528" s="231"/>
      <c r="J528" s="1029" t="str">
        <f>'statement of marks'!$EN$3</f>
        <v>S.U.P.W.</v>
      </c>
      <c r="K528" s="1030"/>
      <c r="L528" s="562" t="s">
        <v>247</v>
      </c>
      <c r="M528" s="1042" t="s">
        <v>249</v>
      </c>
      <c r="N528" s="1042"/>
      <c r="O528" s="565" t="s">
        <v>75</v>
      </c>
      <c r="P528" s="122" t="s">
        <v>30</v>
      </c>
    </row>
    <row r="529" spans="1:16" ht="15.25" customHeight="1">
      <c r="A529" s="1029"/>
      <c r="B529" s="1030"/>
      <c r="C529" s="563">
        <f>'statement of marks'!$EN$6</f>
        <v>25</v>
      </c>
      <c r="D529" s="1043">
        <f>'statement of marks'!$EO$6</f>
        <v>45</v>
      </c>
      <c r="E529" s="1043"/>
      <c r="F529" s="563">
        <f>'statement of marks'!$EP$6</f>
        <v>30</v>
      </c>
      <c r="G529" s="122">
        <f>SUM(C529,D529,F529)</f>
        <v>100</v>
      </c>
      <c r="H529" s="231"/>
      <c r="J529" s="1029"/>
      <c r="K529" s="1030"/>
      <c r="L529" s="563">
        <f>'statement of marks'!$EN$6</f>
        <v>25</v>
      </c>
      <c r="M529" s="1043">
        <f>'statement of marks'!$EO$6</f>
        <v>45</v>
      </c>
      <c r="N529" s="1043"/>
      <c r="O529" s="563">
        <f>'statement of marks'!$EP$6</f>
        <v>30</v>
      </c>
      <c r="P529" s="122">
        <f>SUM(L529,M529,O529)</f>
        <v>100</v>
      </c>
    </row>
    <row r="530" spans="1:16" ht="15.25" customHeight="1">
      <c r="A530" s="1029"/>
      <c r="B530" s="1030"/>
      <c r="C530" s="564" t="str">
        <f>IF('statement of marks'!EN35="","",'statement of marks'!EN35)</f>
        <v/>
      </c>
      <c r="D530" s="1044" t="str">
        <f>'statement of marks'!EO35</f>
        <v/>
      </c>
      <c r="E530" s="1044"/>
      <c r="F530" s="564" t="str">
        <f>'statement of marks'!EP35</f>
        <v/>
      </c>
      <c r="G530" s="561" t="str">
        <f>IF(F530="","",SUM(C530,D530,F530))</f>
        <v/>
      </c>
      <c r="H530" s="231"/>
      <c r="J530" s="1029"/>
      <c r="K530" s="1030"/>
      <c r="L530" s="564" t="str">
        <f>IF('statement of marks'!EN36="","",'statement of marks'!EN36)</f>
        <v/>
      </c>
      <c r="M530" s="1044" t="str">
        <f>'statement of marks'!EO36</f>
        <v/>
      </c>
      <c r="N530" s="1044"/>
      <c r="O530" s="564" t="str">
        <f>'statement of marks'!EP36</f>
        <v/>
      </c>
      <c r="P530" s="561" t="str">
        <f>IF(O530="","",SUM(L530,M530,O530))</f>
        <v/>
      </c>
    </row>
    <row r="531" spans="1:16" ht="15.25" customHeight="1">
      <c r="A531" s="1029" t="str">
        <f>'statement of marks'!$ES$3</f>
        <v>ART EDU.</v>
      </c>
      <c r="B531" s="1030"/>
      <c r="C531" s="565" t="s">
        <v>76</v>
      </c>
      <c r="D531" s="1041" t="s">
        <v>77</v>
      </c>
      <c r="E531" s="1041"/>
      <c r="F531" s="224" t="s">
        <v>248</v>
      </c>
      <c r="G531" s="122" t="s">
        <v>30</v>
      </c>
      <c r="H531" s="231"/>
      <c r="J531" s="1029" t="str">
        <f>'statement of marks'!$ES$3</f>
        <v>ART EDU.</v>
      </c>
      <c r="K531" s="1030"/>
      <c r="L531" s="565" t="s">
        <v>76</v>
      </c>
      <c r="M531" s="1041" t="s">
        <v>77</v>
      </c>
      <c r="N531" s="1041"/>
      <c r="O531" s="224" t="s">
        <v>248</v>
      </c>
      <c r="P531" s="122" t="s">
        <v>30</v>
      </c>
    </row>
    <row r="532" spans="1:16" ht="15.25" customHeight="1">
      <c r="A532" s="1029"/>
      <c r="B532" s="1030"/>
      <c r="C532" s="563">
        <f>'statement of marks'!$ES$6</f>
        <v>25</v>
      </c>
      <c r="D532" s="563">
        <f>'statement of marks'!$ET$6</f>
        <v>30</v>
      </c>
      <c r="E532" s="563">
        <f>'statement of marks'!$EU$6</f>
        <v>30</v>
      </c>
      <c r="F532" s="563">
        <f>'statement of marks'!$EV$6</f>
        <v>15</v>
      </c>
      <c r="G532" s="122">
        <f>SUM(C532,D532,E532,F532)</f>
        <v>100</v>
      </c>
      <c r="H532" s="231"/>
      <c r="J532" s="1029"/>
      <c r="K532" s="1030"/>
      <c r="L532" s="563">
        <f>'statement of marks'!$ES$6</f>
        <v>25</v>
      </c>
      <c r="M532" s="563">
        <f>'statement of marks'!$ET$6</f>
        <v>30</v>
      </c>
      <c r="N532" s="563">
        <f>'statement of marks'!$EU$6</f>
        <v>30</v>
      </c>
      <c r="O532" s="563">
        <f>'statement of marks'!$EV$6</f>
        <v>15</v>
      </c>
      <c r="P532" s="122">
        <f>SUM(L532,M532,N532,O532)</f>
        <v>100</v>
      </c>
    </row>
    <row r="533" spans="1:16" ht="15.25" customHeight="1">
      <c r="A533" s="1029"/>
      <c r="B533" s="1030"/>
      <c r="C533" s="564" t="str">
        <f>IF('statement of marks'!ES35="","",'statement of marks'!ES35)</f>
        <v/>
      </c>
      <c r="D533" s="564" t="str">
        <f>'statement of marks'!ET35</f>
        <v/>
      </c>
      <c r="E533" s="564" t="str">
        <f>'statement of marks'!EU35</f>
        <v/>
      </c>
      <c r="F533" s="564" t="str">
        <f>'statement of marks'!EV35</f>
        <v/>
      </c>
      <c r="G533" s="122" t="str">
        <f>IF(F533="","",SUM(C533:F533))</f>
        <v/>
      </c>
      <c r="H533" s="231"/>
      <c r="J533" s="1029"/>
      <c r="K533" s="1030"/>
      <c r="L533" s="564" t="str">
        <f>IF('statement of marks'!ES36="","",'statement of marks'!ES36)</f>
        <v/>
      </c>
      <c r="M533" s="564" t="str">
        <f>'statement of marks'!ET36</f>
        <v/>
      </c>
      <c r="N533" s="564" t="str">
        <f>'statement of marks'!EU36</f>
        <v/>
      </c>
      <c r="O533" s="564" t="str">
        <f>'statement of marks'!EV36</f>
        <v/>
      </c>
      <c r="P533" s="122" t="str">
        <f>IF(O533="","",SUM(L533:O533))</f>
        <v/>
      </c>
    </row>
    <row r="534" spans="1:16" ht="15.25" customHeight="1">
      <c r="A534" s="1033" t="s">
        <v>246</v>
      </c>
      <c r="B534" s="1034"/>
      <c r="C534" s="560" t="s">
        <v>252</v>
      </c>
      <c r="D534" s="560" t="s">
        <v>251</v>
      </c>
      <c r="E534" s="560" t="s">
        <v>250</v>
      </c>
      <c r="F534" s="1031" t="s">
        <v>245</v>
      </c>
      <c r="G534" s="1032"/>
      <c r="H534" s="231"/>
      <c r="J534" s="1033" t="s">
        <v>246</v>
      </c>
      <c r="K534" s="1034"/>
      <c r="L534" s="560" t="s">
        <v>252</v>
      </c>
      <c r="M534" s="560" t="s">
        <v>251</v>
      </c>
      <c r="N534" s="560" t="s">
        <v>250</v>
      </c>
      <c r="O534" s="1031" t="s">
        <v>245</v>
      </c>
      <c r="P534" s="1032"/>
    </row>
    <row r="535" spans="1:16" ht="15.25" customHeight="1">
      <c r="A535" s="1033" t="s">
        <v>170</v>
      </c>
      <c r="B535" s="1034"/>
      <c r="C535" s="181" t="str">
        <f>IF('statement of marks'!GN35="","",'statement of marks'!GN35)</f>
        <v/>
      </c>
      <c r="D535" s="181" t="str">
        <f>IF('statement of marks'!GP35="","",'statement of marks'!GP35)</f>
        <v/>
      </c>
      <c r="E535" s="181" t="str">
        <f>IF('statement of marks'!GR35="","",'statement of marks'!GR35)</f>
        <v/>
      </c>
      <c r="F535" s="1035" t="str">
        <f>'statement of marks'!GT35</f>
        <v/>
      </c>
      <c r="G535" s="1036"/>
      <c r="H535" s="231"/>
      <c r="J535" s="1033" t="s">
        <v>170</v>
      </c>
      <c r="K535" s="1034"/>
      <c r="L535" s="181" t="str">
        <f>IF('statement of marks'!GN36="","",'statement of marks'!GN36)</f>
        <v/>
      </c>
      <c r="M535" s="181" t="str">
        <f>IF('statement of marks'!GP36="","",'statement of marks'!GP36)</f>
        <v/>
      </c>
      <c r="N535" s="181" t="str">
        <f>IF('statement of marks'!GR36="","",'statement of marks'!GR36)</f>
        <v/>
      </c>
      <c r="O535" s="1035" t="str">
        <f>'statement of marks'!GT36</f>
        <v/>
      </c>
      <c r="P535" s="1036"/>
    </row>
    <row r="536" spans="1:16" ht="15.25" customHeight="1">
      <c r="A536" s="1037" t="s">
        <v>171</v>
      </c>
      <c r="B536" s="1038"/>
      <c r="C536" s="180" t="str">
        <f>IF('statement of marks'!GM35="","",'statement of marks'!GM35)</f>
        <v/>
      </c>
      <c r="D536" s="180" t="str">
        <f>IF('statement of marks'!GO35="","",'statement of marks'!GO35)</f>
        <v/>
      </c>
      <c r="E536" s="180" t="str">
        <f>IF('statement of marks'!GQ35="","",'statement of marks'!GQ35)</f>
        <v/>
      </c>
      <c r="F536" s="1039" t="str">
        <f>'statement of marks'!GS35</f>
        <v/>
      </c>
      <c r="G536" s="1040"/>
      <c r="H536" s="231"/>
      <c r="J536" s="1037" t="s">
        <v>171</v>
      </c>
      <c r="K536" s="1038"/>
      <c r="L536" s="180" t="str">
        <f>IF('statement of marks'!GM36="","",'statement of marks'!GM36)</f>
        <v/>
      </c>
      <c r="M536" s="180" t="str">
        <f>IF('statement of marks'!GO36="","",'statement of marks'!GO36)</f>
        <v/>
      </c>
      <c r="N536" s="180" t="str">
        <f>IF('statement of marks'!GQ36="","",'statement of marks'!GQ36)</f>
        <v/>
      </c>
      <c r="O536" s="1039" t="str">
        <f>'statement of marks'!GS36</f>
        <v/>
      </c>
      <c r="P536" s="1040"/>
    </row>
    <row r="537" spans="1:16" ht="15.25" customHeight="1">
      <c r="A537" s="1029" t="s">
        <v>241</v>
      </c>
      <c r="B537" s="1030"/>
      <c r="C537" s="177"/>
      <c r="D537" s="43"/>
      <c r="E537" s="43"/>
      <c r="F537" s="43"/>
      <c r="G537" s="226"/>
      <c r="H537" s="231"/>
      <c r="J537" s="1029" t="s">
        <v>241</v>
      </c>
      <c r="K537" s="1030"/>
      <c r="L537" s="177"/>
      <c r="M537" s="43"/>
      <c r="N537" s="43"/>
      <c r="O537" s="43"/>
      <c r="P537" s="226"/>
    </row>
    <row r="538" spans="1:16" ht="15.25" customHeight="1">
      <c r="A538" s="1029" t="s">
        <v>242</v>
      </c>
      <c r="B538" s="1030"/>
      <c r="C538" s="177"/>
      <c r="D538" s="43"/>
      <c r="E538" s="43"/>
      <c r="F538" s="43"/>
      <c r="G538" s="226"/>
      <c r="H538" s="231"/>
      <c r="J538" s="1029" t="s">
        <v>242</v>
      </c>
      <c r="K538" s="1030"/>
      <c r="L538" s="177"/>
      <c r="M538" s="43"/>
      <c r="N538" s="43"/>
      <c r="O538" s="43"/>
      <c r="P538" s="226"/>
    </row>
    <row r="539" spans="1:16" ht="15.25" customHeight="1">
      <c r="A539" s="1029" t="s">
        <v>243</v>
      </c>
      <c r="B539" s="1030"/>
      <c r="C539" s="177"/>
      <c r="D539" s="43"/>
      <c r="E539" s="43"/>
      <c r="F539" s="43"/>
      <c r="G539" s="226"/>
      <c r="H539" s="231"/>
      <c r="J539" s="1029" t="s">
        <v>243</v>
      </c>
      <c r="K539" s="1030"/>
      <c r="L539" s="177"/>
      <c r="M539" s="43"/>
      <c r="N539" s="43"/>
      <c r="O539" s="43"/>
      <c r="P539" s="226"/>
    </row>
    <row r="540" spans="1:16" ht="15.25" customHeight="1" thickBot="1">
      <c r="A540" s="1027" t="s">
        <v>244</v>
      </c>
      <c r="B540" s="1028"/>
      <c r="C540" s="178"/>
      <c r="D540" s="227"/>
      <c r="E540" s="227"/>
      <c r="F540" s="227"/>
      <c r="G540" s="228"/>
      <c r="H540" s="231"/>
      <c r="J540" s="1027" t="s">
        <v>244</v>
      </c>
      <c r="K540" s="1028"/>
      <c r="L540" s="178"/>
      <c r="M540" s="227"/>
      <c r="N540" s="227"/>
      <c r="O540" s="227"/>
      <c r="P540" s="228"/>
    </row>
    <row r="541" spans="1:16" ht="15.25" customHeight="1" thickTop="1">
      <c r="A541" s="1053" t="s">
        <v>166</v>
      </c>
      <c r="B541" s="1054"/>
      <c r="C541" s="1054"/>
      <c r="D541" s="1054"/>
      <c r="E541" s="1054"/>
      <c r="F541" s="1054"/>
      <c r="G541" s="1055"/>
      <c r="H541" s="231"/>
      <c r="J541" s="1056" t="s">
        <v>256</v>
      </c>
      <c r="K541" s="1057"/>
      <c r="L541" s="1057"/>
      <c r="M541" s="1057"/>
      <c r="N541" s="1057"/>
      <c r="O541" s="1057"/>
      <c r="P541" s="1058"/>
    </row>
    <row r="542" spans="1:16" ht="15.25" customHeight="1">
      <c r="A542" s="1059" t="str">
        <f>IF('statement of marks'!$A$1="","",'statement of marks'!$A$1)</f>
        <v xml:space="preserve">GOVT. HR. SEC. SCHOOL, </v>
      </c>
      <c r="B542" s="1060"/>
      <c r="C542" s="1060"/>
      <c r="D542" s="1060"/>
      <c r="E542" s="1060"/>
      <c r="F542" s="1060"/>
      <c r="G542" s="1061"/>
      <c r="H542" s="231"/>
      <c r="J542" s="1059" t="str">
        <f>IF('statement of marks'!$A$1="","",'statement of marks'!$A$1)</f>
        <v xml:space="preserve">GOVT. HR. SEC. SCHOOL, </v>
      </c>
      <c r="K542" s="1060"/>
      <c r="L542" s="1060"/>
      <c r="M542" s="1060"/>
      <c r="N542" s="1060"/>
      <c r="O542" s="1060"/>
      <c r="P542" s="1061"/>
    </row>
    <row r="543" spans="1:16" ht="15.25" customHeight="1">
      <c r="A543" s="1059"/>
      <c r="B543" s="1060"/>
      <c r="C543" s="1060"/>
      <c r="D543" s="1060"/>
      <c r="E543" s="1060"/>
      <c r="F543" s="1060"/>
      <c r="G543" s="1061"/>
      <c r="H543" s="231"/>
      <c r="J543" s="1059"/>
      <c r="K543" s="1060"/>
      <c r="L543" s="1060"/>
      <c r="M543" s="1060"/>
      <c r="N543" s="1060"/>
      <c r="O543" s="1060"/>
      <c r="P543" s="1061"/>
    </row>
    <row r="544" spans="1:16" ht="15.25" customHeight="1">
      <c r="A544" s="1029" t="s">
        <v>167</v>
      </c>
      <c r="B544" s="1030"/>
      <c r="C544" s="1051" t="str">
        <f>IF('statement of marks'!$F$3="","",'statement of marks'!$F$3)</f>
        <v>2015-16</v>
      </c>
      <c r="D544" s="1051"/>
      <c r="E544" s="1051"/>
      <c r="F544" s="1051"/>
      <c r="G544" s="1052"/>
      <c r="H544" s="231"/>
      <c r="J544" s="1029" t="s">
        <v>167</v>
      </c>
      <c r="K544" s="1030"/>
      <c r="L544" s="1051" t="str">
        <f>IF('statement of marks'!$F$3="","",'statement of marks'!$F$3)</f>
        <v>2015-16</v>
      </c>
      <c r="M544" s="1051"/>
      <c r="N544" s="1051"/>
      <c r="O544" s="1051"/>
      <c r="P544" s="1052"/>
    </row>
    <row r="545" spans="1:16" ht="15.25" customHeight="1">
      <c r="A545" s="1029" t="s">
        <v>31</v>
      </c>
      <c r="B545" s="1030"/>
      <c r="C545" s="1051" t="str">
        <f>IF('statement of marks'!H37="","",'statement of marks'!H37)</f>
        <v>A 031</v>
      </c>
      <c r="D545" s="1051"/>
      <c r="E545" s="1051"/>
      <c r="F545" s="1051"/>
      <c r="G545" s="1052"/>
      <c r="H545" s="231"/>
      <c r="J545" s="1029" t="s">
        <v>31</v>
      </c>
      <c r="K545" s="1030"/>
      <c r="L545" s="1051" t="str">
        <f>IF('statement of marks'!H38="","",'statement of marks'!H38)</f>
        <v>A 032</v>
      </c>
      <c r="M545" s="1051"/>
      <c r="N545" s="1051"/>
      <c r="O545" s="1051"/>
      <c r="P545" s="1052"/>
    </row>
    <row r="546" spans="1:16" ht="15.25" customHeight="1">
      <c r="A546" s="1029" t="s">
        <v>32</v>
      </c>
      <c r="B546" s="1030"/>
      <c r="C546" s="1051" t="str">
        <f>IF('statement of marks'!I37="","",'statement of marks'!I37)</f>
        <v>B 031</v>
      </c>
      <c r="D546" s="1051"/>
      <c r="E546" s="1051"/>
      <c r="F546" s="1051"/>
      <c r="G546" s="1052"/>
      <c r="H546" s="231"/>
      <c r="J546" s="1029" t="s">
        <v>32</v>
      </c>
      <c r="K546" s="1030"/>
      <c r="L546" s="1051" t="str">
        <f>IF('statement of marks'!I38="","",'statement of marks'!I38)</f>
        <v>B 032</v>
      </c>
      <c r="M546" s="1051"/>
      <c r="N546" s="1051"/>
      <c r="O546" s="1051"/>
      <c r="P546" s="1052"/>
    </row>
    <row r="547" spans="1:16" ht="15.25" customHeight="1">
      <c r="A547" s="1029" t="s">
        <v>33</v>
      </c>
      <c r="B547" s="1030"/>
      <c r="C547" s="1051" t="str">
        <f>IF('statement of marks'!J37="","",'statement of marks'!J37)</f>
        <v>C 031</v>
      </c>
      <c r="D547" s="1051"/>
      <c r="E547" s="1051"/>
      <c r="F547" s="1051"/>
      <c r="G547" s="1052"/>
      <c r="H547" s="231"/>
      <c r="J547" s="1029" t="s">
        <v>33</v>
      </c>
      <c r="K547" s="1030"/>
      <c r="L547" s="1051" t="str">
        <f>IF('statement of marks'!J38="","",'statement of marks'!J38)</f>
        <v>C 032</v>
      </c>
      <c r="M547" s="1051"/>
      <c r="N547" s="1051"/>
      <c r="O547" s="1051"/>
      <c r="P547" s="1052"/>
    </row>
    <row r="548" spans="1:16" ht="15.25" customHeight="1">
      <c r="A548" s="1029" t="s">
        <v>202</v>
      </c>
      <c r="B548" s="1030"/>
      <c r="C548" s="559" t="str">
        <f>IF('statement of marks'!$A$3="","",'statement of marks'!$A$3)</f>
        <v>10 'B'</v>
      </c>
      <c r="D548" s="1030" t="s">
        <v>62</v>
      </c>
      <c r="E548" s="1030"/>
      <c r="F548" s="1030">
        <f>IF('statement of marks'!D37="","",'statement of marks'!D37)</f>
        <v>1031</v>
      </c>
      <c r="G548" s="1050"/>
      <c r="H548" s="231"/>
      <c r="J548" s="1029" t="s">
        <v>202</v>
      </c>
      <c r="K548" s="1030"/>
      <c r="L548" s="559" t="str">
        <f>IF('statement of marks'!$A$3="","",'statement of marks'!$A$3)</f>
        <v>10 'B'</v>
      </c>
      <c r="M548" s="1030" t="s">
        <v>62</v>
      </c>
      <c r="N548" s="1030"/>
      <c r="O548" s="1030">
        <f>IF('statement of marks'!D38="","",'statement of marks'!D38)</f>
        <v>1032</v>
      </c>
      <c r="P548" s="1050"/>
    </row>
    <row r="549" spans="1:16" ht="15.25" customHeight="1">
      <c r="A549" s="1029" t="s">
        <v>63</v>
      </c>
      <c r="B549" s="1030"/>
      <c r="C549" s="559" t="str">
        <f>IF('statement of marks'!F37="","",'statement of marks'!F37)</f>
        <v/>
      </c>
      <c r="D549" s="1030" t="s">
        <v>58</v>
      </c>
      <c r="E549" s="1030"/>
      <c r="F549" s="1062" t="str">
        <f>IF('statement of marks'!G37="","",'statement of marks'!G37)</f>
        <v/>
      </c>
      <c r="G549" s="1063"/>
      <c r="H549" s="231"/>
      <c r="J549" s="1029" t="s">
        <v>63</v>
      </c>
      <c r="K549" s="1030"/>
      <c r="L549" s="559" t="str">
        <f>IF('statement of marks'!F38="","",'statement of marks'!F38)</f>
        <v/>
      </c>
      <c r="M549" s="1030" t="s">
        <v>58</v>
      </c>
      <c r="N549" s="1030"/>
      <c r="O549" s="1062" t="str">
        <f>IF('statement of marks'!G38="","",'statement of marks'!G38)</f>
        <v/>
      </c>
      <c r="P549" s="1063"/>
    </row>
    <row r="550" spans="1:16" ht="15.25" customHeight="1">
      <c r="A550" s="229" t="s">
        <v>168</v>
      </c>
      <c r="B550" s="230" t="s">
        <v>254</v>
      </c>
      <c r="C550" s="186" t="s">
        <v>67</v>
      </c>
      <c r="D550" s="186" t="s">
        <v>68</v>
      </c>
      <c r="E550" s="186" t="s">
        <v>69</v>
      </c>
      <c r="F550" s="558" t="s">
        <v>176</v>
      </c>
      <c r="G550" s="190" t="s">
        <v>253</v>
      </c>
      <c r="H550" s="231"/>
      <c r="J550" s="229" t="s">
        <v>168</v>
      </c>
      <c r="K550" s="230" t="s">
        <v>254</v>
      </c>
      <c r="L550" s="186" t="s">
        <v>67</v>
      </c>
      <c r="M550" s="186" t="s">
        <v>68</v>
      </c>
      <c r="N550" s="186" t="s">
        <v>69</v>
      </c>
      <c r="O550" s="558" t="s">
        <v>176</v>
      </c>
      <c r="P550" s="190" t="s">
        <v>253</v>
      </c>
    </row>
    <row r="551" spans="1:16" ht="15.25" customHeight="1">
      <c r="A551" s="1049" t="s">
        <v>148</v>
      </c>
      <c r="B551" s="1046"/>
      <c r="C551" s="563">
        <v>10</v>
      </c>
      <c r="D551" s="563">
        <v>10</v>
      </c>
      <c r="E551" s="563">
        <v>10</v>
      </c>
      <c r="F551" s="563">
        <v>70</v>
      </c>
      <c r="G551" s="122">
        <v>100</v>
      </c>
      <c r="H551" s="231"/>
      <c r="J551" s="1049" t="s">
        <v>148</v>
      </c>
      <c r="K551" s="1046"/>
      <c r="L551" s="563">
        <v>10</v>
      </c>
      <c r="M551" s="563">
        <v>10</v>
      </c>
      <c r="N551" s="563">
        <v>10</v>
      </c>
      <c r="O551" s="563">
        <v>70</v>
      </c>
      <c r="P551" s="122">
        <v>100</v>
      </c>
    </row>
    <row r="552" spans="1:16" ht="15.25" customHeight="1">
      <c r="A552" s="1029" t="str">
        <f>'statement of marks'!$K$3</f>
        <v>HINDI</v>
      </c>
      <c r="B552" s="1030"/>
      <c r="C552" s="181" t="str">
        <f>IF('statement of marks'!K37="","",'statement of marks'!K37)</f>
        <v/>
      </c>
      <c r="D552" s="181" t="str">
        <f>IF('statement of marks'!L37="","",'statement of marks'!L37)</f>
        <v/>
      </c>
      <c r="E552" s="181" t="str">
        <f>IF('statement of marks'!M37="","",'statement of marks'!M37)</f>
        <v/>
      </c>
      <c r="F552" s="181" t="str">
        <f>IF('statement of marks'!O37="","",'statement of marks'!O37)</f>
        <v/>
      </c>
      <c r="G552" s="122" t="str">
        <f t="shared" ref="G552:G557" si="30">IF(F552="","",SUM(C552:F552))</f>
        <v/>
      </c>
      <c r="H552" s="231"/>
      <c r="J552" s="1029" t="str">
        <f>'statement of marks'!$K$3</f>
        <v>HINDI</v>
      </c>
      <c r="K552" s="1030"/>
      <c r="L552" s="181" t="str">
        <f>IF('statement of marks'!K38="","",'statement of marks'!K38)</f>
        <v/>
      </c>
      <c r="M552" s="181" t="str">
        <f>IF('statement of marks'!L38="","",'statement of marks'!L38)</f>
        <v/>
      </c>
      <c r="N552" s="181" t="str">
        <f>IF('statement of marks'!M38="","",'statement of marks'!M38)</f>
        <v/>
      </c>
      <c r="O552" s="181" t="str">
        <f>IF('statement of marks'!O38="","",'statement of marks'!O38)</f>
        <v/>
      </c>
      <c r="P552" s="122" t="str">
        <f t="shared" ref="P552:P557" si="31">IF(O552="","",SUM(L552:O552))</f>
        <v/>
      </c>
    </row>
    <row r="553" spans="1:16" ht="15.25" customHeight="1">
      <c r="A553" s="1029" t="str">
        <f>'statement of marks'!$AA$3</f>
        <v>ENGLISH</v>
      </c>
      <c r="B553" s="1030"/>
      <c r="C553" s="181" t="str">
        <f>IF('statement of marks'!AA37="","",'statement of marks'!AA37)</f>
        <v/>
      </c>
      <c r="D553" s="181" t="str">
        <f>IF('statement of marks'!AB37="","",'statement of marks'!AB37)</f>
        <v/>
      </c>
      <c r="E553" s="181" t="str">
        <f>IF('statement of marks'!AC37="","",'statement of marks'!AC37)</f>
        <v/>
      </c>
      <c r="F553" s="181" t="str">
        <f>IF('statement of marks'!AE37="","",'statement of marks'!AE37)</f>
        <v/>
      </c>
      <c r="G553" s="122" t="str">
        <f t="shared" si="30"/>
        <v/>
      </c>
      <c r="H553" s="231"/>
      <c r="J553" s="1029" t="str">
        <f>'statement of marks'!$AA$3</f>
        <v>ENGLISH</v>
      </c>
      <c r="K553" s="1030"/>
      <c r="L553" s="181" t="str">
        <f>IF('statement of marks'!AA38="","",'statement of marks'!AA38)</f>
        <v/>
      </c>
      <c r="M553" s="181" t="str">
        <f>IF('statement of marks'!AB38="","",'statement of marks'!AB38)</f>
        <v/>
      </c>
      <c r="N553" s="181" t="str">
        <f>IF('statement of marks'!AC38="","",'statement of marks'!AC38)</f>
        <v/>
      </c>
      <c r="O553" s="181" t="str">
        <f>IF('statement of marks'!AE38="","",'statement of marks'!AE38)</f>
        <v/>
      </c>
      <c r="P553" s="122" t="str">
        <f t="shared" si="31"/>
        <v/>
      </c>
    </row>
    <row r="554" spans="1:16" ht="15.25" customHeight="1">
      <c r="A554" s="1029" t="str">
        <f>'statement of marks'!AR37</f>
        <v/>
      </c>
      <c r="B554" s="1030"/>
      <c r="C554" s="181" t="str">
        <f>IF('statement of marks'!AS37="","",'statement of marks'!AS37)</f>
        <v/>
      </c>
      <c r="D554" s="181" t="str">
        <f>IF('statement of marks'!AT37="","",'statement of marks'!AT37)</f>
        <v/>
      </c>
      <c r="E554" s="181" t="str">
        <f>IF('statement of marks'!AU37="","",'statement of marks'!AU37)</f>
        <v/>
      </c>
      <c r="F554" s="181" t="str">
        <f>IF('statement of marks'!AW37="","",'statement of marks'!AW37)</f>
        <v/>
      </c>
      <c r="G554" s="122" t="str">
        <f t="shared" si="30"/>
        <v/>
      </c>
      <c r="H554" s="231"/>
      <c r="J554" s="1029" t="str">
        <f>'statement of marks'!AR38</f>
        <v/>
      </c>
      <c r="K554" s="1030"/>
      <c r="L554" s="181" t="str">
        <f>IF('statement of marks'!AS38="","",'statement of marks'!AS38)</f>
        <v/>
      </c>
      <c r="M554" s="181" t="str">
        <f>IF('statement of marks'!AT38="","",'statement of marks'!AT38)</f>
        <v/>
      </c>
      <c r="N554" s="181" t="str">
        <f>IF('statement of marks'!AU38="","",'statement of marks'!AU38)</f>
        <v/>
      </c>
      <c r="O554" s="181" t="str">
        <f>IF('statement of marks'!AW38="","",'statement of marks'!AW38)</f>
        <v/>
      </c>
      <c r="P554" s="122" t="str">
        <f t="shared" si="31"/>
        <v/>
      </c>
    </row>
    <row r="555" spans="1:16" ht="15.25" customHeight="1">
      <c r="A555" s="1029" t="str">
        <f>'statement of marks'!$BI$3</f>
        <v>SCIENCE</v>
      </c>
      <c r="B555" s="1030"/>
      <c r="C555" s="181" t="str">
        <f>IF('statement of marks'!BI37="","",'statement of marks'!BI37)</f>
        <v/>
      </c>
      <c r="D555" s="181" t="str">
        <f>IF('statement of marks'!BJ37="","",'statement of marks'!BJ37)</f>
        <v/>
      </c>
      <c r="E555" s="181" t="str">
        <f>IF('statement of marks'!BK37="","",'statement of marks'!BK37)</f>
        <v/>
      </c>
      <c r="F555" s="181" t="str">
        <f>IF('statement of marks'!BM37="","",'statement of marks'!BM37)</f>
        <v/>
      </c>
      <c r="G555" s="122" t="str">
        <f t="shared" si="30"/>
        <v/>
      </c>
      <c r="H555" s="231"/>
      <c r="J555" s="1029" t="str">
        <f>'statement of marks'!$BI$3</f>
        <v>SCIENCE</v>
      </c>
      <c r="K555" s="1030"/>
      <c r="L555" s="181" t="str">
        <f>IF('statement of marks'!BI38="","",'statement of marks'!BI38)</f>
        <v/>
      </c>
      <c r="M555" s="181" t="str">
        <f>IF('statement of marks'!BJ38="","",'statement of marks'!BJ38)</f>
        <v/>
      </c>
      <c r="N555" s="181" t="str">
        <f>IF('statement of marks'!BK38="","",'statement of marks'!BK38)</f>
        <v/>
      </c>
      <c r="O555" s="181" t="str">
        <f>IF('statement of marks'!BM38="","",'statement of marks'!BM38)</f>
        <v/>
      </c>
      <c r="P555" s="122" t="str">
        <f t="shared" si="31"/>
        <v/>
      </c>
    </row>
    <row r="556" spans="1:16" ht="15.25" customHeight="1">
      <c r="A556" s="1029" t="str">
        <f>'statement of marks'!$BY$3</f>
        <v>SOCIAL SCIENCE</v>
      </c>
      <c r="B556" s="1030"/>
      <c r="C556" s="181" t="str">
        <f>IF('statement of marks'!BY37="","",'statement of marks'!BY37)</f>
        <v/>
      </c>
      <c r="D556" s="181" t="str">
        <f>IF('statement of marks'!BZ37="","",'statement of marks'!BZ37)</f>
        <v/>
      </c>
      <c r="E556" s="181" t="str">
        <f>IF('statement of marks'!CA37="","",'statement of marks'!CA37)</f>
        <v/>
      </c>
      <c r="F556" s="181" t="str">
        <f>IF('statement of marks'!CC37="","",'statement of marks'!CC37)</f>
        <v/>
      </c>
      <c r="G556" s="122" t="str">
        <f t="shared" si="30"/>
        <v/>
      </c>
      <c r="H556" s="231"/>
      <c r="J556" s="1029" t="str">
        <f>'statement of marks'!$BY$3</f>
        <v>SOCIAL SCIENCE</v>
      </c>
      <c r="K556" s="1030"/>
      <c r="L556" s="181" t="str">
        <f>IF('statement of marks'!BY38="","",'statement of marks'!BY38)</f>
        <v/>
      </c>
      <c r="M556" s="181" t="str">
        <f>IF('statement of marks'!BZ38="","",'statement of marks'!BZ38)</f>
        <v/>
      </c>
      <c r="N556" s="181" t="str">
        <f>IF('statement of marks'!CA38="","",'statement of marks'!CA38)</f>
        <v/>
      </c>
      <c r="O556" s="181" t="str">
        <f>IF('statement of marks'!CC38="","",'statement of marks'!CC38)</f>
        <v/>
      </c>
      <c r="P556" s="122" t="str">
        <f t="shared" si="31"/>
        <v/>
      </c>
    </row>
    <row r="557" spans="1:16" ht="15.25" customHeight="1">
      <c r="A557" s="1029" t="str">
        <f>'statement of marks'!$CO$3</f>
        <v>MATHEMATICS</v>
      </c>
      <c r="B557" s="1030"/>
      <c r="C557" s="181" t="str">
        <f>IF('statement of marks'!CO37="","",'statement of marks'!CO37)</f>
        <v/>
      </c>
      <c r="D557" s="181" t="str">
        <f>IF('statement of marks'!CP37="","",'statement of marks'!CP37)</f>
        <v/>
      </c>
      <c r="E557" s="181" t="str">
        <f>IF('statement of marks'!CQ37="","",'statement of marks'!CQ37)</f>
        <v/>
      </c>
      <c r="F557" s="181" t="str">
        <f>IF('statement of marks'!CS37="","",'statement of marks'!CS37)</f>
        <v/>
      </c>
      <c r="G557" s="122" t="str">
        <f t="shared" si="30"/>
        <v/>
      </c>
      <c r="H557" s="231"/>
      <c r="J557" s="1029" t="str">
        <f>'statement of marks'!$CO$3</f>
        <v>MATHEMATICS</v>
      </c>
      <c r="K557" s="1030"/>
      <c r="L557" s="181" t="str">
        <f>IF('statement of marks'!CO38="","",'statement of marks'!CO38)</f>
        <v/>
      </c>
      <c r="M557" s="181" t="str">
        <f>IF('statement of marks'!CP38="","",'statement of marks'!CP38)</f>
        <v/>
      </c>
      <c r="N557" s="181" t="str">
        <f>IF('statement of marks'!CQ38="","",'statement of marks'!CQ38)</f>
        <v/>
      </c>
      <c r="O557" s="181" t="str">
        <f>IF('statement of marks'!CS38="","",'statement of marks'!CS38)</f>
        <v/>
      </c>
      <c r="P557" s="122" t="str">
        <f t="shared" si="31"/>
        <v/>
      </c>
    </row>
    <row r="558" spans="1:16" ht="15.25" customHeight="1">
      <c r="A558" s="1047" t="s">
        <v>255</v>
      </c>
      <c r="B558" s="1048"/>
      <c r="C558" s="180" t="str">
        <f>IF(C557="","",SUM(C552:C557))</f>
        <v/>
      </c>
      <c r="D558" s="180" t="str">
        <f>IF(D557="","",SUM(D552:D557))</f>
        <v/>
      </c>
      <c r="E558" s="180" t="str">
        <f>IF(E557="","",SUM(E552:E557))</f>
        <v/>
      </c>
      <c r="F558" s="180" t="str">
        <f>IF(F557="","",SUM(F552:F557))</f>
        <v/>
      </c>
      <c r="G558" s="188" t="str">
        <f>IF(G557="","",SUM(G552:G557))</f>
        <v/>
      </c>
      <c r="H558" s="231"/>
      <c r="J558" s="1047" t="s">
        <v>255</v>
      </c>
      <c r="K558" s="1048"/>
      <c r="L558" s="180" t="str">
        <f>IF(L557="","",SUM(L552:L557))</f>
        <v/>
      </c>
      <c r="M558" s="180" t="str">
        <f>IF(M557="","",SUM(M552:M557))</f>
        <v/>
      </c>
      <c r="N558" s="180" t="str">
        <f>IF(N557="","",SUM(N552:N557))</f>
        <v/>
      </c>
      <c r="O558" s="180" t="str">
        <f>IF(O557="","",SUM(O552:O557))</f>
        <v/>
      </c>
      <c r="P558" s="188" t="str">
        <f>IF(P557="","",SUM(P552:P557))</f>
        <v/>
      </c>
    </row>
    <row r="559" spans="1:16" ht="15.25" customHeight="1">
      <c r="A559" s="1047" t="s">
        <v>169</v>
      </c>
      <c r="B559" s="1048"/>
      <c r="C559" s="563">
        <f>60-(COUNTIF(C552:C557,"NA")*10+COUNTIF(C552:C557,"ML")*10)</f>
        <v>60</v>
      </c>
      <c r="D559" s="563">
        <f>60-(COUNTIF(D552:D557,"NA")*10+COUNTIF(D552:D557,"ML")*10)</f>
        <v>60</v>
      </c>
      <c r="E559" s="563">
        <f>60-(COUNTIF(E552:E557,"NA")*10+COUNTIF(E552:E557,"ML")*10)</f>
        <v>60</v>
      </c>
      <c r="F559" s="563">
        <f>420-(COUNTIF(F552:F557,"NA")*70+COUNTIF(F552:F557,"ML")*70)</f>
        <v>420</v>
      </c>
      <c r="G559" s="189">
        <f>SUM(C559:F559)</f>
        <v>600</v>
      </c>
      <c r="H559" s="231"/>
      <c r="J559" s="1047" t="s">
        <v>169</v>
      </c>
      <c r="K559" s="1048"/>
      <c r="L559" s="563">
        <f>60-(COUNTIF(L552:L557,"NA")*10+COUNTIF(L552:L557,"ML")*10)</f>
        <v>60</v>
      </c>
      <c r="M559" s="563">
        <f>60-(COUNTIF(M552:M557,"NA")*10+COUNTIF(M552:M557,"ML")*10)</f>
        <v>60</v>
      </c>
      <c r="N559" s="563">
        <f>60-(COUNTIF(N552:N557,"NA")*10+COUNTIF(N552:N557,"ML")*10)</f>
        <v>60</v>
      </c>
      <c r="O559" s="563">
        <f>420-(COUNTIF(O552:O557,"NA")*70+COUNTIF(O552:O557,"ML")*70)</f>
        <v>420</v>
      </c>
      <c r="P559" s="189">
        <f>SUM(L559:O559)</f>
        <v>600</v>
      </c>
    </row>
    <row r="560" spans="1:16" ht="15.25" customHeight="1">
      <c r="A560" s="1045" t="s">
        <v>133</v>
      </c>
      <c r="B560" s="1046"/>
      <c r="C560" s="123" t="e">
        <f>C558/C559*100</f>
        <v>#VALUE!</v>
      </c>
      <c r="D560" s="123" t="e">
        <f>D558/D559*100</f>
        <v>#VALUE!</v>
      </c>
      <c r="E560" s="123" t="e">
        <f>E558/E559*100</f>
        <v>#VALUE!</v>
      </c>
      <c r="F560" s="123" t="e">
        <f>F558/F559*100</f>
        <v>#VALUE!</v>
      </c>
      <c r="G560" s="124" t="e">
        <f>G558/G559*100</f>
        <v>#VALUE!</v>
      </c>
      <c r="H560" s="231"/>
      <c r="J560" s="1045" t="s">
        <v>133</v>
      </c>
      <c r="K560" s="1046"/>
      <c r="L560" s="123" t="e">
        <f>L558/L559*100</f>
        <v>#VALUE!</v>
      </c>
      <c r="M560" s="123" t="e">
        <f>M558/M559*100</f>
        <v>#VALUE!</v>
      </c>
      <c r="N560" s="123" t="e">
        <f>N558/N559*100</f>
        <v>#VALUE!</v>
      </c>
      <c r="O560" s="123" t="e">
        <f>O558/O559*100</f>
        <v>#VALUE!</v>
      </c>
      <c r="P560" s="124" t="e">
        <f>P558/P559*100</f>
        <v>#VALUE!</v>
      </c>
    </row>
    <row r="561" spans="1:16" ht="15.25" customHeight="1">
      <c r="A561" s="1029" t="str">
        <f>'statement of marks'!$DE$3</f>
        <v>RAJASTHAN STUDIES</v>
      </c>
      <c r="B561" s="1030"/>
      <c r="C561" s="564" t="str">
        <f>IF('statement of marks'!DE37="","",'statement of marks'!DE37)</f>
        <v/>
      </c>
      <c r="D561" s="564" t="str">
        <f>IF('statement of marks'!DF37="","",'statement of marks'!DF37)</f>
        <v/>
      </c>
      <c r="E561" s="564" t="str">
        <f>IF('statement of marks'!DG37="","",'statement of marks'!DG37)</f>
        <v/>
      </c>
      <c r="F561" s="564" t="str">
        <f>IF('statement of marks'!DI37="","",'statement of marks'!DI37)</f>
        <v/>
      </c>
      <c r="G561" s="122" t="str">
        <f>IF(F561="","",SUM(C561:F561))</f>
        <v/>
      </c>
      <c r="H561" s="231"/>
      <c r="J561" s="1029" t="str">
        <f>'statement of marks'!$DE$3</f>
        <v>RAJASTHAN STUDIES</v>
      </c>
      <c r="K561" s="1030"/>
      <c r="L561" s="564" t="str">
        <f>IF('statement of marks'!DE38="","",'statement of marks'!DE38)</f>
        <v/>
      </c>
      <c r="M561" s="564" t="str">
        <f>IF('statement of marks'!DF38="","",'statement of marks'!DF38)</f>
        <v/>
      </c>
      <c r="N561" s="564" t="str">
        <f>IF('statement of marks'!DG38="","",'statement of marks'!DG38)</f>
        <v/>
      </c>
      <c r="O561" s="564" t="str">
        <f>IF('statement of marks'!DI38="","",'statement of marks'!DI38)</f>
        <v/>
      </c>
      <c r="P561" s="122" t="str">
        <f>IF(O561="","",SUM(L561:O561))</f>
        <v/>
      </c>
    </row>
    <row r="562" spans="1:16" ht="15.25" customHeight="1">
      <c r="A562" s="1029" t="str">
        <f>'statement of marks'!$DP$3</f>
        <v>PH. AND HEALTH EDU.</v>
      </c>
      <c r="B562" s="1030"/>
      <c r="C562" s="564" t="str">
        <f>IF('statement of marks'!DP37="","",'statement of marks'!DP37)</f>
        <v/>
      </c>
      <c r="D562" s="564" t="str">
        <f>IF('statement of marks'!DQ37="","",'statement of marks'!DQ37)</f>
        <v/>
      </c>
      <c r="E562" s="564" t="str">
        <f>IF('statement of marks'!DR37="","",'statement of marks'!DR37)</f>
        <v/>
      </c>
      <c r="F562" s="564" t="str">
        <f>IF('statement of marks'!DV37="","",'statement of marks'!DV37)</f>
        <v/>
      </c>
      <c r="G562" s="122" t="str">
        <f>IF(F562="","",SUM(C562:F562))</f>
        <v/>
      </c>
      <c r="H562" s="231"/>
      <c r="J562" s="1029" t="str">
        <f>'statement of marks'!$DP$3</f>
        <v>PH. AND HEALTH EDU.</v>
      </c>
      <c r="K562" s="1030"/>
      <c r="L562" s="564" t="str">
        <f>IF('statement of marks'!DP38="","",'statement of marks'!DP38)</f>
        <v/>
      </c>
      <c r="M562" s="564" t="str">
        <f>IF('statement of marks'!DQ38="","",'statement of marks'!DQ38)</f>
        <v/>
      </c>
      <c r="N562" s="564" t="str">
        <f>IF('statement of marks'!DR38="","",'statement of marks'!DR38)</f>
        <v/>
      </c>
      <c r="O562" s="564" t="str">
        <f>IF('statement of marks'!DV38="","",'statement of marks'!DV38)</f>
        <v/>
      </c>
      <c r="P562" s="122" t="str">
        <f>IF(O562="","",SUM(L562:O562))</f>
        <v/>
      </c>
    </row>
    <row r="563" spans="1:16" ht="15.25" customHeight="1">
      <c r="A563" s="1029" t="str">
        <f>'statement of marks'!$EB$3</f>
        <v>FOUNDATION OF IT</v>
      </c>
      <c r="B563" s="1030"/>
      <c r="C563" s="564" t="str">
        <f>IF('statement of marks'!EB37="","",'statement of marks'!EB37)</f>
        <v/>
      </c>
      <c r="D563" s="564" t="str">
        <f>IF('statement of marks'!EC37="","",'statement of marks'!EC37)</f>
        <v/>
      </c>
      <c r="E563" s="564" t="str">
        <f>IF('statement of marks'!ED37="","",'statement of marks'!ED37)</f>
        <v/>
      </c>
      <c r="F563" s="564" t="str">
        <f>IF('statement of marks'!EH37="","",'statement of marks'!EH37)</f>
        <v/>
      </c>
      <c r="G563" s="122" t="str">
        <f>IF(F563="","",SUM(C563:F563))</f>
        <v/>
      </c>
      <c r="H563" s="231"/>
      <c r="J563" s="1029" t="str">
        <f>'statement of marks'!$EB$3</f>
        <v>FOUNDATION OF IT</v>
      </c>
      <c r="K563" s="1030"/>
      <c r="L563" s="564" t="str">
        <f>IF('statement of marks'!EB38="","",'statement of marks'!EB38)</f>
        <v/>
      </c>
      <c r="M563" s="564" t="str">
        <f>IF('statement of marks'!EC38="","",'statement of marks'!EC38)</f>
        <v/>
      </c>
      <c r="N563" s="564" t="str">
        <f>IF('statement of marks'!ED38="","",'statement of marks'!ED38)</f>
        <v/>
      </c>
      <c r="O563" s="564" t="str">
        <f>IF('statement of marks'!EH38="","",'statement of marks'!EH38)</f>
        <v/>
      </c>
      <c r="P563" s="122" t="str">
        <f>IF(O563="","",SUM(L563:O563))</f>
        <v/>
      </c>
    </row>
    <row r="564" spans="1:16" ht="15.25" customHeight="1">
      <c r="A564" s="1029" t="str">
        <f>'statement of marks'!$EN$3</f>
        <v>S.U.P.W.</v>
      </c>
      <c r="B564" s="1030"/>
      <c r="C564" s="562" t="s">
        <v>247</v>
      </c>
      <c r="D564" s="1042" t="s">
        <v>249</v>
      </c>
      <c r="E564" s="1042"/>
      <c r="F564" s="565" t="s">
        <v>75</v>
      </c>
      <c r="G564" s="122" t="s">
        <v>30</v>
      </c>
      <c r="H564" s="231"/>
      <c r="J564" s="1029" t="str">
        <f>'statement of marks'!$EN$3</f>
        <v>S.U.P.W.</v>
      </c>
      <c r="K564" s="1030"/>
      <c r="L564" s="562" t="s">
        <v>247</v>
      </c>
      <c r="M564" s="1042" t="s">
        <v>249</v>
      </c>
      <c r="N564" s="1042"/>
      <c r="O564" s="565" t="s">
        <v>75</v>
      </c>
      <c r="P564" s="122" t="s">
        <v>30</v>
      </c>
    </row>
    <row r="565" spans="1:16" ht="15.25" customHeight="1">
      <c r="A565" s="1029"/>
      <c r="B565" s="1030"/>
      <c r="C565" s="563">
        <f>'statement of marks'!$EN$6</f>
        <v>25</v>
      </c>
      <c r="D565" s="1043">
        <f>'statement of marks'!$EO$6</f>
        <v>45</v>
      </c>
      <c r="E565" s="1043"/>
      <c r="F565" s="563">
        <f>'statement of marks'!$EP$6</f>
        <v>30</v>
      </c>
      <c r="G565" s="122">
        <f>SUM(C565,D565,F565)</f>
        <v>100</v>
      </c>
      <c r="H565" s="231"/>
      <c r="J565" s="1029"/>
      <c r="K565" s="1030"/>
      <c r="L565" s="563">
        <f>'statement of marks'!$EN$6</f>
        <v>25</v>
      </c>
      <c r="M565" s="1043">
        <f>'statement of marks'!$EO$6</f>
        <v>45</v>
      </c>
      <c r="N565" s="1043"/>
      <c r="O565" s="563">
        <f>'statement of marks'!$EP$6</f>
        <v>30</v>
      </c>
      <c r="P565" s="122">
        <f>SUM(L565,M565,O565)</f>
        <v>100</v>
      </c>
    </row>
    <row r="566" spans="1:16" ht="15.25" customHeight="1">
      <c r="A566" s="1029"/>
      <c r="B566" s="1030"/>
      <c r="C566" s="564" t="str">
        <f>IF('statement of marks'!EN37="","",'statement of marks'!EN37)</f>
        <v/>
      </c>
      <c r="D566" s="1044" t="str">
        <f>'statement of marks'!EO37</f>
        <v/>
      </c>
      <c r="E566" s="1044"/>
      <c r="F566" s="564" t="str">
        <f>'statement of marks'!EP37</f>
        <v/>
      </c>
      <c r="G566" s="561" t="str">
        <f>IF(F566="","",SUM(C566,D566,F566))</f>
        <v/>
      </c>
      <c r="H566" s="231"/>
      <c r="J566" s="1029"/>
      <c r="K566" s="1030"/>
      <c r="L566" s="564" t="str">
        <f>IF('statement of marks'!EN38="","",'statement of marks'!EN38)</f>
        <v/>
      </c>
      <c r="M566" s="1044" t="str">
        <f>'statement of marks'!EO38</f>
        <v/>
      </c>
      <c r="N566" s="1044"/>
      <c r="O566" s="564" t="str">
        <f>'statement of marks'!EP38</f>
        <v/>
      </c>
      <c r="P566" s="561" t="str">
        <f>IF(O566="","",SUM(L566,M566,O566))</f>
        <v/>
      </c>
    </row>
    <row r="567" spans="1:16" ht="15.25" customHeight="1">
      <c r="A567" s="1029" t="str">
        <f>'statement of marks'!$ES$3</f>
        <v>ART EDU.</v>
      </c>
      <c r="B567" s="1030"/>
      <c r="C567" s="565" t="s">
        <v>76</v>
      </c>
      <c r="D567" s="1041" t="s">
        <v>77</v>
      </c>
      <c r="E567" s="1041"/>
      <c r="F567" s="224" t="s">
        <v>248</v>
      </c>
      <c r="G567" s="122" t="s">
        <v>30</v>
      </c>
      <c r="H567" s="231"/>
      <c r="J567" s="1029" t="str">
        <f>'statement of marks'!$ES$3</f>
        <v>ART EDU.</v>
      </c>
      <c r="K567" s="1030"/>
      <c r="L567" s="565" t="s">
        <v>76</v>
      </c>
      <c r="M567" s="1041" t="s">
        <v>77</v>
      </c>
      <c r="N567" s="1041"/>
      <c r="O567" s="224" t="s">
        <v>248</v>
      </c>
      <c r="P567" s="122" t="s">
        <v>30</v>
      </c>
    </row>
    <row r="568" spans="1:16" ht="15.25" customHeight="1">
      <c r="A568" s="1029"/>
      <c r="B568" s="1030"/>
      <c r="C568" s="563">
        <f>'statement of marks'!$ES$6</f>
        <v>25</v>
      </c>
      <c r="D568" s="563">
        <f>'statement of marks'!$ET$6</f>
        <v>30</v>
      </c>
      <c r="E568" s="563">
        <f>'statement of marks'!$EU$6</f>
        <v>30</v>
      </c>
      <c r="F568" s="563">
        <f>'statement of marks'!$EV$6</f>
        <v>15</v>
      </c>
      <c r="G568" s="122">
        <f>SUM(C568,D568,E568,F568)</f>
        <v>100</v>
      </c>
      <c r="H568" s="231"/>
      <c r="J568" s="1029"/>
      <c r="K568" s="1030"/>
      <c r="L568" s="563">
        <f>'statement of marks'!$ES$6</f>
        <v>25</v>
      </c>
      <c r="M568" s="563">
        <f>'statement of marks'!$ET$6</f>
        <v>30</v>
      </c>
      <c r="N568" s="563">
        <f>'statement of marks'!$EU$6</f>
        <v>30</v>
      </c>
      <c r="O568" s="563">
        <f>'statement of marks'!$EV$6</f>
        <v>15</v>
      </c>
      <c r="P568" s="122">
        <f>SUM(L568,M568,N568,O568)</f>
        <v>100</v>
      </c>
    </row>
    <row r="569" spans="1:16" ht="15.25" customHeight="1">
      <c r="A569" s="1029"/>
      <c r="B569" s="1030"/>
      <c r="C569" s="564" t="str">
        <f>IF('statement of marks'!ES37="","",'statement of marks'!ES37)</f>
        <v/>
      </c>
      <c r="D569" s="564" t="str">
        <f>'statement of marks'!ET37</f>
        <v/>
      </c>
      <c r="E569" s="564" t="str">
        <f>'statement of marks'!EU37</f>
        <v/>
      </c>
      <c r="F569" s="564" t="str">
        <f>'statement of marks'!EV37</f>
        <v/>
      </c>
      <c r="G569" s="122" t="str">
        <f>IF(F569="","",SUM(C569:F569))</f>
        <v/>
      </c>
      <c r="H569" s="231"/>
      <c r="J569" s="1029"/>
      <c r="K569" s="1030"/>
      <c r="L569" s="564" t="str">
        <f>IF('statement of marks'!ES38="","",'statement of marks'!ES38)</f>
        <v/>
      </c>
      <c r="M569" s="564" t="str">
        <f>'statement of marks'!ET38</f>
        <v/>
      </c>
      <c r="N569" s="564" t="str">
        <f>'statement of marks'!EU38</f>
        <v/>
      </c>
      <c r="O569" s="564" t="str">
        <f>'statement of marks'!EV38</f>
        <v/>
      </c>
      <c r="P569" s="122" t="str">
        <f>IF(O569="","",SUM(L569:O569))</f>
        <v/>
      </c>
    </row>
    <row r="570" spans="1:16" ht="15.25" customHeight="1">
      <c r="A570" s="1033" t="s">
        <v>246</v>
      </c>
      <c r="B570" s="1034"/>
      <c r="C570" s="560" t="s">
        <v>252</v>
      </c>
      <c r="D570" s="560" t="s">
        <v>251</v>
      </c>
      <c r="E570" s="560" t="s">
        <v>250</v>
      </c>
      <c r="F570" s="1031" t="s">
        <v>245</v>
      </c>
      <c r="G570" s="1032"/>
      <c r="H570" s="231"/>
      <c r="J570" s="1033" t="s">
        <v>246</v>
      </c>
      <c r="K570" s="1034"/>
      <c r="L570" s="560" t="s">
        <v>252</v>
      </c>
      <c r="M570" s="560" t="s">
        <v>251</v>
      </c>
      <c r="N570" s="560" t="s">
        <v>250</v>
      </c>
      <c r="O570" s="1031" t="s">
        <v>245</v>
      </c>
      <c r="P570" s="1032"/>
    </row>
    <row r="571" spans="1:16" ht="15.25" customHeight="1">
      <c r="A571" s="1033" t="s">
        <v>170</v>
      </c>
      <c r="B571" s="1034"/>
      <c r="C571" s="181" t="str">
        <f>IF('statement of marks'!GN37="","",'statement of marks'!GN37)</f>
        <v/>
      </c>
      <c r="D571" s="181" t="str">
        <f>IF('statement of marks'!GP37="","",'statement of marks'!GP37)</f>
        <v/>
      </c>
      <c r="E571" s="181" t="str">
        <f>IF('statement of marks'!GR37="","",'statement of marks'!GR37)</f>
        <v/>
      </c>
      <c r="F571" s="1035" t="str">
        <f>'statement of marks'!GT37</f>
        <v/>
      </c>
      <c r="G571" s="1036"/>
      <c r="H571" s="231"/>
      <c r="J571" s="1033" t="s">
        <v>170</v>
      </c>
      <c r="K571" s="1034"/>
      <c r="L571" s="181" t="str">
        <f>IF('statement of marks'!GN38="","",'statement of marks'!GN38)</f>
        <v/>
      </c>
      <c r="M571" s="181" t="str">
        <f>IF('statement of marks'!GP38="","",'statement of marks'!GP38)</f>
        <v/>
      </c>
      <c r="N571" s="181" t="str">
        <f>IF('statement of marks'!GR38="","",'statement of marks'!GR38)</f>
        <v/>
      </c>
      <c r="O571" s="1035" t="str">
        <f>'statement of marks'!GT38</f>
        <v/>
      </c>
      <c r="P571" s="1036"/>
    </row>
    <row r="572" spans="1:16" ht="15.25" customHeight="1">
      <c r="A572" s="1037" t="s">
        <v>171</v>
      </c>
      <c r="B572" s="1038"/>
      <c r="C572" s="180" t="str">
        <f>IF('statement of marks'!GM37="","",'statement of marks'!GM37)</f>
        <v/>
      </c>
      <c r="D572" s="180" t="str">
        <f>IF('statement of marks'!GO37="","",'statement of marks'!GO37)</f>
        <v/>
      </c>
      <c r="E572" s="180" t="str">
        <f>IF('statement of marks'!GQ37="","",'statement of marks'!GQ37)</f>
        <v/>
      </c>
      <c r="F572" s="1039" t="str">
        <f>'statement of marks'!GS37</f>
        <v/>
      </c>
      <c r="G572" s="1040"/>
      <c r="H572" s="231"/>
      <c r="J572" s="1037" t="s">
        <v>171</v>
      </c>
      <c r="K572" s="1038"/>
      <c r="L572" s="180" t="str">
        <f>IF('statement of marks'!GM38="","",'statement of marks'!GM38)</f>
        <v/>
      </c>
      <c r="M572" s="180" t="str">
        <f>IF('statement of marks'!GO38="","",'statement of marks'!GO38)</f>
        <v/>
      </c>
      <c r="N572" s="180" t="str">
        <f>IF('statement of marks'!GQ38="","",'statement of marks'!GQ38)</f>
        <v/>
      </c>
      <c r="O572" s="1039" t="str">
        <f>'statement of marks'!GS38</f>
        <v/>
      </c>
      <c r="P572" s="1040"/>
    </row>
    <row r="573" spans="1:16" ht="15.25" customHeight="1">
      <c r="A573" s="1029" t="s">
        <v>241</v>
      </c>
      <c r="B573" s="1030"/>
      <c r="C573" s="177"/>
      <c r="D573" s="43"/>
      <c r="E573" s="43"/>
      <c r="F573" s="43"/>
      <c r="G573" s="226"/>
      <c r="H573" s="231"/>
      <c r="J573" s="1029" t="s">
        <v>241</v>
      </c>
      <c r="K573" s="1030"/>
      <c r="L573" s="177"/>
      <c r="M573" s="43"/>
      <c r="N573" s="43"/>
      <c r="O573" s="43"/>
      <c r="P573" s="226"/>
    </row>
    <row r="574" spans="1:16" ht="15.25" customHeight="1">
      <c r="A574" s="1029" t="s">
        <v>242</v>
      </c>
      <c r="B574" s="1030"/>
      <c r="C574" s="177"/>
      <c r="D574" s="43"/>
      <c r="E574" s="43"/>
      <c r="F574" s="43"/>
      <c r="G574" s="226"/>
      <c r="H574" s="231"/>
      <c r="J574" s="1029" t="s">
        <v>242</v>
      </c>
      <c r="K574" s="1030"/>
      <c r="L574" s="177"/>
      <c r="M574" s="43"/>
      <c r="N574" s="43"/>
      <c r="O574" s="43"/>
      <c r="P574" s="226"/>
    </row>
    <row r="575" spans="1:16" ht="15.25" customHeight="1">
      <c r="A575" s="1029" t="s">
        <v>243</v>
      </c>
      <c r="B575" s="1030"/>
      <c r="C575" s="177"/>
      <c r="D575" s="43"/>
      <c r="E575" s="43"/>
      <c r="F575" s="43"/>
      <c r="G575" s="226"/>
      <c r="H575" s="231"/>
      <c r="J575" s="1029" t="s">
        <v>243</v>
      </c>
      <c r="K575" s="1030"/>
      <c r="L575" s="177"/>
      <c r="M575" s="43"/>
      <c r="N575" s="43"/>
      <c r="O575" s="43"/>
      <c r="P575" s="226"/>
    </row>
    <row r="576" spans="1:16" ht="15.25" customHeight="1" thickBot="1">
      <c r="A576" s="1027" t="s">
        <v>244</v>
      </c>
      <c r="B576" s="1028"/>
      <c r="C576" s="178"/>
      <c r="D576" s="227"/>
      <c r="E576" s="227"/>
      <c r="F576" s="227"/>
      <c r="G576" s="228"/>
      <c r="H576" s="231"/>
      <c r="J576" s="1027" t="s">
        <v>244</v>
      </c>
      <c r="K576" s="1028"/>
      <c r="L576" s="178"/>
      <c r="M576" s="227"/>
      <c r="N576" s="227"/>
      <c r="O576" s="227"/>
      <c r="P576" s="228"/>
    </row>
    <row r="577" spans="1:16" ht="15.25" customHeight="1" thickTop="1">
      <c r="A577" s="1053" t="s">
        <v>166</v>
      </c>
      <c r="B577" s="1054"/>
      <c r="C577" s="1054"/>
      <c r="D577" s="1054"/>
      <c r="E577" s="1054"/>
      <c r="F577" s="1054"/>
      <c r="G577" s="1055"/>
      <c r="H577" s="231"/>
      <c r="J577" s="1056" t="s">
        <v>256</v>
      </c>
      <c r="K577" s="1057"/>
      <c r="L577" s="1057"/>
      <c r="M577" s="1057"/>
      <c r="N577" s="1057"/>
      <c r="O577" s="1057"/>
      <c r="P577" s="1058"/>
    </row>
    <row r="578" spans="1:16" ht="15.25" customHeight="1">
      <c r="A578" s="1059" t="str">
        <f>IF('statement of marks'!$A$1="","",'statement of marks'!$A$1)</f>
        <v xml:space="preserve">GOVT. HR. SEC. SCHOOL, </v>
      </c>
      <c r="B578" s="1060"/>
      <c r="C578" s="1060"/>
      <c r="D578" s="1060"/>
      <c r="E578" s="1060"/>
      <c r="F578" s="1060"/>
      <c r="G578" s="1061"/>
      <c r="H578" s="231"/>
      <c r="J578" s="1059" t="str">
        <f>IF('statement of marks'!$A$1="","",'statement of marks'!$A$1)</f>
        <v xml:space="preserve">GOVT. HR. SEC. SCHOOL, </v>
      </c>
      <c r="K578" s="1060"/>
      <c r="L578" s="1060"/>
      <c r="M578" s="1060"/>
      <c r="N578" s="1060"/>
      <c r="O578" s="1060"/>
      <c r="P578" s="1061"/>
    </row>
    <row r="579" spans="1:16" ht="15.25" customHeight="1">
      <c r="A579" s="1059"/>
      <c r="B579" s="1060"/>
      <c r="C579" s="1060"/>
      <c r="D579" s="1060"/>
      <c r="E579" s="1060"/>
      <c r="F579" s="1060"/>
      <c r="G579" s="1061"/>
      <c r="H579" s="231"/>
      <c r="J579" s="1059"/>
      <c r="K579" s="1060"/>
      <c r="L579" s="1060"/>
      <c r="M579" s="1060"/>
      <c r="N579" s="1060"/>
      <c r="O579" s="1060"/>
      <c r="P579" s="1061"/>
    </row>
    <row r="580" spans="1:16" ht="15.25" customHeight="1">
      <c r="A580" s="1029" t="s">
        <v>167</v>
      </c>
      <c r="B580" s="1030"/>
      <c r="C580" s="1051" t="str">
        <f>IF('statement of marks'!$F$3="","",'statement of marks'!$F$3)</f>
        <v>2015-16</v>
      </c>
      <c r="D580" s="1051"/>
      <c r="E580" s="1051"/>
      <c r="F580" s="1051"/>
      <c r="G580" s="1052"/>
      <c r="H580" s="231"/>
      <c r="J580" s="1029" t="s">
        <v>167</v>
      </c>
      <c r="K580" s="1030"/>
      <c r="L580" s="1051" t="str">
        <f>IF('statement of marks'!$F$3="","",'statement of marks'!$F$3)</f>
        <v>2015-16</v>
      </c>
      <c r="M580" s="1051"/>
      <c r="N580" s="1051"/>
      <c r="O580" s="1051"/>
      <c r="P580" s="1052"/>
    </row>
    <row r="581" spans="1:16" ht="15.25" customHeight="1">
      <c r="A581" s="1029" t="s">
        <v>31</v>
      </c>
      <c r="B581" s="1030"/>
      <c r="C581" s="1051" t="str">
        <f>IF('statement of marks'!H39="","",'statement of marks'!H39)</f>
        <v>A 033</v>
      </c>
      <c r="D581" s="1051"/>
      <c r="E581" s="1051"/>
      <c r="F581" s="1051"/>
      <c r="G581" s="1052"/>
      <c r="H581" s="231"/>
      <c r="J581" s="1029" t="s">
        <v>31</v>
      </c>
      <c r="K581" s="1030"/>
      <c r="L581" s="1051" t="str">
        <f>IF('statement of marks'!H40="","",'statement of marks'!H40)</f>
        <v>A 034</v>
      </c>
      <c r="M581" s="1051"/>
      <c r="N581" s="1051"/>
      <c r="O581" s="1051"/>
      <c r="P581" s="1052"/>
    </row>
    <row r="582" spans="1:16" ht="15.25" customHeight="1">
      <c r="A582" s="1029" t="s">
        <v>32</v>
      </c>
      <c r="B582" s="1030"/>
      <c r="C582" s="1051" t="str">
        <f>IF('statement of marks'!I39="","",'statement of marks'!I39)</f>
        <v>B 033</v>
      </c>
      <c r="D582" s="1051"/>
      <c r="E582" s="1051"/>
      <c r="F582" s="1051"/>
      <c r="G582" s="1052"/>
      <c r="H582" s="231"/>
      <c r="J582" s="1029" t="s">
        <v>32</v>
      </c>
      <c r="K582" s="1030"/>
      <c r="L582" s="1051" t="str">
        <f>IF('statement of marks'!I40="","",'statement of marks'!I40)</f>
        <v>B 034</v>
      </c>
      <c r="M582" s="1051"/>
      <c r="N582" s="1051"/>
      <c r="O582" s="1051"/>
      <c r="P582" s="1052"/>
    </row>
    <row r="583" spans="1:16" ht="15.25" customHeight="1">
      <c r="A583" s="1029" t="s">
        <v>33</v>
      </c>
      <c r="B583" s="1030"/>
      <c r="C583" s="1051" t="str">
        <f>IF('statement of marks'!J39="","",'statement of marks'!J39)</f>
        <v>C 033</v>
      </c>
      <c r="D583" s="1051"/>
      <c r="E583" s="1051"/>
      <c r="F583" s="1051"/>
      <c r="G583" s="1052"/>
      <c r="H583" s="231"/>
      <c r="J583" s="1029" t="s">
        <v>33</v>
      </c>
      <c r="K583" s="1030"/>
      <c r="L583" s="1051" t="str">
        <f>IF('statement of marks'!J40="","",'statement of marks'!J40)</f>
        <v>C 034</v>
      </c>
      <c r="M583" s="1051"/>
      <c r="N583" s="1051"/>
      <c r="O583" s="1051"/>
      <c r="P583" s="1052"/>
    </row>
    <row r="584" spans="1:16" ht="15.25" customHeight="1">
      <c r="A584" s="1029" t="s">
        <v>202</v>
      </c>
      <c r="B584" s="1030"/>
      <c r="C584" s="559" t="str">
        <f>IF('statement of marks'!$A$3="","",'statement of marks'!$A$3)</f>
        <v>10 'B'</v>
      </c>
      <c r="D584" s="1030" t="s">
        <v>62</v>
      </c>
      <c r="E584" s="1030"/>
      <c r="F584" s="1030">
        <f>IF('statement of marks'!D39="","",'statement of marks'!D39)</f>
        <v>1033</v>
      </c>
      <c r="G584" s="1050"/>
      <c r="H584" s="231"/>
      <c r="J584" s="1029" t="s">
        <v>202</v>
      </c>
      <c r="K584" s="1030"/>
      <c r="L584" s="559" t="str">
        <f>IF('statement of marks'!$A$3="","",'statement of marks'!$A$3)</f>
        <v>10 'B'</v>
      </c>
      <c r="M584" s="1030" t="s">
        <v>62</v>
      </c>
      <c r="N584" s="1030"/>
      <c r="O584" s="1030">
        <f>IF('statement of marks'!D40="","",'statement of marks'!D40)</f>
        <v>1034</v>
      </c>
      <c r="P584" s="1050"/>
    </row>
    <row r="585" spans="1:16" ht="15.25" customHeight="1">
      <c r="A585" s="1029" t="s">
        <v>63</v>
      </c>
      <c r="B585" s="1030"/>
      <c r="C585" s="559" t="str">
        <f>IF('statement of marks'!F39="","",'statement of marks'!F39)</f>
        <v/>
      </c>
      <c r="D585" s="1030" t="s">
        <v>58</v>
      </c>
      <c r="E585" s="1030"/>
      <c r="F585" s="1062" t="str">
        <f>IF('statement of marks'!G39="","",'statement of marks'!G39)</f>
        <v/>
      </c>
      <c r="G585" s="1063"/>
      <c r="H585" s="231"/>
      <c r="J585" s="1029" t="s">
        <v>63</v>
      </c>
      <c r="K585" s="1030"/>
      <c r="L585" s="559" t="str">
        <f>IF('statement of marks'!F40="","",'statement of marks'!F40)</f>
        <v/>
      </c>
      <c r="M585" s="1030" t="s">
        <v>58</v>
      </c>
      <c r="N585" s="1030"/>
      <c r="O585" s="1062" t="str">
        <f>IF('statement of marks'!G40="","",'statement of marks'!G40)</f>
        <v/>
      </c>
      <c r="P585" s="1063"/>
    </row>
    <row r="586" spans="1:16" ht="15.25" customHeight="1">
      <c r="A586" s="229" t="s">
        <v>168</v>
      </c>
      <c r="B586" s="230" t="s">
        <v>254</v>
      </c>
      <c r="C586" s="186" t="s">
        <v>67</v>
      </c>
      <c r="D586" s="186" t="s">
        <v>68</v>
      </c>
      <c r="E586" s="186" t="s">
        <v>69</v>
      </c>
      <c r="F586" s="558" t="s">
        <v>176</v>
      </c>
      <c r="G586" s="190" t="s">
        <v>253</v>
      </c>
      <c r="H586" s="231"/>
      <c r="J586" s="229" t="s">
        <v>168</v>
      </c>
      <c r="K586" s="230" t="s">
        <v>254</v>
      </c>
      <c r="L586" s="186" t="s">
        <v>67</v>
      </c>
      <c r="M586" s="186" t="s">
        <v>68</v>
      </c>
      <c r="N586" s="186" t="s">
        <v>69</v>
      </c>
      <c r="O586" s="558" t="s">
        <v>176</v>
      </c>
      <c r="P586" s="190" t="s">
        <v>253</v>
      </c>
    </row>
    <row r="587" spans="1:16" ht="15.25" customHeight="1">
      <c r="A587" s="1049" t="s">
        <v>148</v>
      </c>
      <c r="B587" s="1046"/>
      <c r="C587" s="563">
        <v>10</v>
      </c>
      <c r="D587" s="563">
        <v>10</v>
      </c>
      <c r="E587" s="563">
        <v>10</v>
      </c>
      <c r="F587" s="563">
        <v>70</v>
      </c>
      <c r="G587" s="122">
        <v>100</v>
      </c>
      <c r="H587" s="231"/>
      <c r="J587" s="1049" t="s">
        <v>148</v>
      </c>
      <c r="K587" s="1046"/>
      <c r="L587" s="563">
        <v>10</v>
      </c>
      <c r="M587" s="563">
        <v>10</v>
      </c>
      <c r="N587" s="563">
        <v>10</v>
      </c>
      <c r="O587" s="563">
        <v>70</v>
      </c>
      <c r="P587" s="122">
        <v>100</v>
      </c>
    </row>
    <row r="588" spans="1:16" ht="15.25" customHeight="1">
      <c r="A588" s="1029" t="str">
        <f>'statement of marks'!$K$3</f>
        <v>HINDI</v>
      </c>
      <c r="B588" s="1030"/>
      <c r="C588" s="181" t="str">
        <f>IF('statement of marks'!K39="","",'statement of marks'!K39)</f>
        <v/>
      </c>
      <c r="D588" s="181" t="str">
        <f>IF('statement of marks'!L39="","",'statement of marks'!L39)</f>
        <v/>
      </c>
      <c r="E588" s="181" t="str">
        <f>IF('statement of marks'!M39="","",'statement of marks'!M39)</f>
        <v/>
      </c>
      <c r="F588" s="181" t="str">
        <f>IF('statement of marks'!O39="","",'statement of marks'!O39)</f>
        <v/>
      </c>
      <c r="G588" s="122" t="str">
        <f t="shared" ref="G588:G593" si="32">IF(F588="","",SUM(C588:F588))</f>
        <v/>
      </c>
      <c r="H588" s="231"/>
      <c r="J588" s="1029" t="str">
        <f>'statement of marks'!$K$3</f>
        <v>HINDI</v>
      </c>
      <c r="K588" s="1030"/>
      <c r="L588" s="181" t="str">
        <f>IF('statement of marks'!K40="","",'statement of marks'!K40)</f>
        <v/>
      </c>
      <c r="M588" s="181" t="str">
        <f>IF('statement of marks'!L40="","",'statement of marks'!L40)</f>
        <v/>
      </c>
      <c r="N588" s="181" t="str">
        <f>IF('statement of marks'!M40="","",'statement of marks'!M40)</f>
        <v/>
      </c>
      <c r="O588" s="181" t="str">
        <f>IF('statement of marks'!O40="","",'statement of marks'!O40)</f>
        <v/>
      </c>
      <c r="P588" s="122" t="str">
        <f t="shared" ref="P588:P593" si="33">IF(O588="","",SUM(L588:O588))</f>
        <v/>
      </c>
    </row>
    <row r="589" spans="1:16" ht="15.25" customHeight="1">
      <c r="A589" s="1029" t="str">
        <f>'statement of marks'!$AA$3</f>
        <v>ENGLISH</v>
      </c>
      <c r="B589" s="1030"/>
      <c r="C589" s="181" t="str">
        <f>IF('statement of marks'!AA39="","",'statement of marks'!AA39)</f>
        <v/>
      </c>
      <c r="D589" s="181" t="str">
        <f>IF('statement of marks'!AB39="","",'statement of marks'!AB39)</f>
        <v/>
      </c>
      <c r="E589" s="181" t="str">
        <f>IF('statement of marks'!AC39="","",'statement of marks'!AC39)</f>
        <v/>
      </c>
      <c r="F589" s="181" t="str">
        <f>IF('statement of marks'!AE39="","",'statement of marks'!AE39)</f>
        <v/>
      </c>
      <c r="G589" s="122" t="str">
        <f t="shared" si="32"/>
        <v/>
      </c>
      <c r="H589" s="231"/>
      <c r="J589" s="1029" t="str">
        <f>'statement of marks'!$AA$3</f>
        <v>ENGLISH</v>
      </c>
      <c r="K589" s="1030"/>
      <c r="L589" s="181" t="str">
        <f>IF('statement of marks'!AA40="","",'statement of marks'!AA40)</f>
        <v/>
      </c>
      <c r="M589" s="181" t="str">
        <f>IF('statement of marks'!AB40="","",'statement of marks'!AB40)</f>
        <v/>
      </c>
      <c r="N589" s="181" t="str">
        <f>IF('statement of marks'!AC40="","",'statement of marks'!AC40)</f>
        <v/>
      </c>
      <c r="O589" s="181" t="str">
        <f>IF('statement of marks'!AE40="","",'statement of marks'!AE40)</f>
        <v/>
      </c>
      <c r="P589" s="122" t="str">
        <f t="shared" si="33"/>
        <v/>
      </c>
    </row>
    <row r="590" spans="1:16" ht="15.25" customHeight="1">
      <c r="A590" s="1029" t="str">
        <f>'statement of marks'!AR39</f>
        <v/>
      </c>
      <c r="B590" s="1030"/>
      <c r="C590" s="181" t="str">
        <f>IF('statement of marks'!AS39="","",'statement of marks'!AS39)</f>
        <v/>
      </c>
      <c r="D590" s="181" t="str">
        <f>IF('statement of marks'!AT39="","",'statement of marks'!AT39)</f>
        <v/>
      </c>
      <c r="E590" s="181" t="str">
        <f>IF('statement of marks'!AU39="","",'statement of marks'!AU39)</f>
        <v/>
      </c>
      <c r="F590" s="181" t="str">
        <f>IF('statement of marks'!AW39="","",'statement of marks'!AW39)</f>
        <v/>
      </c>
      <c r="G590" s="122" t="str">
        <f t="shared" si="32"/>
        <v/>
      </c>
      <c r="H590" s="231"/>
      <c r="J590" s="1029" t="str">
        <f>'statement of marks'!AR40</f>
        <v/>
      </c>
      <c r="K590" s="1030"/>
      <c r="L590" s="181" t="str">
        <f>IF('statement of marks'!AS40="","",'statement of marks'!AS40)</f>
        <v/>
      </c>
      <c r="M590" s="181" t="str">
        <f>IF('statement of marks'!AT40="","",'statement of marks'!AT40)</f>
        <v/>
      </c>
      <c r="N590" s="181" t="str">
        <f>IF('statement of marks'!AU40="","",'statement of marks'!AU40)</f>
        <v/>
      </c>
      <c r="O590" s="181" t="str">
        <f>IF('statement of marks'!AW40="","",'statement of marks'!AW40)</f>
        <v/>
      </c>
      <c r="P590" s="122" t="str">
        <f t="shared" si="33"/>
        <v/>
      </c>
    </row>
    <row r="591" spans="1:16" ht="15.25" customHeight="1">
      <c r="A591" s="1029" t="str">
        <f>'statement of marks'!$BI$3</f>
        <v>SCIENCE</v>
      </c>
      <c r="B591" s="1030"/>
      <c r="C591" s="181" t="str">
        <f>IF('statement of marks'!BI39="","",'statement of marks'!BI39)</f>
        <v/>
      </c>
      <c r="D591" s="181" t="str">
        <f>IF('statement of marks'!BJ39="","",'statement of marks'!BJ39)</f>
        <v/>
      </c>
      <c r="E591" s="181" t="str">
        <f>IF('statement of marks'!BK39="","",'statement of marks'!BK39)</f>
        <v/>
      </c>
      <c r="F591" s="181" t="str">
        <f>IF('statement of marks'!BM39="","",'statement of marks'!BM39)</f>
        <v/>
      </c>
      <c r="G591" s="122" t="str">
        <f t="shared" si="32"/>
        <v/>
      </c>
      <c r="H591" s="231"/>
      <c r="J591" s="1029" t="str">
        <f>'statement of marks'!$BI$3</f>
        <v>SCIENCE</v>
      </c>
      <c r="K591" s="1030"/>
      <c r="L591" s="181" t="str">
        <f>IF('statement of marks'!BI40="","",'statement of marks'!BI40)</f>
        <v/>
      </c>
      <c r="M591" s="181" t="str">
        <f>IF('statement of marks'!BJ40="","",'statement of marks'!BJ40)</f>
        <v/>
      </c>
      <c r="N591" s="181" t="str">
        <f>IF('statement of marks'!BK40="","",'statement of marks'!BK40)</f>
        <v/>
      </c>
      <c r="O591" s="181" t="str">
        <f>IF('statement of marks'!BM40="","",'statement of marks'!BM40)</f>
        <v/>
      </c>
      <c r="P591" s="122" t="str">
        <f t="shared" si="33"/>
        <v/>
      </c>
    </row>
    <row r="592" spans="1:16" ht="15.25" customHeight="1">
      <c r="A592" s="1029" t="str">
        <f>'statement of marks'!$BY$3</f>
        <v>SOCIAL SCIENCE</v>
      </c>
      <c r="B592" s="1030"/>
      <c r="C592" s="181" t="str">
        <f>IF('statement of marks'!BY39="","",'statement of marks'!BY39)</f>
        <v/>
      </c>
      <c r="D592" s="181" t="str">
        <f>IF('statement of marks'!BZ39="","",'statement of marks'!BZ39)</f>
        <v/>
      </c>
      <c r="E592" s="181" t="str">
        <f>IF('statement of marks'!CA39="","",'statement of marks'!CA39)</f>
        <v/>
      </c>
      <c r="F592" s="181" t="str">
        <f>IF('statement of marks'!CC39="","",'statement of marks'!CC39)</f>
        <v/>
      </c>
      <c r="G592" s="122" t="str">
        <f t="shared" si="32"/>
        <v/>
      </c>
      <c r="H592" s="231"/>
      <c r="J592" s="1029" t="str">
        <f>'statement of marks'!$BY$3</f>
        <v>SOCIAL SCIENCE</v>
      </c>
      <c r="K592" s="1030"/>
      <c r="L592" s="181" t="str">
        <f>IF('statement of marks'!BY40="","",'statement of marks'!BY40)</f>
        <v/>
      </c>
      <c r="M592" s="181" t="str">
        <f>IF('statement of marks'!BZ40="","",'statement of marks'!BZ40)</f>
        <v/>
      </c>
      <c r="N592" s="181" t="str">
        <f>IF('statement of marks'!CA40="","",'statement of marks'!CA40)</f>
        <v/>
      </c>
      <c r="O592" s="181" t="str">
        <f>IF('statement of marks'!CC40="","",'statement of marks'!CC40)</f>
        <v/>
      </c>
      <c r="P592" s="122" t="str">
        <f t="shared" si="33"/>
        <v/>
      </c>
    </row>
    <row r="593" spans="1:16" ht="15.25" customHeight="1">
      <c r="A593" s="1029" t="str">
        <f>'statement of marks'!$CO$3</f>
        <v>MATHEMATICS</v>
      </c>
      <c r="B593" s="1030"/>
      <c r="C593" s="181" t="str">
        <f>IF('statement of marks'!CO39="","",'statement of marks'!CO39)</f>
        <v/>
      </c>
      <c r="D593" s="181" t="str">
        <f>IF('statement of marks'!CP39="","",'statement of marks'!CP39)</f>
        <v/>
      </c>
      <c r="E593" s="181" t="str">
        <f>IF('statement of marks'!CQ39="","",'statement of marks'!CQ39)</f>
        <v/>
      </c>
      <c r="F593" s="181" t="str">
        <f>IF('statement of marks'!CS39="","",'statement of marks'!CS39)</f>
        <v/>
      </c>
      <c r="G593" s="122" t="str">
        <f t="shared" si="32"/>
        <v/>
      </c>
      <c r="H593" s="231"/>
      <c r="J593" s="1029" t="str">
        <f>'statement of marks'!$CO$3</f>
        <v>MATHEMATICS</v>
      </c>
      <c r="K593" s="1030"/>
      <c r="L593" s="181" t="str">
        <f>IF('statement of marks'!CO40="","",'statement of marks'!CO40)</f>
        <v/>
      </c>
      <c r="M593" s="181" t="str">
        <f>IF('statement of marks'!CP40="","",'statement of marks'!CP40)</f>
        <v/>
      </c>
      <c r="N593" s="181" t="str">
        <f>IF('statement of marks'!CQ40="","",'statement of marks'!CQ40)</f>
        <v/>
      </c>
      <c r="O593" s="181" t="str">
        <f>IF('statement of marks'!CS40="","",'statement of marks'!CS40)</f>
        <v/>
      </c>
      <c r="P593" s="122" t="str">
        <f t="shared" si="33"/>
        <v/>
      </c>
    </row>
    <row r="594" spans="1:16" ht="15.25" customHeight="1">
      <c r="A594" s="1047" t="s">
        <v>255</v>
      </c>
      <c r="B594" s="1048"/>
      <c r="C594" s="180" t="str">
        <f>IF(C593="","",SUM(C588:C593))</f>
        <v/>
      </c>
      <c r="D594" s="180" t="str">
        <f>IF(D593="","",SUM(D588:D593))</f>
        <v/>
      </c>
      <c r="E594" s="180" t="str">
        <f>IF(E593="","",SUM(E588:E593))</f>
        <v/>
      </c>
      <c r="F594" s="180" t="str">
        <f>IF(F593="","",SUM(F588:F593))</f>
        <v/>
      </c>
      <c r="G594" s="188" t="str">
        <f>IF(G593="","",SUM(G588:G593))</f>
        <v/>
      </c>
      <c r="H594" s="231"/>
      <c r="J594" s="1047" t="s">
        <v>255</v>
      </c>
      <c r="K594" s="1048"/>
      <c r="L594" s="180" t="str">
        <f>IF(L593="","",SUM(L588:L593))</f>
        <v/>
      </c>
      <c r="M594" s="180" t="str">
        <f>IF(M593="","",SUM(M588:M593))</f>
        <v/>
      </c>
      <c r="N594" s="180" t="str">
        <f>IF(N593="","",SUM(N588:N593))</f>
        <v/>
      </c>
      <c r="O594" s="180" t="str">
        <f>IF(O593="","",SUM(O588:O593))</f>
        <v/>
      </c>
      <c r="P594" s="188" t="str">
        <f>IF(P593="","",SUM(P588:P593))</f>
        <v/>
      </c>
    </row>
    <row r="595" spans="1:16" ht="15.25" customHeight="1">
      <c r="A595" s="1047" t="s">
        <v>169</v>
      </c>
      <c r="B595" s="1048"/>
      <c r="C595" s="563">
        <f>60-(COUNTIF(C588:C593,"NA")*10+COUNTIF(C588:C593,"ML")*10)</f>
        <v>60</v>
      </c>
      <c r="D595" s="563">
        <f>60-(COUNTIF(D588:D593,"NA")*10+COUNTIF(D588:D593,"ML")*10)</f>
        <v>60</v>
      </c>
      <c r="E595" s="563">
        <f>60-(COUNTIF(E588:E593,"NA")*10+COUNTIF(E588:E593,"ML")*10)</f>
        <v>60</v>
      </c>
      <c r="F595" s="563">
        <f>420-(COUNTIF(F588:F593,"NA")*70+COUNTIF(F588:F593,"ML")*70)</f>
        <v>420</v>
      </c>
      <c r="G595" s="189">
        <f>SUM(C595:F595)</f>
        <v>600</v>
      </c>
      <c r="H595" s="231"/>
      <c r="J595" s="1047" t="s">
        <v>169</v>
      </c>
      <c r="K595" s="1048"/>
      <c r="L595" s="563">
        <f>60-(COUNTIF(L588:L593,"NA")*10+COUNTIF(L588:L593,"ML")*10)</f>
        <v>60</v>
      </c>
      <c r="M595" s="563">
        <f>60-(COUNTIF(M588:M593,"NA")*10+COUNTIF(M588:M593,"ML")*10)</f>
        <v>60</v>
      </c>
      <c r="N595" s="563">
        <f>60-(COUNTIF(N588:N593,"NA")*10+COUNTIF(N588:N593,"ML")*10)</f>
        <v>60</v>
      </c>
      <c r="O595" s="563">
        <f>420-(COUNTIF(O588:O593,"NA")*70+COUNTIF(O588:O593,"ML")*70)</f>
        <v>420</v>
      </c>
      <c r="P595" s="189">
        <f>SUM(L595:O595)</f>
        <v>600</v>
      </c>
    </row>
    <row r="596" spans="1:16" ht="15.25" customHeight="1">
      <c r="A596" s="1045" t="s">
        <v>133</v>
      </c>
      <c r="B596" s="1046"/>
      <c r="C596" s="123" t="e">
        <f>C594/C595*100</f>
        <v>#VALUE!</v>
      </c>
      <c r="D596" s="123" t="e">
        <f>D594/D595*100</f>
        <v>#VALUE!</v>
      </c>
      <c r="E596" s="123" t="e">
        <f>E594/E595*100</f>
        <v>#VALUE!</v>
      </c>
      <c r="F596" s="123" t="e">
        <f>F594/F595*100</f>
        <v>#VALUE!</v>
      </c>
      <c r="G596" s="124" t="e">
        <f>G594/G595*100</f>
        <v>#VALUE!</v>
      </c>
      <c r="H596" s="231"/>
      <c r="J596" s="1045" t="s">
        <v>133</v>
      </c>
      <c r="K596" s="1046"/>
      <c r="L596" s="123" t="e">
        <f>L594/L595*100</f>
        <v>#VALUE!</v>
      </c>
      <c r="M596" s="123" t="e">
        <f>M594/M595*100</f>
        <v>#VALUE!</v>
      </c>
      <c r="N596" s="123" t="e">
        <f>N594/N595*100</f>
        <v>#VALUE!</v>
      </c>
      <c r="O596" s="123" t="e">
        <f>O594/O595*100</f>
        <v>#VALUE!</v>
      </c>
      <c r="P596" s="124" t="e">
        <f>P594/P595*100</f>
        <v>#VALUE!</v>
      </c>
    </row>
    <row r="597" spans="1:16" ht="15.25" customHeight="1">
      <c r="A597" s="1029" t="str">
        <f>'statement of marks'!$DE$3</f>
        <v>RAJASTHAN STUDIES</v>
      </c>
      <c r="B597" s="1030"/>
      <c r="C597" s="564" t="str">
        <f>IF('statement of marks'!DE39="","",'statement of marks'!DE39)</f>
        <v/>
      </c>
      <c r="D597" s="564" t="str">
        <f>IF('statement of marks'!DF39="","",'statement of marks'!DF39)</f>
        <v/>
      </c>
      <c r="E597" s="564" t="str">
        <f>IF('statement of marks'!DG39="","",'statement of marks'!DG39)</f>
        <v/>
      </c>
      <c r="F597" s="564" t="str">
        <f>IF('statement of marks'!DI39="","",'statement of marks'!DI39)</f>
        <v/>
      </c>
      <c r="G597" s="122" t="str">
        <f>IF(F597="","",SUM(C597:F597))</f>
        <v/>
      </c>
      <c r="H597" s="231"/>
      <c r="J597" s="1029" t="str">
        <f>'statement of marks'!$DE$3</f>
        <v>RAJASTHAN STUDIES</v>
      </c>
      <c r="K597" s="1030"/>
      <c r="L597" s="564" t="str">
        <f>IF('statement of marks'!DE40="","",'statement of marks'!DE40)</f>
        <v/>
      </c>
      <c r="M597" s="564" t="str">
        <f>IF('statement of marks'!DF40="","",'statement of marks'!DF40)</f>
        <v/>
      </c>
      <c r="N597" s="564" t="str">
        <f>IF('statement of marks'!DG40="","",'statement of marks'!DG40)</f>
        <v/>
      </c>
      <c r="O597" s="564" t="str">
        <f>IF('statement of marks'!DI40="","",'statement of marks'!DI40)</f>
        <v/>
      </c>
      <c r="P597" s="122" t="str">
        <f>IF(O597="","",SUM(L597:O597))</f>
        <v/>
      </c>
    </row>
    <row r="598" spans="1:16" ht="15.25" customHeight="1">
      <c r="A598" s="1029" t="str">
        <f>'statement of marks'!$DP$3</f>
        <v>PH. AND HEALTH EDU.</v>
      </c>
      <c r="B598" s="1030"/>
      <c r="C598" s="564" t="str">
        <f>IF('statement of marks'!DP39="","",'statement of marks'!DP39)</f>
        <v/>
      </c>
      <c r="D598" s="564" t="str">
        <f>IF('statement of marks'!DQ39="","",'statement of marks'!DQ39)</f>
        <v/>
      </c>
      <c r="E598" s="564" t="str">
        <f>IF('statement of marks'!DR39="","",'statement of marks'!DR39)</f>
        <v/>
      </c>
      <c r="F598" s="564" t="str">
        <f>IF('statement of marks'!DV39="","",'statement of marks'!DV39)</f>
        <v/>
      </c>
      <c r="G598" s="122" t="str">
        <f>IF(F598="","",SUM(C598:F598))</f>
        <v/>
      </c>
      <c r="H598" s="231"/>
      <c r="J598" s="1029" t="str">
        <f>'statement of marks'!$DP$3</f>
        <v>PH. AND HEALTH EDU.</v>
      </c>
      <c r="K598" s="1030"/>
      <c r="L598" s="564" t="str">
        <f>IF('statement of marks'!DP40="","",'statement of marks'!DP40)</f>
        <v/>
      </c>
      <c r="M598" s="564" t="str">
        <f>IF('statement of marks'!DQ40="","",'statement of marks'!DQ40)</f>
        <v/>
      </c>
      <c r="N598" s="564" t="str">
        <f>IF('statement of marks'!DR40="","",'statement of marks'!DR40)</f>
        <v/>
      </c>
      <c r="O598" s="564" t="str">
        <f>IF('statement of marks'!DV40="","",'statement of marks'!DV40)</f>
        <v/>
      </c>
      <c r="P598" s="122" t="str">
        <f>IF(O598="","",SUM(L598:O598))</f>
        <v/>
      </c>
    </row>
    <row r="599" spans="1:16" ht="15.25" customHeight="1">
      <c r="A599" s="1029" t="str">
        <f>'statement of marks'!$EB$3</f>
        <v>FOUNDATION OF IT</v>
      </c>
      <c r="B599" s="1030"/>
      <c r="C599" s="564" t="str">
        <f>IF('statement of marks'!EB39="","",'statement of marks'!EB39)</f>
        <v/>
      </c>
      <c r="D599" s="564" t="str">
        <f>IF('statement of marks'!EC39="","",'statement of marks'!EC39)</f>
        <v/>
      </c>
      <c r="E599" s="564" t="str">
        <f>IF('statement of marks'!ED39="","",'statement of marks'!ED39)</f>
        <v/>
      </c>
      <c r="F599" s="564" t="str">
        <f>IF('statement of marks'!EH39="","",'statement of marks'!EH39)</f>
        <v/>
      </c>
      <c r="G599" s="122" t="str">
        <f>IF(F599="","",SUM(C599:F599))</f>
        <v/>
      </c>
      <c r="H599" s="231"/>
      <c r="J599" s="1029" t="str">
        <f>'statement of marks'!$EB$3</f>
        <v>FOUNDATION OF IT</v>
      </c>
      <c r="K599" s="1030"/>
      <c r="L599" s="564" t="str">
        <f>IF('statement of marks'!EB40="","",'statement of marks'!EB40)</f>
        <v/>
      </c>
      <c r="M599" s="564" t="str">
        <f>IF('statement of marks'!EC40="","",'statement of marks'!EC40)</f>
        <v/>
      </c>
      <c r="N599" s="564" t="str">
        <f>IF('statement of marks'!ED40="","",'statement of marks'!ED40)</f>
        <v/>
      </c>
      <c r="O599" s="564" t="str">
        <f>IF('statement of marks'!EH40="","",'statement of marks'!EH40)</f>
        <v/>
      </c>
      <c r="P599" s="122" t="str">
        <f>IF(O599="","",SUM(L599:O599))</f>
        <v/>
      </c>
    </row>
    <row r="600" spans="1:16" ht="15.25" customHeight="1">
      <c r="A600" s="1029" t="str">
        <f>'statement of marks'!$EN$3</f>
        <v>S.U.P.W.</v>
      </c>
      <c r="B600" s="1030"/>
      <c r="C600" s="562" t="s">
        <v>247</v>
      </c>
      <c r="D600" s="1042" t="s">
        <v>249</v>
      </c>
      <c r="E600" s="1042"/>
      <c r="F600" s="565" t="s">
        <v>75</v>
      </c>
      <c r="G600" s="122" t="s">
        <v>30</v>
      </c>
      <c r="H600" s="231"/>
      <c r="J600" s="1029" t="str">
        <f>'statement of marks'!$EN$3</f>
        <v>S.U.P.W.</v>
      </c>
      <c r="K600" s="1030"/>
      <c r="L600" s="562" t="s">
        <v>247</v>
      </c>
      <c r="M600" s="1042" t="s">
        <v>249</v>
      </c>
      <c r="N600" s="1042"/>
      <c r="O600" s="565" t="s">
        <v>75</v>
      </c>
      <c r="P600" s="122" t="s">
        <v>30</v>
      </c>
    </row>
    <row r="601" spans="1:16" ht="15.25" customHeight="1">
      <c r="A601" s="1029"/>
      <c r="B601" s="1030"/>
      <c r="C601" s="563">
        <f>'statement of marks'!$EN$6</f>
        <v>25</v>
      </c>
      <c r="D601" s="1043">
        <f>'statement of marks'!$EO$6</f>
        <v>45</v>
      </c>
      <c r="E601" s="1043"/>
      <c r="F601" s="563">
        <f>'statement of marks'!$EP$6</f>
        <v>30</v>
      </c>
      <c r="G601" s="122">
        <f>SUM(C601,D601,F601)</f>
        <v>100</v>
      </c>
      <c r="H601" s="231"/>
      <c r="J601" s="1029"/>
      <c r="K601" s="1030"/>
      <c r="L601" s="563">
        <f>'statement of marks'!$EN$6</f>
        <v>25</v>
      </c>
      <c r="M601" s="1043">
        <f>'statement of marks'!$EO$6</f>
        <v>45</v>
      </c>
      <c r="N601" s="1043"/>
      <c r="O601" s="563">
        <f>'statement of marks'!$EP$6</f>
        <v>30</v>
      </c>
      <c r="P601" s="122">
        <f>SUM(L601,M601,O601)</f>
        <v>100</v>
      </c>
    </row>
    <row r="602" spans="1:16" ht="15.25" customHeight="1">
      <c r="A602" s="1029"/>
      <c r="B602" s="1030"/>
      <c r="C602" s="564" t="str">
        <f>IF('statement of marks'!EN39="","",'statement of marks'!EN39)</f>
        <v/>
      </c>
      <c r="D602" s="1044" t="str">
        <f>'statement of marks'!EO39</f>
        <v/>
      </c>
      <c r="E602" s="1044"/>
      <c r="F602" s="564" t="str">
        <f>'statement of marks'!EP39</f>
        <v/>
      </c>
      <c r="G602" s="561" t="str">
        <f>IF(F602="","",SUM(C602,D602,F602))</f>
        <v/>
      </c>
      <c r="H602" s="231"/>
      <c r="J602" s="1029"/>
      <c r="K602" s="1030"/>
      <c r="L602" s="564" t="str">
        <f>IF('statement of marks'!EN40="","",'statement of marks'!EN40)</f>
        <v/>
      </c>
      <c r="M602" s="1044" t="str">
        <f>'statement of marks'!EO40</f>
        <v/>
      </c>
      <c r="N602" s="1044"/>
      <c r="O602" s="564" t="str">
        <f>'statement of marks'!EP40</f>
        <v/>
      </c>
      <c r="P602" s="561" t="str">
        <f>IF(O602="","",SUM(L602,M602,O602))</f>
        <v/>
      </c>
    </row>
    <row r="603" spans="1:16" ht="15.25" customHeight="1">
      <c r="A603" s="1029" t="str">
        <f>'statement of marks'!$ES$3</f>
        <v>ART EDU.</v>
      </c>
      <c r="B603" s="1030"/>
      <c r="C603" s="565" t="s">
        <v>76</v>
      </c>
      <c r="D603" s="1041" t="s">
        <v>77</v>
      </c>
      <c r="E603" s="1041"/>
      <c r="F603" s="224" t="s">
        <v>248</v>
      </c>
      <c r="G603" s="122" t="s">
        <v>30</v>
      </c>
      <c r="H603" s="231"/>
      <c r="J603" s="1029" t="str">
        <f>'statement of marks'!$ES$3</f>
        <v>ART EDU.</v>
      </c>
      <c r="K603" s="1030"/>
      <c r="L603" s="565" t="s">
        <v>76</v>
      </c>
      <c r="M603" s="1041" t="s">
        <v>77</v>
      </c>
      <c r="N603" s="1041"/>
      <c r="O603" s="224" t="s">
        <v>248</v>
      </c>
      <c r="P603" s="122" t="s">
        <v>30</v>
      </c>
    </row>
    <row r="604" spans="1:16" ht="15.25" customHeight="1">
      <c r="A604" s="1029"/>
      <c r="B604" s="1030"/>
      <c r="C604" s="563">
        <f>'statement of marks'!$ES$6</f>
        <v>25</v>
      </c>
      <c r="D604" s="563">
        <f>'statement of marks'!$ET$6</f>
        <v>30</v>
      </c>
      <c r="E604" s="563">
        <f>'statement of marks'!$EU$6</f>
        <v>30</v>
      </c>
      <c r="F604" s="563">
        <f>'statement of marks'!$EV$6</f>
        <v>15</v>
      </c>
      <c r="G604" s="122">
        <f>SUM(C604,D604,E604,F604)</f>
        <v>100</v>
      </c>
      <c r="H604" s="231"/>
      <c r="J604" s="1029"/>
      <c r="K604" s="1030"/>
      <c r="L604" s="563">
        <f>'statement of marks'!$ES$6</f>
        <v>25</v>
      </c>
      <c r="M604" s="563">
        <f>'statement of marks'!$ET$6</f>
        <v>30</v>
      </c>
      <c r="N604" s="563">
        <f>'statement of marks'!$EU$6</f>
        <v>30</v>
      </c>
      <c r="O604" s="563">
        <f>'statement of marks'!$EV$6</f>
        <v>15</v>
      </c>
      <c r="P604" s="122">
        <f>SUM(L604,M604,N604,O604)</f>
        <v>100</v>
      </c>
    </row>
    <row r="605" spans="1:16" ht="15.25" customHeight="1">
      <c r="A605" s="1029"/>
      <c r="B605" s="1030"/>
      <c r="C605" s="564" t="str">
        <f>IF('statement of marks'!ES39="","",'statement of marks'!ES39)</f>
        <v/>
      </c>
      <c r="D605" s="564" t="str">
        <f>'statement of marks'!ET39</f>
        <v/>
      </c>
      <c r="E605" s="564" t="str">
        <f>'statement of marks'!EU39</f>
        <v/>
      </c>
      <c r="F605" s="564" t="str">
        <f>'statement of marks'!EV39</f>
        <v/>
      </c>
      <c r="G605" s="122" t="str">
        <f>IF(F605="","",SUM(C605:F605))</f>
        <v/>
      </c>
      <c r="H605" s="231"/>
      <c r="J605" s="1029"/>
      <c r="K605" s="1030"/>
      <c r="L605" s="564" t="str">
        <f>IF('statement of marks'!ES40="","",'statement of marks'!ES40)</f>
        <v/>
      </c>
      <c r="M605" s="564" t="str">
        <f>'statement of marks'!ET40</f>
        <v/>
      </c>
      <c r="N605" s="564" t="str">
        <f>'statement of marks'!EU40</f>
        <v/>
      </c>
      <c r="O605" s="564" t="str">
        <f>'statement of marks'!EV40</f>
        <v/>
      </c>
      <c r="P605" s="122" t="str">
        <f>IF(O605="","",SUM(L605:O605))</f>
        <v/>
      </c>
    </row>
    <row r="606" spans="1:16" ht="15.25" customHeight="1">
      <c r="A606" s="1033" t="s">
        <v>246</v>
      </c>
      <c r="B606" s="1034"/>
      <c r="C606" s="560" t="s">
        <v>252</v>
      </c>
      <c r="D606" s="560" t="s">
        <v>251</v>
      </c>
      <c r="E606" s="560" t="s">
        <v>250</v>
      </c>
      <c r="F606" s="1031" t="s">
        <v>245</v>
      </c>
      <c r="G606" s="1032"/>
      <c r="H606" s="231"/>
      <c r="J606" s="1033" t="s">
        <v>246</v>
      </c>
      <c r="K606" s="1034"/>
      <c r="L606" s="560" t="s">
        <v>252</v>
      </c>
      <c r="M606" s="560" t="s">
        <v>251</v>
      </c>
      <c r="N606" s="560" t="s">
        <v>250</v>
      </c>
      <c r="O606" s="1031" t="s">
        <v>245</v>
      </c>
      <c r="P606" s="1032"/>
    </row>
    <row r="607" spans="1:16" ht="15.25" customHeight="1">
      <c r="A607" s="1033" t="s">
        <v>170</v>
      </c>
      <c r="B607" s="1034"/>
      <c r="C607" s="181" t="str">
        <f>IF('statement of marks'!GN39="","",'statement of marks'!GN39)</f>
        <v/>
      </c>
      <c r="D607" s="181" t="str">
        <f>IF('statement of marks'!GP39="","",'statement of marks'!GP39)</f>
        <v/>
      </c>
      <c r="E607" s="181" t="str">
        <f>IF('statement of marks'!GR39="","",'statement of marks'!GR39)</f>
        <v/>
      </c>
      <c r="F607" s="1035" t="str">
        <f>'statement of marks'!GT39</f>
        <v/>
      </c>
      <c r="G607" s="1036"/>
      <c r="H607" s="231"/>
      <c r="J607" s="1033" t="s">
        <v>170</v>
      </c>
      <c r="K607" s="1034"/>
      <c r="L607" s="181" t="str">
        <f>IF('statement of marks'!GN40="","",'statement of marks'!GN40)</f>
        <v/>
      </c>
      <c r="M607" s="181" t="str">
        <f>IF('statement of marks'!GP40="","",'statement of marks'!GP40)</f>
        <v/>
      </c>
      <c r="N607" s="181" t="str">
        <f>IF('statement of marks'!GR40="","",'statement of marks'!GR40)</f>
        <v/>
      </c>
      <c r="O607" s="1035" t="str">
        <f>'statement of marks'!GT40</f>
        <v/>
      </c>
      <c r="P607" s="1036"/>
    </row>
    <row r="608" spans="1:16" ht="15.25" customHeight="1">
      <c r="A608" s="1037" t="s">
        <v>171</v>
      </c>
      <c r="B608" s="1038"/>
      <c r="C608" s="180" t="str">
        <f>IF('statement of marks'!GM39="","",'statement of marks'!GM39)</f>
        <v/>
      </c>
      <c r="D608" s="180" t="str">
        <f>IF('statement of marks'!GO39="","",'statement of marks'!GO39)</f>
        <v/>
      </c>
      <c r="E608" s="180" t="str">
        <f>IF('statement of marks'!GQ39="","",'statement of marks'!GQ39)</f>
        <v/>
      </c>
      <c r="F608" s="1039" t="str">
        <f>'statement of marks'!GS39</f>
        <v/>
      </c>
      <c r="G608" s="1040"/>
      <c r="H608" s="231"/>
      <c r="J608" s="1037" t="s">
        <v>171</v>
      </c>
      <c r="K608" s="1038"/>
      <c r="L608" s="180" t="str">
        <f>IF('statement of marks'!GM40="","",'statement of marks'!GM40)</f>
        <v/>
      </c>
      <c r="M608" s="180" t="str">
        <f>IF('statement of marks'!GO40="","",'statement of marks'!GO40)</f>
        <v/>
      </c>
      <c r="N608" s="180" t="str">
        <f>IF('statement of marks'!GQ40="","",'statement of marks'!GQ40)</f>
        <v/>
      </c>
      <c r="O608" s="1039" t="str">
        <f>'statement of marks'!GS40</f>
        <v/>
      </c>
      <c r="P608" s="1040"/>
    </row>
    <row r="609" spans="1:16" ht="15.25" customHeight="1">
      <c r="A609" s="1029" t="s">
        <v>241</v>
      </c>
      <c r="B609" s="1030"/>
      <c r="C609" s="177"/>
      <c r="D609" s="43"/>
      <c r="E609" s="43"/>
      <c r="F609" s="43"/>
      <c r="G609" s="226"/>
      <c r="H609" s="231"/>
      <c r="J609" s="1029" t="s">
        <v>241</v>
      </c>
      <c r="K609" s="1030"/>
      <c r="L609" s="177"/>
      <c r="M609" s="43"/>
      <c r="N609" s="43"/>
      <c r="O609" s="43"/>
      <c r="P609" s="226"/>
    </row>
    <row r="610" spans="1:16" ht="15.25" customHeight="1">
      <c r="A610" s="1029" t="s">
        <v>242</v>
      </c>
      <c r="B610" s="1030"/>
      <c r="C610" s="177"/>
      <c r="D610" s="43"/>
      <c r="E610" s="43"/>
      <c r="F610" s="43"/>
      <c r="G610" s="226"/>
      <c r="H610" s="231"/>
      <c r="J610" s="1029" t="s">
        <v>242</v>
      </c>
      <c r="K610" s="1030"/>
      <c r="L610" s="177"/>
      <c r="M610" s="43"/>
      <c r="N610" s="43"/>
      <c r="O610" s="43"/>
      <c r="P610" s="226"/>
    </row>
    <row r="611" spans="1:16" ht="15.25" customHeight="1">
      <c r="A611" s="1029" t="s">
        <v>243</v>
      </c>
      <c r="B611" s="1030"/>
      <c r="C611" s="177"/>
      <c r="D611" s="43"/>
      <c r="E611" s="43"/>
      <c r="F611" s="43"/>
      <c r="G611" s="226"/>
      <c r="H611" s="231"/>
      <c r="J611" s="1029" t="s">
        <v>243</v>
      </c>
      <c r="K611" s="1030"/>
      <c r="L611" s="177"/>
      <c r="M611" s="43"/>
      <c r="N611" s="43"/>
      <c r="O611" s="43"/>
      <c r="P611" s="226"/>
    </row>
    <row r="612" spans="1:16" ht="15.25" customHeight="1" thickBot="1">
      <c r="A612" s="1027" t="s">
        <v>244</v>
      </c>
      <c r="B612" s="1028"/>
      <c r="C612" s="178"/>
      <c r="D612" s="227"/>
      <c r="E612" s="227"/>
      <c r="F612" s="227"/>
      <c r="G612" s="228"/>
      <c r="H612" s="231"/>
      <c r="J612" s="1027" t="s">
        <v>244</v>
      </c>
      <c r="K612" s="1028"/>
      <c r="L612" s="178"/>
      <c r="M612" s="227"/>
      <c r="N612" s="227"/>
      <c r="O612" s="227"/>
      <c r="P612" s="228"/>
    </row>
    <row r="613" spans="1:16" ht="15.25" customHeight="1" thickTop="1">
      <c r="A613" s="1053" t="s">
        <v>166</v>
      </c>
      <c r="B613" s="1054"/>
      <c r="C613" s="1054"/>
      <c r="D613" s="1054"/>
      <c r="E613" s="1054"/>
      <c r="F613" s="1054"/>
      <c r="G613" s="1055"/>
      <c r="H613" s="231"/>
      <c r="J613" s="1056" t="s">
        <v>256</v>
      </c>
      <c r="K613" s="1057"/>
      <c r="L613" s="1057"/>
      <c r="M613" s="1057"/>
      <c r="N613" s="1057"/>
      <c r="O613" s="1057"/>
      <c r="P613" s="1058"/>
    </row>
    <row r="614" spans="1:16" ht="15.25" customHeight="1">
      <c r="A614" s="1059" t="str">
        <f>IF('statement of marks'!$A$1="","",'statement of marks'!$A$1)</f>
        <v xml:space="preserve">GOVT. HR. SEC. SCHOOL, </v>
      </c>
      <c r="B614" s="1060"/>
      <c r="C614" s="1060"/>
      <c r="D614" s="1060"/>
      <c r="E614" s="1060"/>
      <c r="F614" s="1060"/>
      <c r="G614" s="1061"/>
      <c r="H614" s="231"/>
      <c r="J614" s="1059" t="str">
        <f>IF('statement of marks'!$A$1="","",'statement of marks'!$A$1)</f>
        <v xml:space="preserve">GOVT. HR. SEC. SCHOOL, </v>
      </c>
      <c r="K614" s="1060"/>
      <c r="L614" s="1060"/>
      <c r="M614" s="1060"/>
      <c r="N614" s="1060"/>
      <c r="O614" s="1060"/>
      <c r="P614" s="1061"/>
    </row>
    <row r="615" spans="1:16" ht="15.25" customHeight="1">
      <c r="A615" s="1059"/>
      <c r="B615" s="1060"/>
      <c r="C615" s="1060"/>
      <c r="D615" s="1060"/>
      <c r="E615" s="1060"/>
      <c r="F615" s="1060"/>
      <c r="G615" s="1061"/>
      <c r="H615" s="231"/>
      <c r="J615" s="1059"/>
      <c r="K615" s="1060"/>
      <c r="L615" s="1060"/>
      <c r="M615" s="1060"/>
      <c r="N615" s="1060"/>
      <c r="O615" s="1060"/>
      <c r="P615" s="1061"/>
    </row>
    <row r="616" spans="1:16" ht="15.25" customHeight="1">
      <c r="A616" s="1029" t="s">
        <v>167</v>
      </c>
      <c r="B616" s="1030"/>
      <c r="C616" s="1051" t="str">
        <f>IF('statement of marks'!$F$3="","",'statement of marks'!$F$3)</f>
        <v>2015-16</v>
      </c>
      <c r="D616" s="1051"/>
      <c r="E616" s="1051"/>
      <c r="F616" s="1051"/>
      <c r="G616" s="1052"/>
      <c r="H616" s="231"/>
      <c r="J616" s="1029" t="s">
        <v>167</v>
      </c>
      <c r="K616" s="1030"/>
      <c r="L616" s="1051" t="str">
        <f>IF('statement of marks'!$F$3="","",'statement of marks'!$F$3)</f>
        <v>2015-16</v>
      </c>
      <c r="M616" s="1051"/>
      <c r="N616" s="1051"/>
      <c r="O616" s="1051"/>
      <c r="P616" s="1052"/>
    </row>
    <row r="617" spans="1:16" ht="15.25" customHeight="1">
      <c r="A617" s="1029" t="s">
        <v>31</v>
      </c>
      <c r="B617" s="1030"/>
      <c r="C617" s="1051" t="str">
        <f>IF('statement of marks'!H41="","",'statement of marks'!H41)</f>
        <v>A 035</v>
      </c>
      <c r="D617" s="1051"/>
      <c r="E617" s="1051"/>
      <c r="F617" s="1051"/>
      <c r="G617" s="1052"/>
      <c r="H617" s="231"/>
      <c r="J617" s="1029" t="s">
        <v>31</v>
      </c>
      <c r="K617" s="1030"/>
      <c r="L617" s="1051" t="str">
        <f>IF('statement of marks'!H42="","",'statement of marks'!H42)</f>
        <v>A 036</v>
      </c>
      <c r="M617" s="1051"/>
      <c r="N617" s="1051"/>
      <c r="O617" s="1051"/>
      <c r="P617" s="1052"/>
    </row>
    <row r="618" spans="1:16" ht="15.25" customHeight="1">
      <c r="A618" s="1029" t="s">
        <v>32</v>
      </c>
      <c r="B618" s="1030"/>
      <c r="C618" s="1051" t="str">
        <f>IF('statement of marks'!I41="","",'statement of marks'!I41)</f>
        <v>B 035</v>
      </c>
      <c r="D618" s="1051"/>
      <c r="E618" s="1051"/>
      <c r="F618" s="1051"/>
      <c r="G618" s="1052"/>
      <c r="H618" s="231"/>
      <c r="J618" s="1029" t="s">
        <v>32</v>
      </c>
      <c r="K618" s="1030"/>
      <c r="L618" s="1051" t="str">
        <f>IF('statement of marks'!I42="","",'statement of marks'!I42)</f>
        <v>B 036</v>
      </c>
      <c r="M618" s="1051"/>
      <c r="N618" s="1051"/>
      <c r="O618" s="1051"/>
      <c r="P618" s="1052"/>
    </row>
    <row r="619" spans="1:16" ht="15.25" customHeight="1">
      <c r="A619" s="1029" t="s">
        <v>33</v>
      </c>
      <c r="B619" s="1030"/>
      <c r="C619" s="1051" t="str">
        <f>IF('statement of marks'!J41="","",'statement of marks'!J41)</f>
        <v>C 035</v>
      </c>
      <c r="D619" s="1051"/>
      <c r="E619" s="1051"/>
      <c r="F619" s="1051"/>
      <c r="G619" s="1052"/>
      <c r="H619" s="231"/>
      <c r="J619" s="1029" t="s">
        <v>33</v>
      </c>
      <c r="K619" s="1030"/>
      <c r="L619" s="1051" t="str">
        <f>IF('statement of marks'!J42="","",'statement of marks'!J42)</f>
        <v>C 036</v>
      </c>
      <c r="M619" s="1051"/>
      <c r="N619" s="1051"/>
      <c r="O619" s="1051"/>
      <c r="P619" s="1052"/>
    </row>
    <row r="620" spans="1:16" ht="15.25" customHeight="1">
      <c r="A620" s="1029" t="s">
        <v>202</v>
      </c>
      <c r="B620" s="1030"/>
      <c r="C620" s="559" t="str">
        <f>IF('statement of marks'!$A$3="","",'statement of marks'!$A$3)</f>
        <v>10 'B'</v>
      </c>
      <c r="D620" s="1030" t="s">
        <v>62</v>
      </c>
      <c r="E620" s="1030"/>
      <c r="F620" s="1030">
        <f>IF('statement of marks'!D41="","",'statement of marks'!D41)</f>
        <v>1035</v>
      </c>
      <c r="G620" s="1050"/>
      <c r="H620" s="231"/>
      <c r="J620" s="1029" t="s">
        <v>202</v>
      </c>
      <c r="K620" s="1030"/>
      <c r="L620" s="559" t="str">
        <f>IF('statement of marks'!$A$3="","",'statement of marks'!$A$3)</f>
        <v>10 'B'</v>
      </c>
      <c r="M620" s="1030" t="s">
        <v>62</v>
      </c>
      <c r="N620" s="1030"/>
      <c r="O620" s="1030">
        <f>IF('statement of marks'!D42="","",'statement of marks'!D42)</f>
        <v>1036</v>
      </c>
      <c r="P620" s="1050"/>
    </row>
    <row r="621" spans="1:16" ht="15.25" customHeight="1">
      <c r="A621" s="1029" t="s">
        <v>63</v>
      </c>
      <c r="B621" s="1030"/>
      <c r="C621" s="559" t="str">
        <f>IF('statement of marks'!F41="","",'statement of marks'!F41)</f>
        <v/>
      </c>
      <c r="D621" s="1030" t="s">
        <v>58</v>
      </c>
      <c r="E621" s="1030"/>
      <c r="F621" s="1062" t="str">
        <f>IF('statement of marks'!G41="","",'statement of marks'!G41)</f>
        <v/>
      </c>
      <c r="G621" s="1063"/>
      <c r="H621" s="231"/>
      <c r="J621" s="1029" t="s">
        <v>63</v>
      </c>
      <c r="K621" s="1030"/>
      <c r="L621" s="559" t="str">
        <f>IF('statement of marks'!F42="","",'statement of marks'!F42)</f>
        <v/>
      </c>
      <c r="M621" s="1030" t="s">
        <v>58</v>
      </c>
      <c r="N621" s="1030"/>
      <c r="O621" s="1062" t="str">
        <f>IF('statement of marks'!G42="","",'statement of marks'!G42)</f>
        <v/>
      </c>
      <c r="P621" s="1063"/>
    </row>
    <row r="622" spans="1:16" ht="15.25" customHeight="1">
      <c r="A622" s="229" t="s">
        <v>168</v>
      </c>
      <c r="B622" s="230" t="s">
        <v>254</v>
      </c>
      <c r="C622" s="186" t="s">
        <v>67</v>
      </c>
      <c r="D622" s="186" t="s">
        <v>68</v>
      </c>
      <c r="E622" s="186" t="s">
        <v>69</v>
      </c>
      <c r="F622" s="558" t="s">
        <v>176</v>
      </c>
      <c r="G622" s="190" t="s">
        <v>253</v>
      </c>
      <c r="H622" s="231"/>
      <c r="J622" s="229" t="s">
        <v>168</v>
      </c>
      <c r="K622" s="230" t="s">
        <v>254</v>
      </c>
      <c r="L622" s="186" t="s">
        <v>67</v>
      </c>
      <c r="M622" s="186" t="s">
        <v>68</v>
      </c>
      <c r="N622" s="186" t="s">
        <v>69</v>
      </c>
      <c r="O622" s="558" t="s">
        <v>176</v>
      </c>
      <c r="P622" s="190" t="s">
        <v>253</v>
      </c>
    </row>
    <row r="623" spans="1:16" ht="15.25" customHeight="1">
      <c r="A623" s="1049" t="s">
        <v>148</v>
      </c>
      <c r="B623" s="1046"/>
      <c r="C623" s="563">
        <v>10</v>
      </c>
      <c r="D623" s="563">
        <v>10</v>
      </c>
      <c r="E623" s="563">
        <v>10</v>
      </c>
      <c r="F623" s="563">
        <v>70</v>
      </c>
      <c r="G623" s="122">
        <v>100</v>
      </c>
      <c r="H623" s="231"/>
      <c r="J623" s="1049" t="s">
        <v>148</v>
      </c>
      <c r="K623" s="1046"/>
      <c r="L623" s="563">
        <v>10</v>
      </c>
      <c r="M623" s="563">
        <v>10</v>
      </c>
      <c r="N623" s="563">
        <v>10</v>
      </c>
      <c r="O623" s="563">
        <v>70</v>
      </c>
      <c r="P623" s="122">
        <v>100</v>
      </c>
    </row>
    <row r="624" spans="1:16" ht="15.25" customHeight="1">
      <c r="A624" s="1029" t="str">
        <f>'statement of marks'!$K$3</f>
        <v>HINDI</v>
      </c>
      <c r="B624" s="1030"/>
      <c r="C624" s="181" t="str">
        <f>IF('statement of marks'!K41="","",'statement of marks'!K41)</f>
        <v/>
      </c>
      <c r="D624" s="181" t="str">
        <f>IF('statement of marks'!L41="","",'statement of marks'!L41)</f>
        <v/>
      </c>
      <c r="E624" s="181" t="str">
        <f>IF('statement of marks'!M41="","",'statement of marks'!M41)</f>
        <v/>
      </c>
      <c r="F624" s="181" t="str">
        <f>IF('statement of marks'!O41="","",'statement of marks'!O41)</f>
        <v/>
      </c>
      <c r="G624" s="122" t="str">
        <f t="shared" ref="G624:G629" si="34">IF(F624="","",SUM(C624:F624))</f>
        <v/>
      </c>
      <c r="H624" s="231"/>
      <c r="J624" s="1029" t="str">
        <f>'statement of marks'!$K$3</f>
        <v>HINDI</v>
      </c>
      <c r="K624" s="1030"/>
      <c r="L624" s="181" t="str">
        <f>IF('statement of marks'!K42="","",'statement of marks'!K42)</f>
        <v/>
      </c>
      <c r="M624" s="181" t="str">
        <f>IF('statement of marks'!L42="","",'statement of marks'!L42)</f>
        <v/>
      </c>
      <c r="N624" s="181" t="str">
        <f>IF('statement of marks'!M42="","",'statement of marks'!M42)</f>
        <v/>
      </c>
      <c r="O624" s="181" t="str">
        <f>IF('statement of marks'!O42="","",'statement of marks'!O42)</f>
        <v/>
      </c>
      <c r="P624" s="122" t="str">
        <f t="shared" ref="P624:P629" si="35">IF(O624="","",SUM(L624:O624))</f>
        <v/>
      </c>
    </row>
    <row r="625" spans="1:16" ht="15.25" customHeight="1">
      <c r="A625" s="1029" t="str">
        <f>'statement of marks'!$AA$3</f>
        <v>ENGLISH</v>
      </c>
      <c r="B625" s="1030"/>
      <c r="C625" s="181" t="str">
        <f>IF('statement of marks'!AA41="","",'statement of marks'!AA41)</f>
        <v/>
      </c>
      <c r="D625" s="181" t="str">
        <f>IF('statement of marks'!AB41="","",'statement of marks'!AB41)</f>
        <v/>
      </c>
      <c r="E625" s="181" t="str">
        <f>IF('statement of marks'!AC41="","",'statement of marks'!AC41)</f>
        <v/>
      </c>
      <c r="F625" s="181" t="str">
        <f>IF('statement of marks'!AE41="","",'statement of marks'!AE41)</f>
        <v/>
      </c>
      <c r="G625" s="122" t="str">
        <f t="shared" si="34"/>
        <v/>
      </c>
      <c r="H625" s="231"/>
      <c r="J625" s="1029" t="str">
        <f>'statement of marks'!$AA$3</f>
        <v>ENGLISH</v>
      </c>
      <c r="K625" s="1030"/>
      <c r="L625" s="181" t="str">
        <f>IF('statement of marks'!AA42="","",'statement of marks'!AA42)</f>
        <v/>
      </c>
      <c r="M625" s="181" t="str">
        <f>IF('statement of marks'!AB42="","",'statement of marks'!AB42)</f>
        <v/>
      </c>
      <c r="N625" s="181" t="str">
        <f>IF('statement of marks'!AC42="","",'statement of marks'!AC42)</f>
        <v/>
      </c>
      <c r="O625" s="181" t="str">
        <f>IF('statement of marks'!AE42="","",'statement of marks'!AE42)</f>
        <v/>
      </c>
      <c r="P625" s="122" t="str">
        <f t="shared" si="35"/>
        <v/>
      </c>
    </row>
    <row r="626" spans="1:16" ht="15.25" customHeight="1">
      <c r="A626" s="1029" t="str">
        <f>'statement of marks'!AR41</f>
        <v/>
      </c>
      <c r="B626" s="1030"/>
      <c r="C626" s="181" t="str">
        <f>IF('statement of marks'!AS41="","",'statement of marks'!AS41)</f>
        <v/>
      </c>
      <c r="D626" s="181" t="str">
        <f>IF('statement of marks'!AT41="","",'statement of marks'!AT41)</f>
        <v/>
      </c>
      <c r="E626" s="181" t="str">
        <f>IF('statement of marks'!AU41="","",'statement of marks'!AU41)</f>
        <v/>
      </c>
      <c r="F626" s="181" t="str">
        <f>IF('statement of marks'!AW41="","",'statement of marks'!AW41)</f>
        <v/>
      </c>
      <c r="G626" s="122" t="str">
        <f t="shared" si="34"/>
        <v/>
      </c>
      <c r="H626" s="231"/>
      <c r="J626" s="1029" t="str">
        <f>'statement of marks'!AR42</f>
        <v/>
      </c>
      <c r="K626" s="1030"/>
      <c r="L626" s="181" t="str">
        <f>IF('statement of marks'!AS42="","",'statement of marks'!AS42)</f>
        <v/>
      </c>
      <c r="M626" s="181" t="str">
        <f>IF('statement of marks'!AT42="","",'statement of marks'!AT42)</f>
        <v/>
      </c>
      <c r="N626" s="181" t="str">
        <f>IF('statement of marks'!AU42="","",'statement of marks'!AU42)</f>
        <v/>
      </c>
      <c r="O626" s="181" t="str">
        <f>IF('statement of marks'!AW42="","",'statement of marks'!AW42)</f>
        <v/>
      </c>
      <c r="P626" s="122" t="str">
        <f t="shared" si="35"/>
        <v/>
      </c>
    </row>
    <row r="627" spans="1:16" ht="15.25" customHeight="1">
      <c r="A627" s="1029" t="str">
        <f>'statement of marks'!$BI$3</f>
        <v>SCIENCE</v>
      </c>
      <c r="B627" s="1030"/>
      <c r="C627" s="181" t="str">
        <f>IF('statement of marks'!BI41="","",'statement of marks'!BI41)</f>
        <v/>
      </c>
      <c r="D627" s="181" t="str">
        <f>IF('statement of marks'!BJ41="","",'statement of marks'!BJ41)</f>
        <v/>
      </c>
      <c r="E627" s="181" t="str">
        <f>IF('statement of marks'!BK41="","",'statement of marks'!BK41)</f>
        <v/>
      </c>
      <c r="F627" s="181" t="str">
        <f>IF('statement of marks'!BM41="","",'statement of marks'!BM41)</f>
        <v/>
      </c>
      <c r="G627" s="122" t="str">
        <f t="shared" si="34"/>
        <v/>
      </c>
      <c r="H627" s="231"/>
      <c r="J627" s="1029" t="str">
        <f>'statement of marks'!$BI$3</f>
        <v>SCIENCE</v>
      </c>
      <c r="K627" s="1030"/>
      <c r="L627" s="181" t="str">
        <f>IF('statement of marks'!BI42="","",'statement of marks'!BI42)</f>
        <v/>
      </c>
      <c r="M627" s="181" t="str">
        <f>IF('statement of marks'!BJ42="","",'statement of marks'!BJ42)</f>
        <v/>
      </c>
      <c r="N627" s="181" t="str">
        <f>IF('statement of marks'!BK42="","",'statement of marks'!BK42)</f>
        <v/>
      </c>
      <c r="O627" s="181" t="str">
        <f>IF('statement of marks'!BM42="","",'statement of marks'!BM42)</f>
        <v/>
      </c>
      <c r="P627" s="122" t="str">
        <f t="shared" si="35"/>
        <v/>
      </c>
    </row>
    <row r="628" spans="1:16" ht="15.25" customHeight="1">
      <c r="A628" s="1029" t="str">
        <f>'statement of marks'!$BY$3</f>
        <v>SOCIAL SCIENCE</v>
      </c>
      <c r="B628" s="1030"/>
      <c r="C628" s="181" t="str">
        <f>IF('statement of marks'!BY41="","",'statement of marks'!BY41)</f>
        <v/>
      </c>
      <c r="D628" s="181" t="str">
        <f>IF('statement of marks'!BZ41="","",'statement of marks'!BZ41)</f>
        <v/>
      </c>
      <c r="E628" s="181" t="str">
        <f>IF('statement of marks'!CA41="","",'statement of marks'!CA41)</f>
        <v/>
      </c>
      <c r="F628" s="181" t="str">
        <f>IF('statement of marks'!CC41="","",'statement of marks'!CC41)</f>
        <v/>
      </c>
      <c r="G628" s="122" t="str">
        <f t="shared" si="34"/>
        <v/>
      </c>
      <c r="H628" s="231"/>
      <c r="J628" s="1029" t="str">
        <f>'statement of marks'!$BY$3</f>
        <v>SOCIAL SCIENCE</v>
      </c>
      <c r="K628" s="1030"/>
      <c r="L628" s="181" t="str">
        <f>IF('statement of marks'!BY42="","",'statement of marks'!BY42)</f>
        <v/>
      </c>
      <c r="M628" s="181" t="str">
        <f>IF('statement of marks'!BZ42="","",'statement of marks'!BZ42)</f>
        <v/>
      </c>
      <c r="N628" s="181" t="str">
        <f>IF('statement of marks'!CA42="","",'statement of marks'!CA42)</f>
        <v/>
      </c>
      <c r="O628" s="181" t="str">
        <f>IF('statement of marks'!CC42="","",'statement of marks'!CC42)</f>
        <v/>
      </c>
      <c r="P628" s="122" t="str">
        <f t="shared" si="35"/>
        <v/>
      </c>
    </row>
    <row r="629" spans="1:16" ht="15.25" customHeight="1">
      <c r="A629" s="1029" t="str">
        <f>'statement of marks'!$CO$3</f>
        <v>MATHEMATICS</v>
      </c>
      <c r="B629" s="1030"/>
      <c r="C629" s="181" t="str">
        <f>IF('statement of marks'!CO41="","",'statement of marks'!CO41)</f>
        <v/>
      </c>
      <c r="D629" s="181" t="str">
        <f>IF('statement of marks'!CP41="","",'statement of marks'!CP41)</f>
        <v/>
      </c>
      <c r="E629" s="181" t="str">
        <f>IF('statement of marks'!CQ41="","",'statement of marks'!CQ41)</f>
        <v/>
      </c>
      <c r="F629" s="181" t="str">
        <f>IF('statement of marks'!CS41="","",'statement of marks'!CS41)</f>
        <v/>
      </c>
      <c r="G629" s="122" t="str">
        <f t="shared" si="34"/>
        <v/>
      </c>
      <c r="H629" s="231"/>
      <c r="J629" s="1029" t="str">
        <f>'statement of marks'!$CO$3</f>
        <v>MATHEMATICS</v>
      </c>
      <c r="K629" s="1030"/>
      <c r="L629" s="181" t="str">
        <f>IF('statement of marks'!CO42="","",'statement of marks'!CO42)</f>
        <v/>
      </c>
      <c r="M629" s="181" t="str">
        <f>IF('statement of marks'!CP42="","",'statement of marks'!CP42)</f>
        <v/>
      </c>
      <c r="N629" s="181" t="str">
        <f>IF('statement of marks'!CQ42="","",'statement of marks'!CQ42)</f>
        <v/>
      </c>
      <c r="O629" s="181" t="str">
        <f>IF('statement of marks'!CS42="","",'statement of marks'!CS42)</f>
        <v/>
      </c>
      <c r="P629" s="122" t="str">
        <f t="shared" si="35"/>
        <v/>
      </c>
    </row>
    <row r="630" spans="1:16" ht="15.25" customHeight="1">
      <c r="A630" s="1047" t="s">
        <v>255</v>
      </c>
      <c r="B630" s="1048"/>
      <c r="C630" s="180" t="str">
        <f>IF(C629="","",SUM(C624:C629))</f>
        <v/>
      </c>
      <c r="D630" s="180" t="str">
        <f>IF(D629="","",SUM(D624:D629))</f>
        <v/>
      </c>
      <c r="E630" s="180" t="str">
        <f>IF(E629="","",SUM(E624:E629))</f>
        <v/>
      </c>
      <c r="F630" s="180" t="str">
        <f>IF(F629="","",SUM(F624:F629))</f>
        <v/>
      </c>
      <c r="G630" s="188" t="str">
        <f>IF(G629="","",SUM(G624:G629))</f>
        <v/>
      </c>
      <c r="H630" s="231"/>
      <c r="J630" s="1047" t="s">
        <v>255</v>
      </c>
      <c r="K630" s="1048"/>
      <c r="L630" s="180" t="str">
        <f>IF(L629="","",SUM(L624:L629))</f>
        <v/>
      </c>
      <c r="M630" s="180" t="str">
        <f>IF(M629="","",SUM(M624:M629))</f>
        <v/>
      </c>
      <c r="N630" s="180" t="str">
        <f>IF(N629="","",SUM(N624:N629))</f>
        <v/>
      </c>
      <c r="O630" s="180" t="str">
        <f>IF(O629="","",SUM(O624:O629))</f>
        <v/>
      </c>
      <c r="P630" s="188" t="str">
        <f>IF(P629="","",SUM(P624:P629))</f>
        <v/>
      </c>
    </row>
    <row r="631" spans="1:16" ht="15.25" customHeight="1">
      <c r="A631" s="1047" t="s">
        <v>169</v>
      </c>
      <c r="B631" s="1048"/>
      <c r="C631" s="563">
        <f>60-(COUNTIF(C624:C629,"NA")*10+COUNTIF(C624:C629,"ML")*10)</f>
        <v>60</v>
      </c>
      <c r="D631" s="563">
        <f>60-(COUNTIF(D624:D629,"NA")*10+COUNTIF(D624:D629,"ML")*10)</f>
        <v>60</v>
      </c>
      <c r="E631" s="563">
        <f>60-(COUNTIF(E624:E629,"NA")*10+COUNTIF(E624:E629,"ML")*10)</f>
        <v>60</v>
      </c>
      <c r="F631" s="563">
        <f>420-(COUNTIF(F624:F629,"NA")*70+COUNTIF(F624:F629,"ML")*70)</f>
        <v>420</v>
      </c>
      <c r="G631" s="189">
        <f>SUM(C631:F631)</f>
        <v>600</v>
      </c>
      <c r="H631" s="231"/>
      <c r="J631" s="1047" t="s">
        <v>169</v>
      </c>
      <c r="K631" s="1048"/>
      <c r="L631" s="563">
        <f>60-(COUNTIF(L624:L629,"NA")*10+COUNTIF(L624:L629,"ML")*10)</f>
        <v>60</v>
      </c>
      <c r="M631" s="563">
        <f>60-(COUNTIF(M624:M629,"NA")*10+COUNTIF(M624:M629,"ML")*10)</f>
        <v>60</v>
      </c>
      <c r="N631" s="563">
        <f>60-(COUNTIF(N624:N629,"NA")*10+COUNTIF(N624:N629,"ML")*10)</f>
        <v>60</v>
      </c>
      <c r="O631" s="563">
        <f>420-(COUNTIF(O624:O629,"NA")*70+COUNTIF(O624:O629,"ML")*70)</f>
        <v>420</v>
      </c>
      <c r="P631" s="189">
        <f>SUM(L631:O631)</f>
        <v>600</v>
      </c>
    </row>
    <row r="632" spans="1:16" ht="15.25" customHeight="1">
      <c r="A632" s="1045" t="s">
        <v>133</v>
      </c>
      <c r="B632" s="1046"/>
      <c r="C632" s="123" t="e">
        <f>C630/C631*100</f>
        <v>#VALUE!</v>
      </c>
      <c r="D632" s="123" t="e">
        <f>D630/D631*100</f>
        <v>#VALUE!</v>
      </c>
      <c r="E632" s="123" t="e">
        <f>E630/E631*100</f>
        <v>#VALUE!</v>
      </c>
      <c r="F632" s="123" t="e">
        <f>F630/F631*100</f>
        <v>#VALUE!</v>
      </c>
      <c r="G632" s="124" t="e">
        <f>G630/G631*100</f>
        <v>#VALUE!</v>
      </c>
      <c r="H632" s="231"/>
      <c r="J632" s="1045" t="s">
        <v>133</v>
      </c>
      <c r="K632" s="1046"/>
      <c r="L632" s="123" t="e">
        <f>L630/L631*100</f>
        <v>#VALUE!</v>
      </c>
      <c r="M632" s="123" t="e">
        <f>M630/M631*100</f>
        <v>#VALUE!</v>
      </c>
      <c r="N632" s="123" t="e">
        <f>N630/N631*100</f>
        <v>#VALUE!</v>
      </c>
      <c r="O632" s="123" t="e">
        <f>O630/O631*100</f>
        <v>#VALUE!</v>
      </c>
      <c r="P632" s="124" t="e">
        <f>P630/P631*100</f>
        <v>#VALUE!</v>
      </c>
    </row>
    <row r="633" spans="1:16" ht="15.25" customHeight="1">
      <c r="A633" s="1029" t="str">
        <f>'statement of marks'!$DE$3</f>
        <v>RAJASTHAN STUDIES</v>
      </c>
      <c r="B633" s="1030"/>
      <c r="C633" s="564" t="str">
        <f>IF('statement of marks'!DE41="","",'statement of marks'!DE41)</f>
        <v/>
      </c>
      <c r="D633" s="564" t="str">
        <f>IF('statement of marks'!DF41="","",'statement of marks'!DF41)</f>
        <v/>
      </c>
      <c r="E633" s="564" t="str">
        <f>IF('statement of marks'!DG41="","",'statement of marks'!DG41)</f>
        <v/>
      </c>
      <c r="F633" s="564" t="str">
        <f>IF('statement of marks'!DI41="","",'statement of marks'!DI41)</f>
        <v/>
      </c>
      <c r="G633" s="122" t="str">
        <f>IF(F633="","",SUM(C633:F633))</f>
        <v/>
      </c>
      <c r="H633" s="231"/>
      <c r="J633" s="1029" t="str">
        <f>'statement of marks'!$DE$3</f>
        <v>RAJASTHAN STUDIES</v>
      </c>
      <c r="K633" s="1030"/>
      <c r="L633" s="564" t="str">
        <f>IF('statement of marks'!DE42="","",'statement of marks'!DE42)</f>
        <v/>
      </c>
      <c r="M633" s="564" t="str">
        <f>IF('statement of marks'!DF42="","",'statement of marks'!DF42)</f>
        <v/>
      </c>
      <c r="N633" s="564" t="str">
        <f>IF('statement of marks'!DG42="","",'statement of marks'!DG42)</f>
        <v/>
      </c>
      <c r="O633" s="564" t="str">
        <f>IF('statement of marks'!DI42="","",'statement of marks'!DI42)</f>
        <v/>
      </c>
      <c r="P633" s="122" t="str">
        <f>IF(O633="","",SUM(L633:O633))</f>
        <v/>
      </c>
    </row>
    <row r="634" spans="1:16" ht="15.25" customHeight="1">
      <c r="A634" s="1029" t="str">
        <f>'statement of marks'!$DP$3</f>
        <v>PH. AND HEALTH EDU.</v>
      </c>
      <c r="B634" s="1030"/>
      <c r="C634" s="564" t="str">
        <f>IF('statement of marks'!DP41="","",'statement of marks'!DP41)</f>
        <v/>
      </c>
      <c r="D634" s="564" t="str">
        <f>IF('statement of marks'!DQ41="","",'statement of marks'!DQ41)</f>
        <v/>
      </c>
      <c r="E634" s="564" t="str">
        <f>IF('statement of marks'!DR41="","",'statement of marks'!DR41)</f>
        <v/>
      </c>
      <c r="F634" s="564" t="str">
        <f>IF('statement of marks'!DV41="","",'statement of marks'!DV41)</f>
        <v/>
      </c>
      <c r="G634" s="122" t="str">
        <f>IF(F634="","",SUM(C634:F634))</f>
        <v/>
      </c>
      <c r="H634" s="231"/>
      <c r="J634" s="1029" t="str">
        <f>'statement of marks'!$DP$3</f>
        <v>PH. AND HEALTH EDU.</v>
      </c>
      <c r="K634" s="1030"/>
      <c r="L634" s="564" t="str">
        <f>IF('statement of marks'!DP42="","",'statement of marks'!DP42)</f>
        <v/>
      </c>
      <c r="M634" s="564" t="str">
        <f>IF('statement of marks'!DQ42="","",'statement of marks'!DQ42)</f>
        <v/>
      </c>
      <c r="N634" s="564" t="str">
        <f>IF('statement of marks'!DR42="","",'statement of marks'!DR42)</f>
        <v/>
      </c>
      <c r="O634" s="564" t="str">
        <f>IF('statement of marks'!DV42="","",'statement of marks'!DV42)</f>
        <v/>
      </c>
      <c r="P634" s="122" t="str">
        <f>IF(O634="","",SUM(L634:O634))</f>
        <v/>
      </c>
    </row>
    <row r="635" spans="1:16" ht="15.25" customHeight="1">
      <c r="A635" s="1029" t="str">
        <f>'statement of marks'!$EB$3</f>
        <v>FOUNDATION OF IT</v>
      </c>
      <c r="B635" s="1030"/>
      <c r="C635" s="564" t="str">
        <f>IF('statement of marks'!EB41="","",'statement of marks'!EB41)</f>
        <v/>
      </c>
      <c r="D635" s="564" t="str">
        <f>IF('statement of marks'!EC41="","",'statement of marks'!EC41)</f>
        <v/>
      </c>
      <c r="E635" s="564" t="str">
        <f>IF('statement of marks'!ED41="","",'statement of marks'!ED41)</f>
        <v/>
      </c>
      <c r="F635" s="564" t="str">
        <f>IF('statement of marks'!EH41="","",'statement of marks'!EH41)</f>
        <v/>
      </c>
      <c r="G635" s="122" t="str">
        <f>IF(F635="","",SUM(C635:F635))</f>
        <v/>
      </c>
      <c r="H635" s="231"/>
      <c r="J635" s="1029" t="str">
        <f>'statement of marks'!$EB$3</f>
        <v>FOUNDATION OF IT</v>
      </c>
      <c r="K635" s="1030"/>
      <c r="L635" s="564" t="str">
        <f>IF('statement of marks'!EB42="","",'statement of marks'!EB42)</f>
        <v/>
      </c>
      <c r="M635" s="564" t="str">
        <f>IF('statement of marks'!EC42="","",'statement of marks'!EC42)</f>
        <v/>
      </c>
      <c r="N635" s="564" t="str">
        <f>IF('statement of marks'!ED42="","",'statement of marks'!ED42)</f>
        <v/>
      </c>
      <c r="O635" s="564" t="str">
        <f>IF('statement of marks'!EH42="","",'statement of marks'!EH42)</f>
        <v/>
      </c>
      <c r="P635" s="122" t="str">
        <f>IF(O635="","",SUM(L635:O635))</f>
        <v/>
      </c>
    </row>
    <row r="636" spans="1:16" ht="15.25" customHeight="1">
      <c r="A636" s="1029" t="str">
        <f>'statement of marks'!$EN$3</f>
        <v>S.U.P.W.</v>
      </c>
      <c r="B636" s="1030"/>
      <c r="C636" s="562" t="s">
        <v>247</v>
      </c>
      <c r="D636" s="1042" t="s">
        <v>249</v>
      </c>
      <c r="E636" s="1042"/>
      <c r="F636" s="565" t="s">
        <v>75</v>
      </c>
      <c r="G636" s="122" t="s">
        <v>30</v>
      </c>
      <c r="H636" s="231"/>
      <c r="J636" s="1029" t="str">
        <f>'statement of marks'!$EN$3</f>
        <v>S.U.P.W.</v>
      </c>
      <c r="K636" s="1030"/>
      <c r="L636" s="562" t="s">
        <v>247</v>
      </c>
      <c r="M636" s="1042" t="s">
        <v>249</v>
      </c>
      <c r="N636" s="1042"/>
      <c r="O636" s="565" t="s">
        <v>75</v>
      </c>
      <c r="P636" s="122" t="s">
        <v>30</v>
      </c>
    </row>
    <row r="637" spans="1:16" ht="15.25" customHeight="1">
      <c r="A637" s="1029"/>
      <c r="B637" s="1030"/>
      <c r="C637" s="563">
        <f>'statement of marks'!$EN$6</f>
        <v>25</v>
      </c>
      <c r="D637" s="1043">
        <f>'statement of marks'!$EO$6</f>
        <v>45</v>
      </c>
      <c r="E637" s="1043"/>
      <c r="F637" s="563">
        <f>'statement of marks'!$EP$6</f>
        <v>30</v>
      </c>
      <c r="G637" s="122">
        <f>SUM(C637,D637,F637)</f>
        <v>100</v>
      </c>
      <c r="H637" s="231"/>
      <c r="J637" s="1029"/>
      <c r="K637" s="1030"/>
      <c r="L637" s="563">
        <f>'statement of marks'!$EN$6</f>
        <v>25</v>
      </c>
      <c r="M637" s="1043">
        <f>'statement of marks'!$EO$6</f>
        <v>45</v>
      </c>
      <c r="N637" s="1043"/>
      <c r="O637" s="563">
        <f>'statement of marks'!$EP$6</f>
        <v>30</v>
      </c>
      <c r="P637" s="122">
        <f>SUM(L637,M637,O637)</f>
        <v>100</v>
      </c>
    </row>
    <row r="638" spans="1:16" ht="15.25" customHeight="1">
      <c r="A638" s="1029"/>
      <c r="B638" s="1030"/>
      <c r="C638" s="564" t="str">
        <f>IF('statement of marks'!EN41="","",'statement of marks'!EN41)</f>
        <v/>
      </c>
      <c r="D638" s="1044" t="str">
        <f>'statement of marks'!EO41</f>
        <v/>
      </c>
      <c r="E638" s="1044"/>
      <c r="F638" s="564" t="str">
        <f>'statement of marks'!EP41</f>
        <v/>
      </c>
      <c r="G638" s="561" t="str">
        <f>IF(F638="","",SUM(C638,D638,F638))</f>
        <v/>
      </c>
      <c r="H638" s="231"/>
      <c r="J638" s="1029"/>
      <c r="K638" s="1030"/>
      <c r="L638" s="564" t="str">
        <f>IF('statement of marks'!EN42="","",'statement of marks'!EN42)</f>
        <v/>
      </c>
      <c r="M638" s="1044" t="str">
        <f>'statement of marks'!EO42</f>
        <v/>
      </c>
      <c r="N638" s="1044"/>
      <c r="O638" s="564" t="str">
        <f>'statement of marks'!EP42</f>
        <v/>
      </c>
      <c r="P638" s="561" t="str">
        <f>IF(O638="","",SUM(L638,M638,O638))</f>
        <v/>
      </c>
    </row>
    <row r="639" spans="1:16" ht="15.25" customHeight="1">
      <c r="A639" s="1029" t="str">
        <f>'statement of marks'!$ES$3</f>
        <v>ART EDU.</v>
      </c>
      <c r="B639" s="1030"/>
      <c r="C639" s="565" t="s">
        <v>76</v>
      </c>
      <c r="D639" s="1041" t="s">
        <v>77</v>
      </c>
      <c r="E639" s="1041"/>
      <c r="F639" s="224" t="s">
        <v>248</v>
      </c>
      <c r="G639" s="122" t="s">
        <v>30</v>
      </c>
      <c r="H639" s="231"/>
      <c r="J639" s="1029" t="str">
        <f>'statement of marks'!$ES$3</f>
        <v>ART EDU.</v>
      </c>
      <c r="K639" s="1030"/>
      <c r="L639" s="565" t="s">
        <v>76</v>
      </c>
      <c r="M639" s="1041" t="s">
        <v>77</v>
      </c>
      <c r="N639" s="1041"/>
      <c r="O639" s="224" t="s">
        <v>248</v>
      </c>
      <c r="P639" s="122" t="s">
        <v>30</v>
      </c>
    </row>
    <row r="640" spans="1:16" ht="15.25" customHeight="1">
      <c r="A640" s="1029"/>
      <c r="B640" s="1030"/>
      <c r="C640" s="563">
        <f>'statement of marks'!$ES$6</f>
        <v>25</v>
      </c>
      <c r="D640" s="563">
        <f>'statement of marks'!$ET$6</f>
        <v>30</v>
      </c>
      <c r="E640" s="563">
        <f>'statement of marks'!$EU$6</f>
        <v>30</v>
      </c>
      <c r="F640" s="563">
        <f>'statement of marks'!$EV$6</f>
        <v>15</v>
      </c>
      <c r="G640" s="122">
        <f>SUM(C640,D640,E640,F640)</f>
        <v>100</v>
      </c>
      <c r="H640" s="231"/>
      <c r="J640" s="1029"/>
      <c r="K640" s="1030"/>
      <c r="L640" s="563">
        <f>'statement of marks'!$ES$6</f>
        <v>25</v>
      </c>
      <c r="M640" s="563">
        <f>'statement of marks'!$ET$6</f>
        <v>30</v>
      </c>
      <c r="N640" s="563">
        <f>'statement of marks'!$EU$6</f>
        <v>30</v>
      </c>
      <c r="O640" s="563">
        <f>'statement of marks'!$EV$6</f>
        <v>15</v>
      </c>
      <c r="P640" s="122">
        <f>SUM(L640,M640,N640,O640)</f>
        <v>100</v>
      </c>
    </row>
    <row r="641" spans="1:16" ht="15.25" customHeight="1">
      <c r="A641" s="1029"/>
      <c r="B641" s="1030"/>
      <c r="C641" s="564" t="str">
        <f>IF('statement of marks'!ES41="","",'statement of marks'!ES41)</f>
        <v/>
      </c>
      <c r="D641" s="564" t="str">
        <f>'statement of marks'!ET41</f>
        <v/>
      </c>
      <c r="E641" s="564" t="str">
        <f>'statement of marks'!EU41</f>
        <v/>
      </c>
      <c r="F641" s="564" t="str">
        <f>'statement of marks'!EV41</f>
        <v/>
      </c>
      <c r="G641" s="122" t="str">
        <f>IF(F641="","",SUM(C641:F641))</f>
        <v/>
      </c>
      <c r="H641" s="231"/>
      <c r="J641" s="1029"/>
      <c r="K641" s="1030"/>
      <c r="L641" s="564" t="str">
        <f>IF('statement of marks'!ES42="","",'statement of marks'!ES42)</f>
        <v/>
      </c>
      <c r="M641" s="564" t="str">
        <f>'statement of marks'!ET42</f>
        <v/>
      </c>
      <c r="N641" s="564" t="str">
        <f>'statement of marks'!EU42</f>
        <v/>
      </c>
      <c r="O641" s="564" t="str">
        <f>'statement of marks'!EV42</f>
        <v/>
      </c>
      <c r="P641" s="122" t="str">
        <f>IF(O641="","",SUM(L641:O641))</f>
        <v/>
      </c>
    </row>
    <row r="642" spans="1:16" ht="15.25" customHeight="1">
      <c r="A642" s="1033" t="s">
        <v>246</v>
      </c>
      <c r="B642" s="1034"/>
      <c r="C642" s="560" t="s">
        <v>252</v>
      </c>
      <c r="D642" s="560" t="s">
        <v>251</v>
      </c>
      <c r="E642" s="560" t="s">
        <v>250</v>
      </c>
      <c r="F642" s="1031" t="s">
        <v>245</v>
      </c>
      <c r="G642" s="1032"/>
      <c r="H642" s="231"/>
      <c r="J642" s="1033" t="s">
        <v>246</v>
      </c>
      <c r="K642" s="1034"/>
      <c r="L642" s="560" t="s">
        <v>252</v>
      </c>
      <c r="M642" s="560" t="s">
        <v>251</v>
      </c>
      <c r="N642" s="560" t="s">
        <v>250</v>
      </c>
      <c r="O642" s="1031" t="s">
        <v>245</v>
      </c>
      <c r="P642" s="1032"/>
    </row>
    <row r="643" spans="1:16" ht="15.25" customHeight="1">
      <c r="A643" s="1033" t="s">
        <v>170</v>
      </c>
      <c r="B643" s="1034"/>
      <c r="C643" s="181" t="str">
        <f>IF('statement of marks'!GN41="","",'statement of marks'!GN41)</f>
        <v/>
      </c>
      <c r="D643" s="181" t="str">
        <f>IF('statement of marks'!GP41="","",'statement of marks'!GP41)</f>
        <v/>
      </c>
      <c r="E643" s="181" t="str">
        <f>IF('statement of marks'!GR41="","",'statement of marks'!GR41)</f>
        <v/>
      </c>
      <c r="F643" s="1035" t="str">
        <f>'statement of marks'!GT41</f>
        <v/>
      </c>
      <c r="G643" s="1036"/>
      <c r="H643" s="231"/>
      <c r="J643" s="1033" t="s">
        <v>170</v>
      </c>
      <c r="K643" s="1034"/>
      <c r="L643" s="181" t="str">
        <f>IF('statement of marks'!GN42="","",'statement of marks'!GN42)</f>
        <v/>
      </c>
      <c r="M643" s="181" t="str">
        <f>IF('statement of marks'!GP42="","",'statement of marks'!GP42)</f>
        <v/>
      </c>
      <c r="N643" s="181" t="str">
        <f>IF('statement of marks'!GR42="","",'statement of marks'!GR42)</f>
        <v/>
      </c>
      <c r="O643" s="1035" t="str">
        <f>'statement of marks'!GT42</f>
        <v/>
      </c>
      <c r="P643" s="1036"/>
    </row>
    <row r="644" spans="1:16" ht="15.25" customHeight="1">
      <c r="A644" s="1037" t="s">
        <v>171</v>
      </c>
      <c r="B644" s="1038"/>
      <c r="C644" s="180" t="str">
        <f>IF('statement of marks'!GM41="","",'statement of marks'!GM41)</f>
        <v/>
      </c>
      <c r="D644" s="180" t="str">
        <f>IF('statement of marks'!GO41="","",'statement of marks'!GO41)</f>
        <v/>
      </c>
      <c r="E644" s="180" t="str">
        <f>IF('statement of marks'!GQ41="","",'statement of marks'!GQ41)</f>
        <v/>
      </c>
      <c r="F644" s="1039" t="str">
        <f>'statement of marks'!GS41</f>
        <v/>
      </c>
      <c r="G644" s="1040"/>
      <c r="H644" s="231"/>
      <c r="J644" s="1037" t="s">
        <v>171</v>
      </c>
      <c r="K644" s="1038"/>
      <c r="L644" s="180" t="str">
        <f>IF('statement of marks'!GM42="","",'statement of marks'!GM42)</f>
        <v/>
      </c>
      <c r="M644" s="180" t="str">
        <f>IF('statement of marks'!GO42="","",'statement of marks'!GO42)</f>
        <v/>
      </c>
      <c r="N644" s="180" t="str">
        <f>IF('statement of marks'!GQ42="","",'statement of marks'!GQ42)</f>
        <v/>
      </c>
      <c r="O644" s="1039" t="str">
        <f>'statement of marks'!GS42</f>
        <v/>
      </c>
      <c r="P644" s="1040"/>
    </row>
    <row r="645" spans="1:16" ht="15.25" customHeight="1">
      <c r="A645" s="1029" t="s">
        <v>241</v>
      </c>
      <c r="B645" s="1030"/>
      <c r="C645" s="177"/>
      <c r="D645" s="43"/>
      <c r="E645" s="43"/>
      <c r="F645" s="43"/>
      <c r="G645" s="226"/>
      <c r="H645" s="231"/>
      <c r="J645" s="1029" t="s">
        <v>241</v>
      </c>
      <c r="K645" s="1030"/>
      <c r="L645" s="177"/>
      <c r="M645" s="43"/>
      <c r="N645" s="43"/>
      <c r="O645" s="43"/>
      <c r="P645" s="226"/>
    </row>
    <row r="646" spans="1:16" ht="15.25" customHeight="1">
      <c r="A646" s="1029" t="s">
        <v>242</v>
      </c>
      <c r="B646" s="1030"/>
      <c r="C646" s="177"/>
      <c r="D646" s="43"/>
      <c r="E646" s="43"/>
      <c r="F646" s="43"/>
      <c r="G646" s="226"/>
      <c r="H646" s="231"/>
      <c r="J646" s="1029" t="s">
        <v>242</v>
      </c>
      <c r="K646" s="1030"/>
      <c r="L646" s="177"/>
      <c r="M646" s="43"/>
      <c r="N646" s="43"/>
      <c r="O646" s="43"/>
      <c r="P646" s="226"/>
    </row>
    <row r="647" spans="1:16" ht="15.25" customHeight="1">
      <c r="A647" s="1029" t="s">
        <v>243</v>
      </c>
      <c r="B647" s="1030"/>
      <c r="C647" s="177"/>
      <c r="D647" s="43"/>
      <c r="E647" s="43"/>
      <c r="F647" s="43"/>
      <c r="G647" s="226"/>
      <c r="H647" s="231"/>
      <c r="J647" s="1029" t="s">
        <v>243</v>
      </c>
      <c r="K647" s="1030"/>
      <c r="L647" s="177"/>
      <c r="M647" s="43"/>
      <c r="N647" s="43"/>
      <c r="O647" s="43"/>
      <c r="P647" s="226"/>
    </row>
    <row r="648" spans="1:16" ht="15.25" customHeight="1" thickBot="1">
      <c r="A648" s="1027" t="s">
        <v>244</v>
      </c>
      <c r="B648" s="1028"/>
      <c r="C648" s="178"/>
      <c r="D648" s="227"/>
      <c r="E648" s="227"/>
      <c r="F648" s="227"/>
      <c r="G648" s="228"/>
      <c r="H648" s="231"/>
      <c r="J648" s="1027" t="s">
        <v>244</v>
      </c>
      <c r="K648" s="1028"/>
      <c r="L648" s="178"/>
      <c r="M648" s="227"/>
      <c r="N648" s="227"/>
      <c r="O648" s="227"/>
      <c r="P648" s="228"/>
    </row>
    <row r="649" spans="1:16" ht="15.25" customHeight="1" thickTop="1">
      <c r="A649" s="1053" t="s">
        <v>166</v>
      </c>
      <c r="B649" s="1054"/>
      <c r="C649" s="1054"/>
      <c r="D649" s="1054"/>
      <c r="E649" s="1054"/>
      <c r="F649" s="1054"/>
      <c r="G649" s="1055"/>
      <c r="H649" s="231"/>
      <c r="J649" s="1056" t="s">
        <v>256</v>
      </c>
      <c r="K649" s="1057"/>
      <c r="L649" s="1057"/>
      <c r="M649" s="1057"/>
      <c r="N649" s="1057"/>
      <c r="O649" s="1057"/>
      <c r="P649" s="1058"/>
    </row>
    <row r="650" spans="1:16" ht="15.25" customHeight="1">
      <c r="A650" s="1059" t="str">
        <f>IF('statement of marks'!$A$1="","",'statement of marks'!$A$1)</f>
        <v xml:space="preserve">GOVT. HR. SEC. SCHOOL, </v>
      </c>
      <c r="B650" s="1060"/>
      <c r="C650" s="1060"/>
      <c r="D650" s="1060"/>
      <c r="E650" s="1060"/>
      <c r="F650" s="1060"/>
      <c r="G650" s="1061"/>
      <c r="H650" s="231"/>
      <c r="J650" s="1059" t="str">
        <f>IF('statement of marks'!$A$1="","",'statement of marks'!$A$1)</f>
        <v xml:space="preserve">GOVT. HR. SEC. SCHOOL, </v>
      </c>
      <c r="K650" s="1060"/>
      <c r="L650" s="1060"/>
      <c r="M650" s="1060"/>
      <c r="N650" s="1060"/>
      <c r="O650" s="1060"/>
      <c r="P650" s="1061"/>
    </row>
    <row r="651" spans="1:16" ht="15.25" customHeight="1">
      <c r="A651" s="1059"/>
      <c r="B651" s="1060"/>
      <c r="C651" s="1060"/>
      <c r="D651" s="1060"/>
      <c r="E651" s="1060"/>
      <c r="F651" s="1060"/>
      <c r="G651" s="1061"/>
      <c r="H651" s="231"/>
      <c r="J651" s="1059"/>
      <c r="K651" s="1060"/>
      <c r="L651" s="1060"/>
      <c r="M651" s="1060"/>
      <c r="N651" s="1060"/>
      <c r="O651" s="1060"/>
      <c r="P651" s="1061"/>
    </row>
    <row r="652" spans="1:16" ht="15.25" customHeight="1">
      <c r="A652" s="1029" t="s">
        <v>167</v>
      </c>
      <c r="B652" s="1030"/>
      <c r="C652" s="1051" t="str">
        <f>IF('statement of marks'!$F$3="","",'statement of marks'!$F$3)</f>
        <v>2015-16</v>
      </c>
      <c r="D652" s="1051"/>
      <c r="E652" s="1051"/>
      <c r="F652" s="1051"/>
      <c r="G652" s="1052"/>
      <c r="H652" s="231"/>
      <c r="J652" s="1029" t="s">
        <v>167</v>
      </c>
      <c r="K652" s="1030"/>
      <c r="L652" s="1051" t="str">
        <f>IF('statement of marks'!$F$3="","",'statement of marks'!$F$3)</f>
        <v>2015-16</v>
      </c>
      <c r="M652" s="1051"/>
      <c r="N652" s="1051"/>
      <c r="O652" s="1051"/>
      <c r="P652" s="1052"/>
    </row>
    <row r="653" spans="1:16" ht="15.25" customHeight="1">
      <c r="A653" s="1029" t="s">
        <v>31</v>
      </c>
      <c r="B653" s="1030"/>
      <c r="C653" s="1051" t="str">
        <f>IF('statement of marks'!H43="","",'statement of marks'!H43)</f>
        <v>A 037</v>
      </c>
      <c r="D653" s="1051"/>
      <c r="E653" s="1051"/>
      <c r="F653" s="1051"/>
      <c r="G653" s="1052"/>
      <c r="H653" s="231"/>
      <c r="J653" s="1029" t="s">
        <v>31</v>
      </c>
      <c r="K653" s="1030"/>
      <c r="L653" s="1051" t="str">
        <f>IF('statement of marks'!H44="","",'statement of marks'!H44)</f>
        <v>A 038</v>
      </c>
      <c r="M653" s="1051"/>
      <c r="N653" s="1051"/>
      <c r="O653" s="1051"/>
      <c r="P653" s="1052"/>
    </row>
    <row r="654" spans="1:16" ht="15.25" customHeight="1">
      <c r="A654" s="1029" t="s">
        <v>32</v>
      </c>
      <c r="B654" s="1030"/>
      <c r="C654" s="1051" t="str">
        <f>IF('statement of marks'!I43="","",'statement of marks'!I43)</f>
        <v>B 037</v>
      </c>
      <c r="D654" s="1051"/>
      <c r="E654" s="1051"/>
      <c r="F654" s="1051"/>
      <c r="G654" s="1052"/>
      <c r="H654" s="231"/>
      <c r="J654" s="1029" t="s">
        <v>32</v>
      </c>
      <c r="K654" s="1030"/>
      <c r="L654" s="1051" t="str">
        <f>IF('statement of marks'!I44="","",'statement of marks'!I44)</f>
        <v>B 038</v>
      </c>
      <c r="M654" s="1051"/>
      <c r="N654" s="1051"/>
      <c r="O654" s="1051"/>
      <c r="P654" s="1052"/>
    </row>
    <row r="655" spans="1:16" ht="15.25" customHeight="1">
      <c r="A655" s="1029" t="s">
        <v>33</v>
      </c>
      <c r="B655" s="1030"/>
      <c r="C655" s="1051" t="str">
        <f>IF('statement of marks'!J43="","",'statement of marks'!J43)</f>
        <v>C 037</v>
      </c>
      <c r="D655" s="1051"/>
      <c r="E655" s="1051"/>
      <c r="F655" s="1051"/>
      <c r="G655" s="1052"/>
      <c r="H655" s="231"/>
      <c r="J655" s="1029" t="s">
        <v>33</v>
      </c>
      <c r="K655" s="1030"/>
      <c r="L655" s="1051" t="str">
        <f>IF('statement of marks'!J44="","",'statement of marks'!J44)</f>
        <v>C 038</v>
      </c>
      <c r="M655" s="1051"/>
      <c r="N655" s="1051"/>
      <c r="O655" s="1051"/>
      <c r="P655" s="1052"/>
    </row>
    <row r="656" spans="1:16" ht="15.25" customHeight="1">
      <c r="A656" s="1029" t="s">
        <v>202</v>
      </c>
      <c r="B656" s="1030"/>
      <c r="C656" s="559" t="str">
        <f>IF('statement of marks'!$A$3="","",'statement of marks'!$A$3)</f>
        <v>10 'B'</v>
      </c>
      <c r="D656" s="1030" t="s">
        <v>62</v>
      </c>
      <c r="E656" s="1030"/>
      <c r="F656" s="1030">
        <f>IF('statement of marks'!D43="","",'statement of marks'!D43)</f>
        <v>1037</v>
      </c>
      <c r="G656" s="1050"/>
      <c r="H656" s="231"/>
      <c r="J656" s="1029" t="s">
        <v>202</v>
      </c>
      <c r="K656" s="1030"/>
      <c r="L656" s="559" t="str">
        <f>IF('statement of marks'!$A$3="","",'statement of marks'!$A$3)</f>
        <v>10 'B'</v>
      </c>
      <c r="M656" s="1030" t="s">
        <v>62</v>
      </c>
      <c r="N656" s="1030"/>
      <c r="O656" s="1030">
        <f>IF('statement of marks'!D44="","",'statement of marks'!D44)</f>
        <v>1038</v>
      </c>
      <c r="P656" s="1050"/>
    </row>
    <row r="657" spans="1:16" ht="15.25" customHeight="1">
      <c r="A657" s="1029" t="s">
        <v>63</v>
      </c>
      <c r="B657" s="1030"/>
      <c r="C657" s="559" t="str">
        <f>IF('statement of marks'!F43="","",'statement of marks'!F43)</f>
        <v/>
      </c>
      <c r="D657" s="1030" t="s">
        <v>58</v>
      </c>
      <c r="E657" s="1030"/>
      <c r="F657" s="1062" t="str">
        <f>IF('statement of marks'!G43="","",'statement of marks'!G43)</f>
        <v/>
      </c>
      <c r="G657" s="1063"/>
      <c r="H657" s="231"/>
      <c r="J657" s="1029" t="s">
        <v>63</v>
      </c>
      <c r="K657" s="1030"/>
      <c r="L657" s="559" t="str">
        <f>IF('statement of marks'!F44="","",'statement of marks'!F44)</f>
        <v/>
      </c>
      <c r="M657" s="1030" t="s">
        <v>58</v>
      </c>
      <c r="N657" s="1030"/>
      <c r="O657" s="1062" t="str">
        <f>IF('statement of marks'!G44="","",'statement of marks'!G44)</f>
        <v/>
      </c>
      <c r="P657" s="1063"/>
    </row>
    <row r="658" spans="1:16" ht="15.25" customHeight="1">
      <c r="A658" s="229" t="s">
        <v>168</v>
      </c>
      <c r="B658" s="230" t="s">
        <v>254</v>
      </c>
      <c r="C658" s="186" t="s">
        <v>67</v>
      </c>
      <c r="D658" s="186" t="s">
        <v>68</v>
      </c>
      <c r="E658" s="186" t="s">
        <v>69</v>
      </c>
      <c r="F658" s="558" t="s">
        <v>176</v>
      </c>
      <c r="G658" s="190" t="s">
        <v>253</v>
      </c>
      <c r="H658" s="231"/>
      <c r="J658" s="229" t="s">
        <v>168</v>
      </c>
      <c r="K658" s="230" t="s">
        <v>254</v>
      </c>
      <c r="L658" s="186" t="s">
        <v>67</v>
      </c>
      <c r="M658" s="186" t="s">
        <v>68</v>
      </c>
      <c r="N658" s="186" t="s">
        <v>69</v>
      </c>
      <c r="O658" s="558" t="s">
        <v>176</v>
      </c>
      <c r="P658" s="190" t="s">
        <v>253</v>
      </c>
    </row>
    <row r="659" spans="1:16" ht="15.25" customHeight="1">
      <c r="A659" s="1049" t="s">
        <v>148</v>
      </c>
      <c r="B659" s="1046"/>
      <c r="C659" s="563">
        <v>10</v>
      </c>
      <c r="D659" s="563">
        <v>10</v>
      </c>
      <c r="E659" s="563">
        <v>10</v>
      </c>
      <c r="F659" s="563">
        <v>70</v>
      </c>
      <c r="G659" s="122">
        <v>100</v>
      </c>
      <c r="H659" s="231"/>
      <c r="J659" s="1049" t="s">
        <v>148</v>
      </c>
      <c r="K659" s="1046"/>
      <c r="L659" s="563">
        <v>10</v>
      </c>
      <c r="M659" s="563">
        <v>10</v>
      </c>
      <c r="N659" s="563">
        <v>10</v>
      </c>
      <c r="O659" s="563">
        <v>70</v>
      </c>
      <c r="P659" s="122">
        <v>100</v>
      </c>
    </row>
    <row r="660" spans="1:16" ht="15.25" customHeight="1">
      <c r="A660" s="1029" t="str">
        <f>'statement of marks'!$K$3</f>
        <v>HINDI</v>
      </c>
      <c r="B660" s="1030"/>
      <c r="C660" s="181" t="str">
        <f>IF('statement of marks'!K43="","",'statement of marks'!K43)</f>
        <v/>
      </c>
      <c r="D660" s="181" t="str">
        <f>IF('statement of marks'!L43="","",'statement of marks'!L43)</f>
        <v/>
      </c>
      <c r="E660" s="181" t="str">
        <f>IF('statement of marks'!M43="","",'statement of marks'!M43)</f>
        <v/>
      </c>
      <c r="F660" s="181" t="str">
        <f>IF('statement of marks'!O43="","",'statement of marks'!O43)</f>
        <v/>
      </c>
      <c r="G660" s="122" t="str">
        <f t="shared" ref="G660:G665" si="36">IF(F660="","",SUM(C660:F660))</f>
        <v/>
      </c>
      <c r="H660" s="231"/>
      <c r="J660" s="1029" t="str">
        <f>'statement of marks'!$K$3</f>
        <v>HINDI</v>
      </c>
      <c r="K660" s="1030"/>
      <c r="L660" s="181" t="str">
        <f>IF('statement of marks'!K44="","",'statement of marks'!K44)</f>
        <v/>
      </c>
      <c r="M660" s="181" t="str">
        <f>IF('statement of marks'!L44="","",'statement of marks'!L44)</f>
        <v/>
      </c>
      <c r="N660" s="181" t="str">
        <f>IF('statement of marks'!M44="","",'statement of marks'!M44)</f>
        <v/>
      </c>
      <c r="O660" s="181" t="str">
        <f>IF('statement of marks'!O44="","",'statement of marks'!O44)</f>
        <v/>
      </c>
      <c r="P660" s="122" t="str">
        <f t="shared" ref="P660:P665" si="37">IF(O660="","",SUM(L660:O660))</f>
        <v/>
      </c>
    </row>
    <row r="661" spans="1:16" ht="15.25" customHeight="1">
      <c r="A661" s="1029" t="str">
        <f>'statement of marks'!$AA$3</f>
        <v>ENGLISH</v>
      </c>
      <c r="B661" s="1030"/>
      <c r="C661" s="181" t="str">
        <f>IF('statement of marks'!AA43="","",'statement of marks'!AA43)</f>
        <v/>
      </c>
      <c r="D661" s="181" t="str">
        <f>IF('statement of marks'!AB43="","",'statement of marks'!AB43)</f>
        <v/>
      </c>
      <c r="E661" s="181" t="str">
        <f>IF('statement of marks'!AC43="","",'statement of marks'!AC43)</f>
        <v/>
      </c>
      <c r="F661" s="181" t="str">
        <f>IF('statement of marks'!AE43="","",'statement of marks'!AE43)</f>
        <v/>
      </c>
      <c r="G661" s="122" t="str">
        <f t="shared" si="36"/>
        <v/>
      </c>
      <c r="H661" s="231"/>
      <c r="J661" s="1029" t="str">
        <f>'statement of marks'!$AA$3</f>
        <v>ENGLISH</v>
      </c>
      <c r="K661" s="1030"/>
      <c r="L661" s="181" t="str">
        <f>IF('statement of marks'!AA44="","",'statement of marks'!AA44)</f>
        <v/>
      </c>
      <c r="M661" s="181" t="str">
        <f>IF('statement of marks'!AB44="","",'statement of marks'!AB44)</f>
        <v/>
      </c>
      <c r="N661" s="181" t="str">
        <f>IF('statement of marks'!AC44="","",'statement of marks'!AC44)</f>
        <v/>
      </c>
      <c r="O661" s="181" t="str">
        <f>IF('statement of marks'!AE44="","",'statement of marks'!AE44)</f>
        <v/>
      </c>
      <c r="P661" s="122" t="str">
        <f t="shared" si="37"/>
        <v/>
      </c>
    </row>
    <row r="662" spans="1:16" ht="15.25" customHeight="1">
      <c r="A662" s="1029" t="str">
        <f>'statement of marks'!AR43</f>
        <v/>
      </c>
      <c r="B662" s="1030"/>
      <c r="C662" s="181" t="str">
        <f>IF('statement of marks'!AS43="","",'statement of marks'!AS43)</f>
        <v/>
      </c>
      <c r="D662" s="181" t="str">
        <f>IF('statement of marks'!AT43="","",'statement of marks'!AT43)</f>
        <v/>
      </c>
      <c r="E662" s="181" t="str">
        <f>IF('statement of marks'!AU43="","",'statement of marks'!AU43)</f>
        <v/>
      </c>
      <c r="F662" s="181" t="str">
        <f>IF('statement of marks'!AW43="","",'statement of marks'!AW43)</f>
        <v/>
      </c>
      <c r="G662" s="122" t="str">
        <f t="shared" si="36"/>
        <v/>
      </c>
      <c r="H662" s="231"/>
      <c r="J662" s="1029" t="str">
        <f>'statement of marks'!AR44</f>
        <v/>
      </c>
      <c r="K662" s="1030"/>
      <c r="L662" s="181" t="str">
        <f>IF('statement of marks'!AS44="","",'statement of marks'!AS44)</f>
        <v/>
      </c>
      <c r="M662" s="181" t="str">
        <f>IF('statement of marks'!AT44="","",'statement of marks'!AT44)</f>
        <v/>
      </c>
      <c r="N662" s="181" t="str">
        <f>IF('statement of marks'!AU44="","",'statement of marks'!AU44)</f>
        <v/>
      </c>
      <c r="O662" s="181" t="str">
        <f>IF('statement of marks'!AW44="","",'statement of marks'!AW44)</f>
        <v/>
      </c>
      <c r="P662" s="122" t="str">
        <f t="shared" si="37"/>
        <v/>
      </c>
    </row>
    <row r="663" spans="1:16" ht="15.25" customHeight="1">
      <c r="A663" s="1029" t="str">
        <f>'statement of marks'!$BI$3</f>
        <v>SCIENCE</v>
      </c>
      <c r="B663" s="1030"/>
      <c r="C663" s="181" t="str">
        <f>IF('statement of marks'!BI43="","",'statement of marks'!BI43)</f>
        <v/>
      </c>
      <c r="D663" s="181" t="str">
        <f>IF('statement of marks'!BJ43="","",'statement of marks'!BJ43)</f>
        <v/>
      </c>
      <c r="E663" s="181" t="str">
        <f>IF('statement of marks'!BK43="","",'statement of marks'!BK43)</f>
        <v/>
      </c>
      <c r="F663" s="181" t="str">
        <f>IF('statement of marks'!BM43="","",'statement of marks'!BM43)</f>
        <v/>
      </c>
      <c r="G663" s="122" t="str">
        <f t="shared" si="36"/>
        <v/>
      </c>
      <c r="H663" s="231"/>
      <c r="J663" s="1029" t="str">
        <f>'statement of marks'!$BI$3</f>
        <v>SCIENCE</v>
      </c>
      <c r="K663" s="1030"/>
      <c r="L663" s="181" t="str">
        <f>IF('statement of marks'!BI44="","",'statement of marks'!BI44)</f>
        <v/>
      </c>
      <c r="M663" s="181" t="str">
        <f>IF('statement of marks'!BJ44="","",'statement of marks'!BJ44)</f>
        <v/>
      </c>
      <c r="N663" s="181" t="str">
        <f>IF('statement of marks'!BK44="","",'statement of marks'!BK44)</f>
        <v/>
      </c>
      <c r="O663" s="181" t="str">
        <f>IF('statement of marks'!BM44="","",'statement of marks'!BM44)</f>
        <v/>
      </c>
      <c r="P663" s="122" t="str">
        <f t="shared" si="37"/>
        <v/>
      </c>
    </row>
    <row r="664" spans="1:16" ht="15.25" customHeight="1">
      <c r="A664" s="1029" t="str">
        <f>'statement of marks'!$BY$3</f>
        <v>SOCIAL SCIENCE</v>
      </c>
      <c r="B664" s="1030"/>
      <c r="C664" s="181" t="str">
        <f>IF('statement of marks'!BY43="","",'statement of marks'!BY43)</f>
        <v/>
      </c>
      <c r="D664" s="181" t="str">
        <f>IF('statement of marks'!BZ43="","",'statement of marks'!BZ43)</f>
        <v/>
      </c>
      <c r="E664" s="181" t="str">
        <f>IF('statement of marks'!CA43="","",'statement of marks'!CA43)</f>
        <v/>
      </c>
      <c r="F664" s="181" t="str">
        <f>IF('statement of marks'!CC43="","",'statement of marks'!CC43)</f>
        <v/>
      </c>
      <c r="G664" s="122" t="str">
        <f t="shared" si="36"/>
        <v/>
      </c>
      <c r="H664" s="231"/>
      <c r="J664" s="1029" t="str">
        <f>'statement of marks'!$BY$3</f>
        <v>SOCIAL SCIENCE</v>
      </c>
      <c r="K664" s="1030"/>
      <c r="L664" s="181" t="str">
        <f>IF('statement of marks'!BY44="","",'statement of marks'!BY44)</f>
        <v/>
      </c>
      <c r="M664" s="181" t="str">
        <f>IF('statement of marks'!BZ44="","",'statement of marks'!BZ44)</f>
        <v/>
      </c>
      <c r="N664" s="181" t="str">
        <f>IF('statement of marks'!CA44="","",'statement of marks'!CA44)</f>
        <v/>
      </c>
      <c r="O664" s="181" t="str">
        <f>IF('statement of marks'!CC44="","",'statement of marks'!CC44)</f>
        <v/>
      </c>
      <c r="P664" s="122" t="str">
        <f t="shared" si="37"/>
        <v/>
      </c>
    </row>
    <row r="665" spans="1:16" ht="15.25" customHeight="1">
      <c r="A665" s="1029" t="str">
        <f>'statement of marks'!$CO$3</f>
        <v>MATHEMATICS</v>
      </c>
      <c r="B665" s="1030"/>
      <c r="C665" s="181" t="str">
        <f>IF('statement of marks'!CO43="","",'statement of marks'!CO43)</f>
        <v/>
      </c>
      <c r="D665" s="181" t="str">
        <f>IF('statement of marks'!CP43="","",'statement of marks'!CP43)</f>
        <v/>
      </c>
      <c r="E665" s="181" t="str">
        <f>IF('statement of marks'!CQ43="","",'statement of marks'!CQ43)</f>
        <v/>
      </c>
      <c r="F665" s="181" t="str">
        <f>IF('statement of marks'!CS43="","",'statement of marks'!CS43)</f>
        <v/>
      </c>
      <c r="G665" s="122" t="str">
        <f t="shared" si="36"/>
        <v/>
      </c>
      <c r="H665" s="231"/>
      <c r="J665" s="1029" t="str">
        <f>'statement of marks'!$CO$3</f>
        <v>MATHEMATICS</v>
      </c>
      <c r="K665" s="1030"/>
      <c r="L665" s="181" t="str">
        <f>IF('statement of marks'!CO44="","",'statement of marks'!CO44)</f>
        <v/>
      </c>
      <c r="M665" s="181" t="str">
        <f>IF('statement of marks'!CP44="","",'statement of marks'!CP44)</f>
        <v/>
      </c>
      <c r="N665" s="181" t="str">
        <f>IF('statement of marks'!CQ44="","",'statement of marks'!CQ44)</f>
        <v/>
      </c>
      <c r="O665" s="181" t="str">
        <f>IF('statement of marks'!CS44="","",'statement of marks'!CS44)</f>
        <v/>
      </c>
      <c r="P665" s="122" t="str">
        <f t="shared" si="37"/>
        <v/>
      </c>
    </row>
    <row r="666" spans="1:16" ht="15.25" customHeight="1">
      <c r="A666" s="1047" t="s">
        <v>255</v>
      </c>
      <c r="B666" s="1048"/>
      <c r="C666" s="180" t="str">
        <f>IF(C665="","",SUM(C660:C665))</f>
        <v/>
      </c>
      <c r="D666" s="180" t="str">
        <f>IF(D665="","",SUM(D660:D665))</f>
        <v/>
      </c>
      <c r="E666" s="180" t="str">
        <f>IF(E665="","",SUM(E660:E665))</f>
        <v/>
      </c>
      <c r="F666" s="180" t="str">
        <f>IF(F665="","",SUM(F660:F665))</f>
        <v/>
      </c>
      <c r="G666" s="188" t="str">
        <f>IF(G665="","",SUM(G660:G665))</f>
        <v/>
      </c>
      <c r="H666" s="231"/>
      <c r="J666" s="1047" t="s">
        <v>255</v>
      </c>
      <c r="K666" s="1048"/>
      <c r="L666" s="180" t="str">
        <f>IF(L665="","",SUM(L660:L665))</f>
        <v/>
      </c>
      <c r="M666" s="180" t="str">
        <f>IF(M665="","",SUM(M660:M665))</f>
        <v/>
      </c>
      <c r="N666" s="180" t="str">
        <f>IF(N665="","",SUM(N660:N665))</f>
        <v/>
      </c>
      <c r="O666" s="180" t="str">
        <f>IF(O665="","",SUM(O660:O665))</f>
        <v/>
      </c>
      <c r="P666" s="188" t="str">
        <f>IF(P665="","",SUM(P660:P665))</f>
        <v/>
      </c>
    </row>
    <row r="667" spans="1:16" ht="15.25" customHeight="1">
      <c r="A667" s="1047" t="s">
        <v>169</v>
      </c>
      <c r="B667" s="1048"/>
      <c r="C667" s="563">
        <f>60-(COUNTIF(C660:C665,"NA")*10+COUNTIF(C660:C665,"ML")*10)</f>
        <v>60</v>
      </c>
      <c r="D667" s="563">
        <f>60-(COUNTIF(D660:D665,"NA")*10+COUNTIF(D660:D665,"ML")*10)</f>
        <v>60</v>
      </c>
      <c r="E667" s="563">
        <f>60-(COUNTIF(E660:E665,"NA")*10+COUNTIF(E660:E665,"ML")*10)</f>
        <v>60</v>
      </c>
      <c r="F667" s="563">
        <f>420-(COUNTIF(F660:F665,"NA")*70+COUNTIF(F660:F665,"ML")*70)</f>
        <v>420</v>
      </c>
      <c r="G667" s="189">
        <f>SUM(C667:F667)</f>
        <v>600</v>
      </c>
      <c r="H667" s="231"/>
      <c r="J667" s="1047" t="s">
        <v>169</v>
      </c>
      <c r="K667" s="1048"/>
      <c r="L667" s="563">
        <f>60-(COUNTIF(L660:L665,"NA")*10+COUNTIF(L660:L665,"ML")*10)</f>
        <v>60</v>
      </c>
      <c r="M667" s="563">
        <f>60-(COUNTIF(M660:M665,"NA")*10+COUNTIF(M660:M665,"ML")*10)</f>
        <v>60</v>
      </c>
      <c r="N667" s="563">
        <f>60-(COUNTIF(N660:N665,"NA")*10+COUNTIF(N660:N665,"ML")*10)</f>
        <v>60</v>
      </c>
      <c r="O667" s="563">
        <f>420-(COUNTIF(O660:O665,"NA")*70+COUNTIF(O660:O665,"ML")*70)</f>
        <v>420</v>
      </c>
      <c r="P667" s="189">
        <f>SUM(L667:O667)</f>
        <v>600</v>
      </c>
    </row>
    <row r="668" spans="1:16" ht="15.25" customHeight="1">
      <c r="A668" s="1045" t="s">
        <v>133</v>
      </c>
      <c r="B668" s="1046"/>
      <c r="C668" s="123" t="e">
        <f>C666/C667*100</f>
        <v>#VALUE!</v>
      </c>
      <c r="D668" s="123" t="e">
        <f>D666/D667*100</f>
        <v>#VALUE!</v>
      </c>
      <c r="E668" s="123" t="e">
        <f>E666/E667*100</f>
        <v>#VALUE!</v>
      </c>
      <c r="F668" s="123" t="e">
        <f>F666/F667*100</f>
        <v>#VALUE!</v>
      </c>
      <c r="G668" s="124" t="e">
        <f>G666/G667*100</f>
        <v>#VALUE!</v>
      </c>
      <c r="H668" s="231"/>
      <c r="J668" s="1045" t="s">
        <v>133</v>
      </c>
      <c r="K668" s="1046"/>
      <c r="L668" s="123" t="e">
        <f>L666/L667*100</f>
        <v>#VALUE!</v>
      </c>
      <c r="M668" s="123" t="e">
        <f>M666/M667*100</f>
        <v>#VALUE!</v>
      </c>
      <c r="N668" s="123" t="e">
        <f>N666/N667*100</f>
        <v>#VALUE!</v>
      </c>
      <c r="O668" s="123" t="e">
        <f>O666/O667*100</f>
        <v>#VALUE!</v>
      </c>
      <c r="P668" s="124" t="e">
        <f>P666/P667*100</f>
        <v>#VALUE!</v>
      </c>
    </row>
    <row r="669" spans="1:16" ht="15.25" customHeight="1">
      <c r="A669" s="1029" t="str">
        <f>'statement of marks'!$DE$3</f>
        <v>RAJASTHAN STUDIES</v>
      </c>
      <c r="B669" s="1030"/>
      <c r="C669" s="564" t="str">
        <f>IF('statement of marks'!DE43="","",'statement of marks'!DE43)</f>
        <v/>
      </c>
      <c r="D669" s="564" t="str">
        <f>IF('statement of marks'!DF43="","",'statement of marks'!DF43)</f>
        <v/>
      </c>
      <c r="E669" s="564" t="str">
        <f>IF('statement of marks'!DG43="","",'statement of marks'!DG43)</f>
        <v/>
      </c>
      <c r="F669" s="564" t="str">
        <f>IF('statement of marks'!DI43="","",'statement of marks'!DI43)</f>
        <v/>
      </c>
      <c r="G669" s="122" t="str">
        <f>IF(F669="","",SUM(C669:F669))</f>
        <v/>
      </c>
      <c r="H669" s="231"/>
      <c r="J669" s="1029" t="str">
        <f>'statement of marks'!$DE$3</f>
        <v>RAJASTHAN STUDIES</v>
      </c>
      <c r="K669" s="1030"/>
      <c r="L669" s="564" t="str">
        <f>IF('statement of marks'!DE44="","",'statement of marks'!DE44)</f>
        <v/>
      </c>
      <c r="M669" s="564" t="str">
        <f>IF('statement of marks'!DF44="","",'statement of marks'!DF44)</f>
        <v/>
      </c>
      <c r="N669" s="564" t="str">
        <f>IF('statement of marks'!DG44="","",'statement of marks'!DG44)</f>
        <v/>
      </c>
      <c r="O669" s="564" t="str">
        <f>IF('statement of marks'!DI44="","",'statement of marks'!DI44)</f>
        <v/>
      </c>
      <c r="P669" s="122" t="str">
        <f>IF(O669="","",SUM(L669:O669))</f>
        <v/>
      </c>
    </row>
    <row r="670" spans="1:16" ht="15.25" customHeight="1">
      <c r="A670" s="1029" t="str">
        <f>'statement of marks'!$DP$3</f>
        <v>PH. AND HEALTH EDU.</v>
      </c>
      <c r="B670" s="1030"/>
      <c r="C670" s="564" t="str">
        <f>IF('statement of marks'!DP43="","",'statement of marks'!DP43)</f>
        <v/>
      </c>
      <c r="D670" s="564" t="str">
        <f>IF('statement of marks'!DQ43="","",'statement of marks'!DQ43)</f>
        <v/>
      </c>
      <c r="E670" s="564" t="str">
        <f>IF('statement of marks'!DR43="","",'statement of marks'!DR43)</f>
        <v/>
      </c>
      <c r="F670" s="564" t="str">
        <f>IF('statement of marks'!DV43="","",'statement of marks'!DV43)</f>
        <v/>
      </c>
      <c r="G670" s="122" t="str">
        <f>IF(F670="","",SUM(C670:F670))</f>
        <v/>
      </c>
      <c r="H670" s="231"/>
      <c r="J670" s="1029" t="str">
        <f>'statement of marks'!$DP$3</f>
        <v>PH. AND HEALTH EDU.</v>
      </c>
      <c r="K670" s="1030"/>
      <c r="L670" s="564" t="str">
        <f>IF('statement of marks'!DP44="","",'statement of marks'!DP44)</f>
        <v/>
      </c>
      <c r="M670" s="564" t="str">
        <f>IF('statement of marks'!DQ44="","",'statement of marks'!DQ44)</f>
        <v/>
      </c>
      <c r="N670" s="564" t="str">
        <f>IF('statement of marks'!DR44="","",'statement of marks'!DR44)</f>
        <v/>
      </c>
      <c r="O670" s="564" t="str">
        <f>IF('statement of marks'!DV44="","",'statement of marks'!DV44)</f>
        <v/>
      </c>
      <c r="P670" s="122" t="str">
        <f>IF(O670="","",SUM(L670:O670))</f>
        <v/>
      </c>
    </row>
    <row r="671" spans="1:16" ht="15.25" customHeight="1">
      <c r="A671" s="1029" t="str">
        <f>'statement of marks'!$EB$3</f>
        <v>FOUNDATION OF IT</v>
      </c>
      <c r="B671" s="1030"/>
      <c r="C671" s="564" t="str">
        <f>IF('statement of marks'!EB43="","",'statement of marks'!EB43)</f>
        <v/>
      </c>
      <c r="D671" s="564" t="str">
        <f>IF('statement of marks'!EC43="","",'statement of marks'!EC43)</f>
        <v/>
      </c>
      <c r="E671" s="564" t="str">
        <f>IF('statement of marks'!ED43="","",'statement of marks'!ED43)</f>
        <v/>
      </c>
      <c r="F671" s="564" t="str">
        <f>IF('statement of marks'!EH43="","",'statement of marks'!EH43)</f>
        <v/>
      </c>
      <c r="G671" s="122" t="str">
        <f>IF(F671="","",SUM(C671:F671))</f>
        <v/>
      </c>
      <c r="H671" s="231"/>
      <c r="J671" s="1029" t="str">
        <f>'statement of marks'!$EB$3</f>
        <v>FOUNDATION OF IT</v>
      </c>
      <c r="K671" s="1030"/>
      <c r="L671" s="564" t="str">
        <f>IF('statement of marks'!EB44="","",'statement of marks'!EB44)</f>
        <v/>
      </c>
      <c r="M671" s="564" t="str">
        <f>IF('statement of marks'!EC44="","",'statement of marks'!EC44)</f>
        <v/>
      </c>
      <c r="N671" s="564" t="str">
        <f>IF('statement of marks'!ED44="","",'statement of marks'!ED44)</f>
        <v/>
      </c>
      <c r="O671" s="564" t="str">
        <f>IF('statement of marks'!EH44="","",'statement of marks'!EH44)</f>
        <v/>
      </c>
      <c r="P671" s="122" t="str">
        <f>IF(O671="","",SUM(L671:O671))</f>
        <v/>
      </c>
    </row>
    <row r="672" spans="1:16" ht="15.25" customHeight="1">
      <c r="A672" s="1029" t="str">
        <f>'statement of marks'!$EN$3</f>
        <v>S.U.P.W.</v>
      </c>
      <c r="B672" s="1030"/>
      <c r="C672" s="562" t="s">
        <v>247</v>
      </c>
      <c r="D672" s="1042" t="s">
        <v>249</v>
      </c>
      <c r="E672" s="1042"/>
      <c r="F672" s="565" t="s">
        <v>75</v>
      </c>
      <c r="G672" s="122" t="s">
        <v>30</v>
      </c>
      <c r="H672" s="231"/>
      <c r="J672" s="1029" t="str">
        <f>'statement of marks'!$EN$3</f>
        <v>S.U.P.W.</v>
      </c>
      <c r="K672" s="1030"/>
      <c r="L672" s="562" t="s">
        <v>247</v>
      </c>
      <c r="M672" s="1042" t="s">
        <v>249</v>
      </c>
      <c r="N672" s="1042"/>
      <c r="O672" s="565" t="s">
        <v>75</v>
      </c>
      <c r="P672" s="122" t="s">
        <v>30</v>
      </c>
    </row>
    <row r="673" spans="1:16" ht="15.25" customHeight="1">
      <c r="A673" s="1029"/>
      <c r="B673" s="1030"/>
      <c r="C673" s="563">
        <f>'statement of marks'!$EN$6</f>
        <v>25</v>
      </c>
      <c r="D673" s="1043">
        <f>'statement of marks'!$EO$6</f>
        <v>45</v>
      </c>
      <c r="E673" s="1043"/>
      <c r="F673" s="563">
        <f>'statement of marks'!$EP$6</f>
        <v>30</v>
      </c>
      <c r="G673" s="122">
        <f>SUM(C673,D673,F673)</f>
        <v>100</v>
      </c>
      <c r="H673" s="231"/>
      <c r="J673" s="1029"/>
      <c r="K673" s="1030"/>
      <c r="L673" s="563">
        <f>'statement of marks'!$EN$6</f>
        <v>25</v>
      </c>
      <c r="M673" s="1043">
        <f>'statement of marks'!$EO$6</f>
        <v>45</v>
      </c>
      <c r="N673" s="1043"/>
      <c r="O673" s="563">
        <f>'statement of marks'!$EP$6</f>
        <v>30</v>
      </c>
      <c r="P673" s="122">
        <f>SUM(L673,M673,O673)</f>
        <v>100</v>
      </c>
    </row>
    <row r="674" spans="1:16" ht="15.25" customHeight="1">
      <c r="A674" s="1029"/>
      <c r="B674" s="1030"/>
      <c r="C674" s="564" t="str">
        <f>IF('statement of marks'!EN43="","",'statement of marks'!EN43)</f>
        <v/>
      </c>
      <c r="D674" s="1044" t="str">
        <f>'statement of marks'!EO43</f>
        <v/>
      </c>
      <c r="E674" s="1044"/>
      <c r="F674" s="564" t="str">
        <f>'statement of marks'!EP43</f>
        <v/>
      </c>
      <c r="G674" s="561" t="str">
        <f>IF(F674="","",SUM(C674,D674,F674))</f>
        <v/>
      </c>
      <c r="H674" s="231"/>
      <c r="J674" s="1029"/>
      <c r="K674" s="1030"/>
      <c r="L674" s="564" t="str">
        <f>IF('statement of marks'!EN44="","",'statement of marks'!EN44)</f>
        <v/>
      </c>
      <c r="M674" s="1044" t="str">
        <f>'statement of marks'!EO44</f>
        <v/>
      </c>
      <c r="N674" s="1044"/>
      <c r="O674" s="564" t="str">
        <f>'statement of marks'!EP44</f>
        <v/>
      </c>
      <c r="P674" s="561" t="str">
        <f>IF(O674="","",SUM(L674,M674,O674))</f>
        <v/>
      </c>
    </row>
    <row r="675" spans="1:16" ht="15.25" customHeight="1">
      <c r="A675" s="1029" t="str">
        <f>'statement of marks'!$ES$3</f>
        <v>ART EDU.</v>
      </c>
      <c r="B675" s="1030"/>
      <c r="C675" s="565" t="s">
        <v>76</v>
      </c>
      <c r="D675" s="1041" t="s">
        <v>77</v>
      </c>
      <c r="E675" s="1041"/>
      <c r="F675" s="224" t="s">
        <v>248</v>
      </c>
      <c r="G675" s="122" t="s">
        <v>30</v>
      </c>
      <c r="H675" s="231"/>
      <c r="J675" s="1029" t="str">
        <f>'statement of marks'!$ES$3</f>
        <v>ART EDU.</v>
      </c>
      <c r="K675" s="1030"/>
      <c r="L675" s="565" t="s">
        <v>76</v>
      </c>
      <c r="M675" s="1041" t="s">
        <v>77</v>
      </c>
      <c r="N675" s="1041"/>
      <c r="O675" s="224" t="s">
        <v>248</v>
      </c>
      <c r="P675" s="122" t="s">
        <v>30</v>
      </c>
    </row>
    <row r="676" spans="1:16" ht="15.25" customHeight="1">
      <c r="A676" s="1029"/>
      <c r="B676" s="1030"/>
      <c r="C676" s="563">
        <f>'statement of marks'!$ES$6</f>
        <v>25</v>
      </c>
      <c r="D676" s="563">
        <f>'statement of marks'!$ET$6</f>
        <v>30</v>
      </c>
      <c r="E676" s="563">
        <f>'statement of marks'!$EU$6</f>
        <v>30</v>
      </c>
      <c r="F676" s="563">
        <f>'statement of marks'!$EV$6</f>
        <v>15</v>
      </c>
      <c r="G676" s="122">
        <f>SUM(C676,D676,E676,F676)</f>
        <v>100</v>
      </c>
      <c r="H676" s="231"/>
      <c r="J676" s="1029"/>
      <c r="K676" s="1030"/>
      <c r="L676" s="563">
        <f>'statement of marks'!$ES$6</f>
        <v>25</v>
      </c>
      <c r="M676" s="563">
        <f>'statement of marks'!$ET$6</f>
        <v>30</v>
      </c>
      <c r="N676" s="563">
        <f>'statement of marks'!$EU$6</f>
        <v>30</v>
      </c>
      <c r="O676" s="563">
        <f>'statement of marks'!$EV$6</f>
        <v>15</v>
      </c>
      <c r="P676" s="122">
        <f>SUM(L676,M676,N676,O676)</f>
        <v>100</v>
      </c>
    </row>
    <row r="677" spans="1:16" ht="15.25" customHeight="1">
      <c r="A677" s="1029"/>
      <c r="B677" s="1030"/>
      <c r="C677" s="564" t="str">
        <f>IF('statement of marks'!ES43="","",'statement of marks'!ES43)</f>
        <v/>
      </c>
      <c r="D677" s="564" t="str">
        <f>'statement of marks'!ET43</f>
        <v/>
      </c>
      <c r="E677" s="564" t="str">
        <f>'statement of marks'!EU43</f>
        <v/>
      </c>
      <c r="F677" s="564" t="str">
        <f>'statement of marks'!EV43</f>
        <v/>
      </c>
      <c r="G677" s="122" t="str">
        <f>IF(F677="","",SUM(C677:F677))</f>
        <v/>
      </c>
      <c r="H677" s="231"/>
      <c r="J677" s="1029"/>
      <c r="K677" s="1030"/>
      <c r="L677" s="564" t="str">
        <f>IF('statement of marks'!ES44="","",'statement of marks'!ES44)</f>
        <v/>
      </c>
      <c r="M677" s="564" t="str">
        <f>'statement of marks'!ET44</f>
        <v/>
      </c>
      <c r="N677" s="564" t="str">
        <f>'statement of marks'!EU44</f>
        <v/>
      </c>
      <c r="O677" s="564" t="str">
        <f>'statement of marks'!EV44</f>
        <v/>
      </c>
      <c r="P677" s="122" t="str">
        <f>IF(O677="","",SUM(L677:O677))</f>
        <v/>
      </c>
    </row>
    <row r="678" spans="1:16" ht="15.25" customHeight="1">
      <c r="A678" s="1033" t="s">
        <v>246</v>
      </c>
      <c r="B678" s="1034"/>
      <c r="C678" s="560" t="s">
        <v>252</v>
      </c>
      <c r="D678" s="560" t="s">
        <v>251</v>
      </c>
      <c r="E678" s="560" t="s">
        <v>250</v>
      </c>
      <c r="F678" s="1031" t="s">
        <v>245</v>
      </c>
      <c r="G678" s="1032"/>
      <c r="H678" s="231"/>
      <c r="J678" s="1033" t="s">
        <v>246</v>
      </c>
      <c r="K678" s="1034"/>
      <c r="L678" s="560" t="s">
        <v>252</v>
      </c>
      <c r="M678" s="560" t="s">
        <v>251</v>
      </c>
      <c r="N678" s="560" t="s">
        <v>250</v>
      </c>
      <c r="O678" s="1031" t="s">
        <v>245</v>
      </c>
      <c r="P678" s="1032"/>
    </row>
    <row r="679" spans="1:16" ht="15.25" customHeight="1">
      <c r="A679" s="1033" t="s">
        <v>170</v>
      </c>
      <c r="B679" s="1034"/>
      <c r="C679" s="181" t="str">
        <f>IF('statement of marks'!GN43="","",'statement of marks'!GN43)</f>
        <v/>
      </c>
      <c r="D679" s="181" t="str">
        <f>IF('statement of marks'!GP43="","",'statement of marks'!GP43)</f>
        <v/>
      </c>
      <c r="E679" s="181" t="str">
        <f>IF('statement of marks'!GR43="","",'statement of marks'!GR43)</f>
        <v/>
      </c>
      <c r="F679" s="1035" t="str">
        <f>'statement of marks'!GT43</f>
        <v/>
      </c>
      <c r="G679" s="1036"/>
      <c r="H679" s="231"/>
      <c r="J679" s="1033" t="s">
        <v>170</v>
      </c>
      <c r="K679" s="1034"/>
      <c r="L679" s="181" t="str">
        <f>IF('statement of marks'!GN44="","",'statement of marks'!GN44)</f>
        <v/>
      </c>
      <c r="M679" s="181" t="str">
        <f>IF('statement of marks'!GP44="","",'statement of marks'!GP44)</f>
        <v/>
      </c>
      <c r="N679" s="181" t="str">
        <f>IF('statement of marks'!GR44="","",'statement of marks'!GR44)</f>
        <v/>
      </c>
      <c r="O679" s="1035" t="str">
        <f>'statement of marks'!GT44</f>
        <v/>
      </c>
      <c r="P679" s="1036"/>
    </row>
    <row r="680" spans="1:16" ht="15.25" customHeight="1">
      <c r="A680" s="1037" t="s">
        <v>171</v>
      </c>
      <c r="B680" s="1038"/>
      <c r="C680" s="180" t="str">
        <f>IF('statement of marks'!GM43="","",'statement of marks'!GM43)</f>
        <v/>
      </c>
      <c r="D680" s="180" t="str">
        <f>IF('statement of marks'!GO43="","",'statement of marks'!GO43)</f>
        <v/>
      </c>
      <c r="E680" s="180" t="str">
        <f>IF('statement of marks'!GQ43="","",'statement of marks'!GQ43)</f>
        <v/>
      </c>
      <c r="F680" s="1039" t="str">
        <f>'statement of marks'!GS43</f>
        <v/>
      </c>
      <c r="G680" s="1040"/>
      <c r="H680" s="231"/>
      <c r="J680" s="1037" t="s">
        <v>171</v>
      </c>
      <c r="K680" s="1038"/>
      <c r="L680" s="180" t="str">
        <f>IF('statement of marks'!GM44="","",'statement of marks'!GM44)</f>
        <v/>
      </c>
      <c r="M680" s="180" t="str">
        <f>IF('statement of marks'!GO44="","",'statement of marks'!GO44)</f>
        <v/>
      </c>
      <c r="N680" s="180" t="str">
        <f>IF('statement of marks'!GQ44="","",'statement of marks'!GQ44)</f>
        <v/>
      </c>
      <c r="O680" s="1039" t="str">
        <f>'statement of marks'!GS44</f>
        <v/>
      </c>
      <c r="P680" s="1040"/>
    </row>
    <row r="681" spans="1:16" ht="15.25" customHeight="1">
      <c r="A681" s="1029" t="s">
        <v>241</v>
      </c>
      <c r="B681" s="1030"/>
      <c r="C681" s="177"/>
      <c r="D681" s="43"/>
      <c r="E681" s="43"/>
      <c r="F681" s="43"/>
      <c r="G681" s="226"/>
      <c r="H681" s="231"/>
      <c r="J681" s="1029" t="s">
        <v>241</v>
      </c>
      <c r="K681" s="1030"/>
      <c r="L681" s="177"/>
      <c r="M681" s="43"/>
      <c r="N681" s="43"/>
      <c r="O681" s="43"/>
      <c r="P681" s="226"/>
    </row>
    <row r="682" spans="1:16" ht="15.25" customHeight="1">
      <c r="A682" s="1029" t="s">
        <v>242</v>
      </c>
      <c r="B682" s="1030"/>
      <c r="C682" s="177"/>
      <c r="D682" s="43"/>
      <c r="E682" s="43"/>
      <c r="F682" s="43"/>
      <c r="G682" s="226"/>
      <c r="H682" s="231"/>
      <c r="J682" s="1029" t="s">
        <v>242</v>
      </c>
      <c r="K682" s="1030"/>
      <c r="L682" s="177"/>
      <c r="M682" s="43"/>
      <c r="N682" s="43"/>
      <c r="O682" s="43"/>
      <c r="P682" s="226"/>
    </row>
    <row r="683" spans="1:16" ht="15.25" customHeight="1">
      <c r="A683" s="1029" t="s">
        <v>243</v>
      </c>
      <c r="B683" s="1030"/>
      <c r="C683" s="177"/>
      <c r="D683" s="43"/>
      <c r="E683" s="43"/>
      <c r="F683" s="43"/>
      <c r="G683" s="226"/>
      <c r="H683" s="231"/>
      <c r="J683" s="1029" t="s">
        <v>243</v>
      </c>
      <c r="K683" s="1030"/>
      <c r="L683" s="177"/>
      <c r="M683" s="43"/>
      <c r="N683" s="43"/>
      <c r="O683" s="43"/>
      <c r="P683" s="226"/>
    </row>
    <row r="684" spans="1:16" ht="15.25" customHeight="1" thickBot="1">
      <c r="A684" s="1027" t="s">
        <v>244</v>
      </c>
      <c r="B684" s="1028"/>
      <c r="C684" s="178"/>
      <c r="D684" s="227"/>
      <c r="E684" s="227"/>
      <c r="F684" s="227"/>
      <c r="G684" s="228"/>
      <c r="H684" s="231"/>
      <c r="J684" s="1027" t="s">
        <v>244</v>
      </c>
      <c r="K684" s="1028"/>
      <c r="L684" s="178"/>
      <c r="M684" s="227"/>
      <c r="N684" s="227"/>
      <c r="O684" s="227"/>
      <c r="P684" s="228"/>
    </row>
    <row r="685" spans="1:16" ht="15.25" customHeight="1" thickTop="1">
      <c r="A685" s="1053" t="s">
        <v>166</v>
      </c>
      <c r="B685" s="1054"/>
      <c r="C685" s="1054"/>
      <c r="D685" s="1054"/>
      <c r="E685" s="1054"/>
      <c r="F685" s="1054"/>
      <c r="G685" s="1055"/>
      <c r="H685" s="231"/>
      <c r="J685" s="1056" t="s">
        <v>256</v>
      </c>
      <c r="K685" s="1057"/>
      <c r="L685" s="1057"/>
      <c r="M685" s="1057"/>
      <c r="N685" s="1057"/>
      <c r="O685" s="1057"/>
      <c r="P685" s="1058"/>
    </row>
    <row r="686" spans="1:16" ht="15.25" customHeight="1">
      <c r="A686" s="1059" t="str">
        <f>IF('statement of marks'!$A$1="","",'statement of marks'!$A$1)</f>
        <v xml:space="preserve">GOVT. HR. SEC. SCHOOL, </v>
      </c>
      <c r="B686" s="1060"/>
      <c r="C686" s="1060"/>
      <c r="D686" s="1060"/>
      <c r="E686" s="1060"/>
      <c r="F686" s="1060"/>
      <c r="G686" s="1061"/>
      <c r="H686" s="231"/>
      <c r="J686" s="1059" t="str">
        <f>IF('statement of marks'!$A$1="","",'statement of marks'!$A$1)</f>
        <v xml:space="preserve">GOVT. HR. SEC. SCHOOL, </v>
      </c>
      <c r="K686" s="1060"/>
      <c r="L686" s="1060"/>
      <c r="M686" s="1060"/>
      <c r="N686" s="1060"/>
      <c r="O686" s="1060"/>
      <c r="P686" s="1061"/>
    </row>
    <row r="687" spans="1:16" ht="15.25" customHeight="1">
      <c r="A687" s="1059"/>
      <c r="B687" s="1060"/>
      <c r="C687" s="1060"/>
      <c r="D687" s="1060"/>
      <c r="E687" s="1060"/>
      <c r="F687" s="1060"/>
      <c r="G687" s="1061"/>
      <c r="H687" s="231"/>
      <c r="J687" s="1059"/>
      <c r="K687" s="1060"/>
      <c r="L687" s="1060"/>
      <c r="M687" s="1060"/>
      <c r="N687" s="1060"/>
      <c r="O687" s="1060"/>
      <c r="P687" s="1061"/>
    </row>
    <row r="688" spans="1:16" ht="15.25" customHeight="1">
      <c r="A688" s="1029" t="s">
        <v>167</v>
      </c>
      <c r="B688" s="1030"/>
      <c r="C688" s="1051" t="str">
        <f>IF('statement of marks'!$F$3="","",'statement of marks'!$F$3)</f>
        <v>2015-16</v>
      </c>
      <c r="D688" s="1051"/>
      <c r="E688" s="1051"/>
      <c r="F688" s="1051"/>
      <c r="G688" s="1052"/>
      <c r="H688" s="231"/>
      <c r="J688" s="1029" t="s">
        <v>167</v>
      </c>
      <c r="K688" s="1030"/>
      <c r="L688" s="1051" t="str">
        <f>IF('statement of marks'!$F$3="","",'statement of marks'!$F$3)</f>
        <v>2015-16</v>
      </c>
      <c r="M688" s="1051"/>
      <c r="N688" s="1051"/>
      <c r="O688" s="1051"/>
      <c r="P688" s="1052"/>
    </row>
    <row r="689" spans="1:16" ht="15.25" customHeight="1">
      <c r="A689" s="1029" t="s">
        <v>31</v>
      </c>
      <c r="B689" s="1030"/>
      <c r="C689" s="1051" t="str">
        <f>IF('statement of marks'!H45="","",'statement of marks'!H45)</f>
        <v>A 039</v>
      </c>
      <c r="D689" s="1051"/>
      <c r="E689" s="1051"/>
      <c r="F689" s="1051"/>
      <c r="G689" s="1052"/>
      <c r="H689" s="231"/>
      <c r="J689" s="1029" t="s">
        <v>31</v>
      </c>
      <c r="K689" s="1030"/>
      <c r="L689" s="1051" t="str">
        <f>IF('statement of marks'!H46="","",'statement of marks'!H46)</f>
        <v>A 040</v>
      </c>
      <c r="M689" s="1051"/>
      <c r="N689" s="1051"/>
      <c r="O689" s="1051"/>
      <c r="P689" s="1052"/>
    </row>
    <row r="690" spans="1:16" ht="15.25" customHeight="1">
      <c r="A690" s="1029" t="s">
        <v>32</v>
      </c>
      <c r="B690" s="1030"/>
      <c r="C690" s="1051" t="str">
        <f>IF('statement of marks'!I45="","",'statement of marks'!I45)</f>
        <v>B 039</v>
      </c>
      <c r="D690" s="1051"/>
      <c r="E690" s="1051"/>
      <c r="F690" s="1051"/>
      <c r="G690" s="1052"/>
      <c r="H690" s="231"/>
      <c r="J690" s="1029" t="s">
        <v>32</v>
      </c>
      <c r="K690" s="1030"/>
      <c r="L690" s="1051" t="str">
        <f>IF('statement of marks'!I46="","",'statement of marks'!I46)</f>
        <v>B 040</v>
      </c>
      <c r="M690" s="1051"/>
      <c r="N690" s="1051"/>
      <c r="O690" s="1051"/>
      <c r="P690" s="1052"/>
    </row>
    <row r="691" spans="1:16" ht="15.25" customHeight="1">
      <c r="A691" s="1029" t="s">
        <v>33</v>
      </c>
      <c r="B691" s="1030"/>
      <c r="C691" s="1051" t="str">
        <f>IF('statement of marks'!J45="","",'statement of marks'!J45)</f>
        <v>C 039</v>
      </c>
      <c r="D691" s="1051"/>
      <c r="E691" s="1051"/>
      <c r="F691" s="1051"/>
      <c r="G691" s="1052"/>
      <c r="H691" s="231"/>
      <c r="J691" s="1029" t="s">
        <v>33</v>
      </c>
      <c r="K691" s="1030"/>
      <c r="L691" s="1051" t="str">
        <f>IF('statement of marks'!J46="","",'statement of marks'!J46)</f>
        <v>C 040</v>
      </c>
      <c r="M691" s="1051"/>
      <c r="N691" s="1051"/>
      <c r="O691" s="1051"/>
      <c r="P691" s="1052"/>
    </row>
    <row r="692" spans="1:16" ht="15.25" customHeight="1">
      <c r="A692" s="1029" t="s">
        <v>202</v>
      </c>
      <c r="B692" s="1030"/>
      <c r="C692" s="559" t="str">
        <f>IF('statement of marks'!$A$3="","",'statement of marks'!$A$3)</f>
        <v>10 'B'</v>
      </c>
      <c r="D692" s="1030" t="s">
        <v>62</v>
      </c>
      <c r="E692" s="1030"/>
      <c r="F692" s="1030">
        <f>IF('statement of marks'!D45="","",'statement of marks'!D45)</f>
        <v>1039</v>
      </c>
      <c r="G692" s="1050"/>
      <c r="H692" s="231"/>
      <c r="J692" s="1029" t="s">
        <v>202</v>
      </c>
      <c r="K692" s="1030"/>
      <c r="L692" s="559" t="str">
        <f>IF('statement of marks'!$A$3="","",'statement of marks'!$A$3)</f>
        <v>10 'B'</v>
      </c>
      <c r="M692" s="1030" t="s">
        <v>62</v>
      </c>
      <c r="N692" s="1030"/>
      <c r="O692" s="1030">
        <f>IF('statement of marks'!D46="","",'statement of marks'!D46)</f>
        <v>1040</v>
      </c>
      <c r="P692" s="1050"/>
    </row>
    <row r="693" spans="1:16" ht="15.25" customHeight="1">
      <c r="A693" s="1029" t="s">
        <v>63</v>
      </c>
      <c r="B693" s="1030"/>
      <c r="C693" s="559" t="str">
        <f>IF('statement of marks'!F45="","",'statement of marks'!F45)</f>
        <v/>
      </c>
      <c r="D693" s="1030" t="s">
        <v>58</v>
      </c>
      <c r="E693" s="1030"/>
      <c r="F693" s="1062" t="str">
        <f>IF('statement of marks'!G45="","",'statement of marks'!G45)</f>
        <v/>
      </c>
      <c r="G693" s="1063"/>
      <c r="H693" s="231"/>
      <c r="J693" s="1029" t="s">
        <v>63</v>
      </c>
      <c r="K693" s="1030"/>
      <c r="L693" s="559" t="str">
        <f>IF('statement of marks'!F46="","",'statement of marks'!F46)</f>
        <v/>
      </c>
      <c r="M693" s="1030" t="s">
        <v>58</v>
      </c>
      <c r="N693" s="1030"/>
      <c r="O693" s="1062" t="str">
        <f>IF('statement of marks'!G46="","",'statement of marks'!G46)</f>
        <v/>
      </c>
      <c r="P693" s="1063"/>
    </row>
    <row r="694" spans="1:16" ht="15.25" customHeight="1">
      <c r="A694" s="229" t="s">
        <v>168</v>
      </c>
      <c r="B694" s="230" t="s">
        <v>254</v>
      </c>
      <c r="C694" s="186" t="s">
        <v>67</v>
      </c>
      <c r="D694" s="186" t="s">
        <v>68</v>
      </c>
      <c r="E694" s="186" t="s">
        <v>69</v>
      </c>
      <c r="F694" s="558" t="s">
        <v>176</v>
      </c>
      <c r="G694" s="190" t="s">
        <v>253</v>
      </c>
      <c r="H694" s="231"/>
      <c r="J694" s="229" t="s">
        <v>168</v>
      </c>
      <c r="K694" s="230" t="s">
        <v>254</v>
      </c>
      <c r="L694" s="186" t="s">
        <v>67</v>
      </c>
      <c r="M694" s="186" t="s">
        <v>68</v>
      </c>
      <c r="N694" s="186" t="s">
        <v>69</v>
      </c>
      <c r="O694" s="558" t="s">
        <v>176</v>
      </c>
      <c r="P694" s="190" t="s">
        <v>253</v>
      </c>
    </row>
    <row r="695" spans="1:16" ht="15.25" customHeight="1">
      <c r="A695" s="1049" t="s">
        <v>148</v>
      </c>
      <c r="B695" s="1046"/>
      <c r="C695" s="563">
        <v>10</v>
      </c>
      <c r="D695" s="563">
        <v>10</v>
      </c>
      <c r="E695" s="563">
        <v>10</v>
      </c>
      <c r="F695" s="563">
        <v>70</v>
      </c>
      <c r="G695" s="122">
        <v>100</v>
      </c>
      <c r="H695" s="231"/>
      <c r="J695" s="1049" t="s">
        <v>148</v>
      </c>
      <c r="K695" s="1046"/>
      <c r="L695" s="563">
        <v>10</v>
      </c>
      <c r="M695" s="563">
        <v>10</v>
      </c>
      <c r="N695" s="563">
        <v>10</v>
      </c>
      <c r="O695" s="563">
        <v>70</v>
      </c>
      <c r="P695" s="122">
        <v>100</v>
      </c>
    </row>
    <row r="696" spans="1:16" ht="15.25" customHeight="1">
      <c r="A696" s="1029" t="str">
        <f>'statement of marks'!$K$3</f>
        <v>HINDI</v>
      </c>
      <c r="B696" s="1030"/>
      <c r="C696" s="181" t="str">
        <f>IF('statement of marks'!K45="","",'statement of marks'!K45)</f>
        <v/>
      </c>
      <c r="D696" s="181" t="str">
        <f>IF('statement of marks'!L45="","",'statement of marks'!L45)</f>
        <v/>
      </c>
      <c r="E696" s="181" t="str">
        <f>IF('statement of marks'!M45="","",'statement of marks'!M45)</f>
        <v/>
      </c>
      <c r="F696" s="181" t="str">
        <f>IF('statement of marks'!O45="","",'statement of marks'!O45)</f>
        <v/>
      </c>
      <c r="G696" s="122" t="str">
        <f t="shared" ref="G696:G701" si="38">IF(F696="","",SUM(C696:F696))</f>
        <v/>
      </c>
      <c r="H696" s="231"/>
      <c r="J696" s="1029" t="str">
        <f>'statement of marks'!$K$3</f>
        <v>HINDI</v>
      </c>
      <c r="K696" s="1030"/>
      <c r="L696" s="181" t="str">
        <f>IF('statement of marks'!K46="","",'statement of marks'!K46)</f>
        <v/>
      </c>
      <c r="M696" s="181" t="str">
        <f>IF('statement of marks'!L46="","",'statement of marks'!L46)</f>
        <v/>
      </c>
      <c r="N696" s="181" t="str">
        <f>IF('statement of marks'!M46="","",'statement of marks'!M46)</f>
        <v/>
      </c>
      <c r="O696" s="181" t="str">
        <f>IF('statement of marks'!O46="","",'statement of marks'!O46)</f>
        <v/>
      </c>
      <c r="P696" s="122" t="str">
        <f t="shared" ref="P696:P701" si="39">IF(O696="","",SUM(L696:O696))</f>
        <v/>
      </c>
    </row>
    <row r="697" spans="1:16" ht="15.25" customHeight="1">
      <c r="A697" s="1029" t="str">
        <f>'statement of marks'!$AA$3</f>
        <v>ENGLISH</v>
      </c>
      <c r="B697" s="1030"/>
      <c r="C697" s="181" t="str">
        <f>IF('statement of marks'!AA45="","",'statement of marks'!AA45)</f>
        <v/>
      </c>
      <c r="D697" s="181" t="str">
        <f>IF('statement of marks'!AB45="","",'statement of marks'!AB45)</f>
        <v/>
      </c>
      <c r="E697" s="181" t="str">
        <f>IF('statement of marks'!AC45="","",'statement of marks'!AC45)</f>
        <v/>
      </c>
      <c r="F697" s="181" t="str">
        <f>IF('statement of marks'!AE45="","",'statement of marks'!AE45)</f>
        <v/>
      </c>
      <c r="G697" s="122" t="str">
        <f t="shared" si="38"/>
        <v/>
      </c>
      <c r="H697" s="231"/>
      <c r="J697" s="1029" t="str">
        <f>'statement of marks'!$AA$3</f>
        <v>ENGLISH</v>
      </c>
      <c r="K697" s="1030"/>
      <c r="L697" s="181" t="str">
        <f>IF('statement of marks'!AA46="","",'statement of marks'!AA46)</f>
        <v/>
      </c>
      <c r="M697" s="181" t="str">
        <f>IF('statement of marks'!AB46="","",'statement of marks'!AB46)</f>
        <v/>
      </c>
      <c r="N697" s="181" t="str">
        <f>IF('statement of marks'!AC46="","",'statement of marks'!AC46)</f>
        <v/>
      </c>
      <c r="O697" s="181" t="str">
        <f>IF('statement of marks'!AE46="","",'statement of marks'!AE46)</f>
        <v/>
      </c>
      <c r="P697" s="122" t="str">
        <f t="shared" si="39"/>
        <v/>
      </c>
    </row>
    <row r="698" spans="1:16" ht="15.25" customHeight="1">
      <c r="A698" s="1029" t="str">
        <f>'statement of marks'!AR45</f>
        <v/>
      </c>
      <c r="B698" s="1030"/>
      <c r="C698" s="181" t="str">
        <f>IF('statement of marks'!AS45="","",'statement of marks'!AS45)</f>
        <v/>
      </c>
      <c r="D698" s="181" t="str">
        <f>IF('statement of marks'!AT45="","",'statement of marks'!AT45)</f>
        <v/>
      </c>
      <c r="E698" s="181" t="str">
        <f>IF('statement of marks'!AU45="","",'statement of marks'!AU45)</f>
        <v/>
      </c>
      <c r="F698" s="181" t="str">
        <f>IF('statement of marks'!AW45="","",'statement of marks'!AW45)</f>
        <v/>
      </c>
      <c r="G698" s="122" t="str">
        <f t="shared" si="38"/>
        <v/>
      </c>
      <c r="H698" s="231"/>
      <c r="J698" s="1029" t="str">
        <f>'statement of marks'!AR46</f>
        <v/>
      </c>
      <c r="K698" s="1030"/>
      <c r="L698" s="181" t="str">
        <f>IF('statement of marks'!AS46="","",'statement of marks'!AS46)</f>
        <v/>
      </c>
      <c r="M698" s="181" t="str">
        <f>IF('statement of marks'!AT46="","",'statement of marks'!AT46)</f>
        <v/>
      </c>
      <c r="N698" s="181" t="str">
        <f>IF('statement of marks'!AU46="","",'statement of marks'!AU46)</f>
        <v/>
      </c>
      <c r="O698" s="181" t="str">
        <f>IF('statement of marks'!AW46="","",'statement of marks'!AW46)</f>
        <v/>
      </c>
      <c r="P698" s="122" t="str">
        <f t="shared" si="39"/>
        <v/>
      </c>
    </row>
    <row r="699" spans="1:16" ht="15.25" customHeight="1">
      <c r="A699" s="1029" t="str">
        <f>'statement of marks'!$BI$3</f>
        <v>SCIENCE</v>
      </c>
      <c r="B699" s="1030"/>
      <c r="C699" s="181" t="str">
        <f>IF('statement of marks'!BI45="","",'statement of marks'!BI45)</f>
        <v/>
      </c>
      <c r="D699" s="181" t="str">
        <f>IF('statement of marks'!BJ45="","",'statement of marks'!BJ45)</f>
        <v/>
      </c>
      <c r="E699" s="181" t="str">
        <f>IF('statement of marks'!BK45="","",'statement of marks'!BK45)</f>
        <v/>
      </c>
      <c r="F699" s="181" t="str">
        <f>IF('statement of marks'!BM45="","",'statement of marks'!BM45)</f>
        <v/>
      </c>
      <c r="G699" s="122" t="str">
        <f t="shared" si="38"/>
        <v/>
      </c>
      <c r="H699" s="231"/>
      <c r="J699" s="1029" t="str">
        <f>'statement of marks'!$BI$3</f>
        <v>SCIENCE</v>
      </c>
      <c r="K699" s="1030"/>
      <c r="L699" s="181" t="str">
        <f>IF('statement of marks'!BI46="","",'statement of marks'!BI46)</f>
        <v/>
      </c>
      <c r="M699" s="181" t="str">
        <f>IF('statement of marks'!BJ46="","",'statement of marks'!BJ46)</f>
        <v/>
      </c>
      <c r="N699" s="181" t="str">
        <f>IF('statement of marks'!BK46="","",'statement of marks'!BK46)</f>
        <v/>
      </c>
      <c r="O699" s="181" t="str">
        <f>IF('statement of marks'!BM46="","",'statement of marks'!BM46)</f>
        <v/>
      </c>
      <c r="P699" s="122" t="str">
        <f t="shared" si="39"/>
        <v/>
      </c>
    </row>
    <row r="700" spans="1:16" ht="15.25" customHeight="1">
      <c r="A700" s="1029" t="str">
        <f>'statement of marks'!$BY$3</f>
        <v>SOCIAL SCIENCE</v>
      </c>
      <c r="B700" s="1030"/>
      <c r="C700" s="181" t="str">
        <f>IF('statement of marks'!BY45="","",'statement of marks'!BY45)</f>
        <v/>
      </c>
      <c r="D700" s="181" t="str">
        <f>IF('statement of marks'!BZ45="","",'statement of marks'!BZ45)</f>
        <v/>
      </c>
      <c r="E700" s="181" t="str">
        <f>IF('statement of marks'!CA45="","",'statement of marks'!CA45)</f>
        <v/>
      </c>
      <c r="F700" s="181" t="str">
        <f>IF('statement of marks'!CC45="","",'statement of marks'!CC45)</f>
        <v/>
      </c>
      <c r="G700" s="122" t="str">
        <f t="shared" si="38"/>
        <v/>
      </c>
      <c r="H700" s="231"/>
      <c r="J700" s="1029" t="str">
        <f>'statement of marks'!$BY$3</f>
        <v>SOCIAL SCIENCE</v>
      </c>
      <c r="K700" s="1030"/>
      <c r="L700" s="181" t="str">
        <f>IF('statement of marks'!BY46="","",'statement of marks'!BY46)</f>
        <v/>
      </c>
      <c r="M700" s="181" t="str">
        <f>IF('statement of marks'!BZ46="","",'statement of marks'!BZ46)</f>
        <v/>
      </c>
      <c r="N700" s="181" t="str">
        <f>IF('statement of marks'!CA46="","",'statement of marks'!CA46)</f>
        <v/>
      </c>
      <c r="O700" s="181" t="str">
        <f>IF('statement of marks'!CC46="","",'statement of marks'!CC46)</f>
        <v/>
      </c>
      <c r="P700" s="122" t="str">
        <f t="shared" si="39"/>
        <v/>
      </c>
    </row>
    <row r="701" spans="1:16" ht="15.25" customHeight="1">
      <c r="A701" s="1029" t="str">
        <f>'statement of marks'!$CO$3</f>
        <v>MATHEMATICS</v>
      </c>
      <c r="B701" s="1030"/>
      <c r="C701" s="181" t="str">
        <f>IF('statement of marks'!CO45="","",'statement of marks'!CO45)</f>
        <v/>
      </c>
      <c r="D701" s="181" t="str">
        <f>IF('statement of marks'!CP45="","",'statement of marks'!CP45)</f>
        <v/>
      </c>
      <c r="E701" s="181" t="str">
        <f>IF('statement of marks'!CQ45="","",'statement of marks'!CQ45)</f>
        <v/>
      </c>
      <c r="F701" s="181" t="str">
        <f>IF('statement of marks'!CS45="","",'statement of marks'!CS45)</f>
        <v/>
      </c>
      <c r="G701" s="122" t="str">
        <f t="shared" si="38"/>
        <v/>
      </c>
      <c r="H701" s="231"/>
      <c r="J701" s="1029" t="str">
        <f>'statement of marks'!$CO$3</f>
        <v>MATHEMATICS</v>
      </c>
      <c r="K701" s="1030"/>
      <c r="L701" s="181" t="str">
        <f>IF('statement of marks'!CO46="","",'statement of marks'!CO46)</f>
        <v/>
      </c>
      <c r="M701" s="181" t="str">
        <f>IF('statement of marks'!CP46="","",'statement of marks'!CP46)</f>
        <v/>
      </c>
      <c r="N701" s="181" t="str">
        <f>IF('statement of marks'!CQ46="","",'statement of marks'!CQ46)</f>
        <v/>
      </c>
      <c r="O701" s="181" t="str">
        <f>IF('statement of marks'!CS46="","",'statement of marks'!CS46)</f>
        <v/>
      </c>
      <c r="P701" s="122" t="str">
        <f t="shared" si="39"/>
        <v/>
      </c>
    </row>
    <row r="702" spans="1:16" ht="15.25" customHeight="1">
      <c r="A702" s="1047" t="s">
        <v>255</v>
      </c>
      <c r="B702" s="1048"/>
      <c r="C702" s="180" t="str">
        <f>IF(C701="","",SUM(C696:C701))</f>
        <v/>
      </c>
      <c r="D702" s="180" t="str">
        <f>IF(D701="","",SUM(D696:D701))</f>
        <v/>
      </c>
      <c r="E702" s="180" t="str">
        <f>IF(E701="","",SUM(E696:E701))</f>
        <v/>
      </c>
      <c r="F702" s="180" t="str">
        <f>IF(F701="","",SUM(F696:F701))</f>
        <v/>
      </c>
      <c r="G702" s="188" t="str">
        <f>IF(G701="","",SUM(G696:G701))</f>
        <v/>
      </c>
      <c r="H702" s="231"/>
      <c r="J702" s="1047" t="s">
        <v>255</v>
      </c>
      <c r="K702" s="1048"/>
      <c r="L702" s="180" t="str">
        <f>IF(L701="","",SUM(L696:L701))</f>
        <v/>
      </c>
      <c r="M702" s="180" t="str">
        <f>IF(M701="","",SUM(M696:M701))</f>
        <v/>
      </c>
      <c r="N702" s="180" t="str">
        <f>IF(N701="","",SUM(N696:N701))</f>
        <v/>
      </c>
      <c r="O702" s="180" t="str">
        <f>IF(O701="","",SUM(O696:O701))</f>
        <v/>
      </c>
      <c r="P702" s="188" t="str">
        <f>IF(P701="","",SUM(P696:P701))</f>
        <v/>
      </c>
    </row>
    <row r="703" spans="1:16" ht="15.25" customHeight="1">
      <c r="A703" s="1047" t="s">
        <v>169</v>
      </c>
      <c r="B703" s="1048"/>
      <c r="C703" s="563">
        <f>60-(COUNTIF(C696:C701,"NA")*10+COUNTIF(C696:C701,"ML")*10)</f>
        <v>60</v>
      </c>
      <c r="D703" s="563">
        <f>60-(COUNTIF(D696:D701,"NA")*10+COUNTIF(D696:D701,"ML")*10)</f>
        <v>60</v>
      </c>
      <c r="E703" s="563">
        <f>60-(COUNTIF(E696:E701,"NA")*10+COUNTIF(E696:E701,"ML")*10)</f>
        <v>60</v>
      </c>
      <c r="F703" s="563">
        <f>420-(COUNTIF(F696:F701,"NA")*70+COUNTIF(F696:F701,"ML")*70)</f>
        <v>420</v>
      </c>
      <c r="G703" s="189">
        <f>SUM(C703:F703)</f>
        <v>600</v>
      </c>
      <c r="H703" s="231"/>
      <c r="J703" s="1047" t="s">
        <v>169</v>
      </c>
      <c r="K703" s="1048"/>
      <c r="L703" s="563">
        <f>60-(COUNTIF(L696:L701,"NA")*10+COUNTIF(L696:L701,"ML")*10)</f>
        <v>60</v>
      </c>
      <c r="M703" s="563">
        <f>60-(COUNTIF(M696:M701,"NA")*10+COUNTIF(M696:M701,"ML")*10)</f>
        <v>60</v>
      </c>
      <c r="N703" s="563">
        <f>60-(COUNTIF(N696:N701,"NA")*10+COUNTIF(N696:N701,"ML")*10)</f>
        <v>60</v>
      </c>
      <c r="O703" s="563">
        <f>420-(COUNTIF(O696:O701,"NA")*70+COUNTIF(O696:O701,"ML")*70)</f>
        <v>420</v>
      </c>
      <c r="P703" s="189">
        <f>SUM(L703:O703)</f>
        <v>600</v>
      </c>
    </row>
    <row r="704" spans="1:16" ht="15.25" customHeight="1">
      <c r="A704" s="1045" t="s">
        <v>133</v>
      </c>
      <c r="B704" s="1046"/>
      <c r="C704" s="123" t="e">
        <f>C702/C703*100</f>
        <v>#VALUE!</v>
      </c>
      <c r="D704" s="123" t="e">
        <f>D702/D703*100</f>
        <v>#VALUE!</v>
      </c>
      <c r="E704" s="123" t="e">
        <f>E702/E703*100</f>
        <v>#VALUE!</v>
      </c>
      <c r="F704" s="123" t="e">
        <f>F702/F703*100</f>
        <v>#VALUE!</v>
      </c>
      <c r="G704" s="124" t="e">
        <f>G702/G703*100</f>
        <v>#VALUE!</v>
      </c>
      <c r="H704" s="231"/>
      <c r="J704" s="1045" t="s">
        <v>133</v>
      </c>
      <c r="K704" s="1046"/>
      <c r="L704" s="123" t="e">
        <f>L702/L703*100</f>
        <v>#VALUE!</v>
      </c>
      <c r="M704" s="123" t="e">
        <f>M702/M703*100</f>
        <v>#VALUE!</v>
      </c>
      <c r="N704" s="123" t="e">
        <f>N702/N703*100</f>
        <v>#VALUE!</v>
      </c>
      <c r="O704" s="123" t="e">
        <f>O702/O703*100</f>
        <v>#VALUE!</v>
      </c>
      <c r="P704" s="124" t="e">
        <f>P702/P703*100</f>
        <v>#VALUE!</v>
      </c>
    </row>
    <row r="705" spans="1:16" ht="15.25" customHeight="1">
      <c r="A705" s="1029" t="str">
        <f>'statement of marks'!$DE$3</f>
        <v>RAJASTHAN STUDIES</v>
      </c>
      <c r="B705" s="1030"/>
      <c r="C705" s="564" t="str">
        <f>IF('statement of marks'!DE45="","",'statement of marks'!DE45)</f>
        <v/>
      </c>
      <c r="D705" s="564" t="str">
        <f>IF('statement of marks'!DF45="","",'statement of marks'!DF45)</f>
        <v/>
      </c>
      <c r="E705" s="564" t="str">
        <f>IF('statement of marks'!DG45="","",'statement of marks'!DG45)</f>
        <v/>
      </c>
      <c r="F705" s="564" t="str">
        <f>IF('statement of marks'!DI45="","",'statement of marks'!DI45)</f>
        <v/>
      </c>
      <c r="G705" s="122" t="str">
        <f>IF(F705="","",SUM(C705:F705))</f>
        <v/>
      </c>
      <c r="H705" s="231"/>
      <c r="J705" s="1029" t="str">
        <f>'statement of marks'!$DE$3</f>
        <v>RAJASTHAN STUDIES</v>
      </c>
      <c r="K705" s="1030"/>
      <c r="L705" s="564" t="str">
        <f>IF('statement of marks'!DE46="","",'statement of marks'!DE46)</f>
        <v/>
      </c>
      <c r="M705" s="564" t="str">
        <f>IF('statement of marks'!DF46="","",'statement of marks'!DF46)</f>
        <v/>
      </c>
      <c r="N705" s="564" t="str">
        <f>IF('statement of marks'!DG46="","",'statement of marks'!DG46)</f>
        <v/>
      </c>
      <c r="O705" s="564" t="str">
        <f>IF('statement of marks'!DI46="","",'statement of marks'!DI46)</f>
        <v/>
      </c>
      <c r="P705" s="122" t="str">
        <f>IF(O705="","",SUM(L705:O705))</f>
        <v/>
      </c>
    </row>
    <row r="706" spans="1:16" ht="15.25" customHeight="1">
      <c r="A706" s="1029" t="str">
        <f>'statement of marks'!$DP$3</f>
        <v>PH. AND HEALTH EDU.</v>
      </c>
      <c r="B706" s="1030"/>
      <c r="C706" s="564" t="str">
        <f>IF('statement of marks'!DP45="","",'statement of marks'!DP45)</f>
        <v/>
      </c>
      <c r="D706" s="564" t="str">
        <f>IF('statement of marks'!DQ45="","",'statement of marks'!DQ45)</f>
        <v/>
      </c>
      <c r="E706" s="564" t="str">
        <f>IF('statement of marks'!DR45="","",'statement of marks'!DR45)</f>
        <v/>
      </c>
      <c r="F706" s="564" t="str">
        <f>IF('statement of marks'!DV45="","",'statement of marks'!DV45)</f>
        <v/>
      </c>
      <c r="G706" s="122" t="str">
        <f>IF(F706="","",SUM(C706:F706))</f>
        <v/>
      </c>
      <c r="H706" s="231"/>
      <c r="J706" s="1029" t="str">
        <f>'statement of marks'!$DP$3</f>
        <v>PH. AND HEALTH EDU.</v>
      </c>
      <c r="K706" s="1030"/>
      <c r="L706" s="564" t="str">
        <f>IF('statement of marks'!DP46="","",'statement of marks'!DP46)</f>
        <v/>
      </c>
      <c r="M706" s="564" t="str">
        <f>IF('statement of marks'!DQ46="","",'statement of marks'!DQ46)</f>
        <v/>
      </c>
      <c r="N706" s="564" t="str">
        <f>IF('statement of marks'!DR46="","",'statement of marks'!DR46)</f>
        <v/>
      </c>
      <c r="O706" s="564" t="str">
        <f>IF('statement of marks'!DV46="","",'statement of marks'!DV46)</f>
        <v/>
      </c>
      <c r="P706" s="122" t="str">
        <f>IF(O706="","",SUM(L706:O706))</f>
        <v/>
      </c>
    </row>
    <row r="707" spans="1:16" ht="15.25" customHeight="1">
      <c r="A707" s="1029" t="str">
        <f>'statement of marks'!$EB$3</f>
        <v>FOUNDATION OF IT</v>
      </c>
      <c r="B707" s="1030"/>
      <c r="C707" s="564" t="str">
        <f>IF('statement of marks'!EB45="","",'statement of marks'!EB45)</f>
        <v/>
      </c>
      <c r="D707" s="564" t="str">
        <f>IF('statement of marks'!EC45="","",'statement of marks'!EC45)</f>
        <v/>
      </c>
      <c r="E707" s="564" t="str">
        <f>IF('statement of marks'!ED45="","",'statement of marks'!ED45)</f>
        <v/>
      </c>
      <c r="F707" s="564" t="str">
        <f>IF('statement of marks'!EH45="","",'statement of marks'!EH45)</f>
        <v/>
      </c>
      <c r="G707" s="122" t="str">
        <f>IF(F707="","",SUM(C707:F707))</f>
        <v/>
      </c>
      <c r="H707" s="231"/>
      <c r="J707" s="1029" t="str">
        <f>'statement of marks'!$EB$3</f>
        <v>FOUNDATION OF IT</v>
      </c>
      <c r="K707" s="1030"/>
      <c r="L707" s="564" t="str">
        <f>IF('statement of marks'!EB46="","",'statement of marks'!EB46)</f>
        <v/>
      </c>
      <c r="M707" s="564" t="str">
        <f>IF('statement of marks'!EC46="","",'statement of marks'!EC46)</f>
        <v/>
      </c>
      <c r="N707" s="564" t="str">
        <f>IF('statement of marks'!ED46="","",'statement of marks'!ED46)</f>
        <v/>
      </c>
      <c r="O707" s="564" t="str">
        <f>IF('statement of marks'!EH46="","",'statement of marks'!EH46)</f>
        <v/>
      </c>
      <c r="P707" s="122" t="str">
        <f>IF(O707="","",SUM(L707:O707))</f>
        <v/>
      </c>
    </row>
    <row r="708" spans="1:16" ht="15.25" customHeight="1">
      <c r="A708" s="1029" t="str">
        <f>'statement of marks'!$EN$3</f>
        <v>S.U.P.W.</v>
      </c>
      <c r="B708" s="1030"/>
      <c r="C708" s="562" t="s">
        <v>247</v>
      </c>
      <c r="D708" s="1042" t="s">
        <v>249</v>
      </c>
      <c r="E708" s="1042"/>
      <c r="F708" s="565" t="s">
        <v>75</v>
      </c>
      <c r="G708" s="122" t="s">
        <v>30</v>
      </c>
      <c r="H708" s="231"/>
      <c r="J708" s="1029" t="str">
        <f>'statement of marks'!$EN$3</f>
        <v>S.U.P.W.</v>
      </c>
      <c r="K708" s="1030"/>
      <c r="L708" s="562" t="s">
        <v>247</v>
      </c>
      <c r="M708" s="1042" t="s">
        <v>249</v>
      </c>
      <c r="N708" s="1042"/>
      <c r="O708" s="565" t="s">
        <v>75</v>
      </c>
      <c r="P708" s="122" t="s">
        <v>30</v>
      </c>
    </row>
    <row r="709" spans="1:16" ht="15.25" customHeight="1">
      <c r="A709" s="1029"/>
      <c r="B709" s="1030"/>
      <c r="C709" s="563">
        <f>'statement of marks'!$EN$6</f>
        <v>25</v>
      </c>
      <c r="D709" s="1043">
        <f>'statement of marks'!$EO$6</f>
        <v>45</v>
      </c>
      <c r="E709" s="1043"/>
      <c r="F709" s="563">
        <f>'statement of marks'!$EP$6</f>
        <v>30</v>
      </c>
      <c r="G709" s="122">
        <f>SUM(C709,D709,F709)</f>
        <v>100</v>
      </c>
      <c r="H709" s="231"/>
      <c r="J709" s="1029"/>
      <c r="K709" s="1030"/>
      <c r="L709" s="563">
        <f>'statement of marks'!$EN$6</f>
        <v>25</v>
      </c>
      <c r="M709" s="1043">
        <f>'statement of marks'!$EO$6</f>
        <v>45</v>
      </c>
      <c r="N709" s="1043"/>
      <c r="O709" s="563">
        <f>'statement of marks'!$EP$6</f>
        <v>30</v>
      </c>
      <c r="P709" s="122">
        <f>SUM(L709,M709,O709)</f>
        <v>100</v>
      </c>
    </row>
    <row r="710" spans="1:16" ht="15.25" customHeight="1">
      <c r="A710" s="1029"/>
      <c r="B710" s="1030"/>
      <c r="C710" s="564" t="str">
        <f>IF('statement of marks'!EN45="","",'statement of marks'!EN45)</f>
        <v/>
      </c>
      <c r="D710" s="1044" t="str">
        <f>'statement of marks'!EO45</f>
        <v/>
      </c>
      <c r="E710" s="1044"/>
      <c r="F710" s="564" t="str">
        <f>'statement of marks'!EP45</f>
        <v/>
      </c>
      <c r="G710" s="561" t="str">
        <f>IF(F710="","",SUM(C710,D710,F710))</f>
        <v/>
      </c>
      <c r="H710" s="231"/>
      <c r="J710" s="1029"/>
      <c r="K710" s="1030"/>
      <c r="L710" s="564" t="str">
        <f>IF('statement of marks'!EN46="","",'statement of marks'!EN46)</f>
        <v/>
      </c>
      <c r="M710" s="1044" t="str">
        <f>'statement of marks'!EO46</f>
        <v/>
      </c>
      <c r="N710" s="1044"/>
      <c r="O710" s="564" t="str">
        <f>'statement of marks'!EP46</f>
        <v/>
      </c>
      <c r="P710" s="561" t="str">
        <f>IF(O710="","",SUM(L710,M710,O710))</f>
        <v/>
      </c>
    </row>
    <row r="711" spans="1:16" ht="15.25" customHeight="1">
      <c r="A711" s="1029" t="str">
        <f>'statement of marks'!$ES$3</f>
        <v>ART EDU.</v>
      </c>
      <c r="B711" s="1030"/>
      <c r="C711" s="565" t="s">
        <v>76</v>
      </c>
      <c r="D711" s="1041" t="s">
        <v>77</v>
      </c>
      <c r="E711" s="1041"/>
      <c r="F711" s="224" t="s">
        <v>248</v>
      </c>
      <c r="G711" s="122" t="s">
        <v>30</v>
      </c>
      <c r="H711" s="231"/>
      <c r="J711" s="1029" t="str">
        <f>'statement of marks'!$ES$3</f>
        <v>ART EDU.</v>
      </c>
      <c r="K711" s="1030"/>
      <c r="L711" s="565" t="s">
        <v>76</v>
      </c>
      <c r="M711" s="1041" t="s">
        <v>77</v>
      </c>
      <c r="N711" s="1041"/>
      <c r="O711" s="224" t="s">
        <v>248</v>
      </c>
      <c r="P711" s="122" t="s">
        <v>30</v>
      </c>
    </row>
    <row r="712" spans="1:16" ht="15.25" customHeight="1">
      <c r="A712" s="1029"/>
      <c r="B712" s="1030"/>
      <c r="C712" s="563">
        <f>'statement of marks'!$ES$6</f>
        <v>25</v>
      </c>
      <c r="D712" s="563">
        <f>'statement of marks'!$ET$6</f>
        <v>30</v>
      </c>
      <c r="E712" s="563">
        <f>'statement of marks'!$EU$6</f>
        <v>30</v>
      </c>
      <c r="F712" s="563">
        <f>'statement of marks'!$EV$6</f>
        <v>15</v>
      </c>
      <c r="G712" s="122">
        <f>SUM(C712,D712,E712,F712)</f>
        <v>100</v>
      </c>
      <c r="H712" s="231"/>
      <c r="J712" s="1029"/>
      <c r="K712" s="1030"/>
      <c r="L712" s="563">
        <f>'statement of marks'!$ES$6</f>
        <v>25</v>
      </c>
      <c r="M712" s="563">
        <f>'statement of marks'!$ET$6</f>
        <v>30</v>
      </c>
      <c r="N712" s="563">
        <f>'statement of marks'!$EU$6</f>
        <v>30</v>
      </c>
      <c r="O712" s="563">
        <f>'statement of marks'!$EV$6</f>
        <v>15</v>
      </c>
      <c r="P712" s="122">
        <f>SUM(L712,M712,N712,O712)</f>
        <v>100</v>
      </c>
    </row>
    <row r="713" spans="1:16" ht="15.25" customHeight="1">
      <c r="A713" s="1029"/>
      <c r="B713" s="1030"/>
      <c r="C713" s="564" t="str">
        <f>IF('statement of marks'!ES45="","",'statement of marks'!ES45)</f>
        <v/>
      </c>
      <c r="D713" s="564" t="str">
        <f>'statement of marks'!ET45</f>
        <v/>
      </c>
      <c r="E713" s="564" t="str">
        <f>'statement of marks'!EU45</f>
        <v/>
      </c>
      <c r="F713" s="564" t="str">
        <f>'statement of marks'!EV45</f>
        <v/>
      </c>
      <c r="G713" s="122" t="str">
        <f>IF(F713="","",SUM(C713:F713))</f>
        <v/>
      </c>
      <c r="H713" s="231"/>
      <c r="J713" s="1029"/>
      <c r="K713" s="1030"/>
      <c r="L713" s="564" t="str">
        <f>IF('statement of marks'!ES46="","",'statement of marks'!ES46)</f>
        <v/>
      </c>
      <c r="M713" s="564" t="str">
        <f>'statement of marks'!ET46</f>
        <v/>
      </c>
      <c r="N713" s="564" t="str">
        <f>'statement of marks'!EU46</f>
        <v/>
      </c>
      <c r="O713" s="564" t="str">
        <f>'statement of marks'!EV46</f>
        <v/>
      </c>
      <c r="P713" s="122" t="str">
        <f>IF(O713="","",SUM(L713:O713))</f>
        <v/>
      </c>
    </row>
    <row r="714" spans="1:16" ht="15.25" customHeight="1">
      <c r="A714" s="1033" t="s">
        <v>246</v>
      </c>
      <c r="B714" s="1034"/>
      <c r="C714" s="560" t="s">
        <v>252</v>
      </c>
      <c r="D714" s="560" t="s">
        <v>251</v>
      </c>
      <c r="E714" s="560" t="s">
        <v>250</v>
      </c>
      <c r="F714" s="1031" t="s">
        <v>245</v>
      </c>
      <c r="G714" s="1032"/>
      <c r="H714" s="231"/>
      <c r="J714" s="1033" t="s">
        <v>246</v>
      </c>
      <c r="K714" s="1034"/>
      <c r="L714" s="560" t="s">
        <v>252</v>
      </c>
      <c r="M714" s="560" t="s">
        <v>251</v>
      </c>
      <c r="N714" s="560" t="s">
        <v>250</v>
      </c>
      <c r="O714" s="1031" t="s">
        <v>245</v>
      </c>
      <c r="P714" s="1032"/>
    </row>
    <row r="715" spans="1:16" ht="15.25" customHeight="1">
      <c r="A715" s="1033" t="s">
        <v>170</v>
      </c>
      <c r="B715" s="1034"/>
      <c r="C715" s="181" t="str">
        <f>IF('statement of marks'!GN45="","",'statement of marks'!GN45)</f>
        <v/>
      </c>
      <c r="D715" s="181" t="str">
        <f>IF('statement of marks'!GP45="","",'statement of marks'!GP45)</f>
        <v/>
      </c>
      <c r="E715" s="181" t="str">
        <f>IF('statement of marks'!GR45="","",'statement of marks'!GR45)</f>
        <v/>
      </c>
      <c r="F715" s="1035" t="str">
        <f>'statement of marks'!GT45</f>
        <v/>
      </c>
      <c r="G715" s="1036"/>
      <c r="H715" s="231"/>
      <c r="J715" s="1033" t="s">
        <v>170</v>
      </c>
      <c r="K715" s="1034"/>
      <c r="L715" s="181" t="str">
        <f>IF('statement of marks'!GN46="","",'statement of marks'!GN46)</f>
        <v/>
      </c>
      <c r="M715" s="181" t="str">
        <f>IF('statement of marks'!GP46="","",'statement of marks'!GP46)</f>
        <v/>
      </c>
      <c r="N715" s="181" t="str">
        <f>IF('statement of marks'!GR46="","",'statement of marks'!GR46)</f>
        <v/>
      </c>
      <c r="O715" s="1035" t="str">
        <f>'statement of marks'!GT46</f>
        <v/>
      </c>
      <c r="P715" s="1036"/>
    </row>
    <row r="716" spans="1:16" ht="15.25" customHeight="1">
      <c r="A716" s="1037" t="s">
        <v>171</v>
      </c>
      <c r="B716" s="1038"/>
      <c r="C716" s="180" t="str">
        <f>IF('statement of marks'!GM45="","",'statement of marks'!GM45)</f>
        <v/>
      </c>
      <c r="D716" s="180" t="str">
        <f>IF('statement of marks'!GO45="","",'statement of marks'!GO45)</f>
        <v/>
      </c>
      <c r="E716" s="180" t="str">
        <f>IF('statement of marks'!GQ45="","",'statement of marks'!GQ45)</f>
        <v/>
      </c>
      <c r="F716" s="1039" t="str">
        <f>'statement of marks'!GS45</f>
        <v/>
      </c>
      <c r="G716" s="1040"/>
      <c r="H716" s="231"/>
      <c r="J716" s="1037" t="s">
        <v>171</v>
      </c>
      <c r="K716" s="1038"/>
      <c r="L716" s="180" t="str">
        <f>IF('statement of marks'!GM46="","",'statement of marks'!GM46)</f>
        <v/>
      </c>
      <c r="M716" s="180" t="str">
        <f>IF('statement of marks'!GO46="","",'statement of marks'!GO46)</f>
        <v/>
      </c>
      <c r="N716" s="180" t="str">
        <f>IF('statement of marks'!GQ46="","",'statement of marks'!GQ46)</f>
        <v/>
      </c>
      <c r="O716" s="1039" t="str">
        <f>'statement of marks'!GS46</f>
        <v/>
      </c>
      <c r="P716" s="1040"/>
    </row>
    <row r="717" spans="1:16" ht="15.25" customHeight="1">
      <c r="A717" s="1029" t="s">
        <v>241</v>
      </c>
      <c r="B717" s="1030"/>
      <c r="C717" s="177"/>
      <c r="D717" s="43"/>
      <c r="E717" s="43"/>
      <c r="F717" s="43"/>
      <c r="G717" s="226"/>
      <c r="H717" s="231"/>
      <c r="J717" s="1029" t="s">
        <v>241</v>
      </c>
      <c r="K717" s="1030"/>
      <c r="L717" s="177"/>
      <c r="M717" s="43"/>
      <c r="N717" s="43"/>
      <c r="O717" s="43"/>
      <c r="P717" s="226"/>
    </row>
    <row r="718" spans="1:16" ht="15.25" customHeight="1">
      <c r="A718" s="1029" t="s">
        <v>242</v>
      </c>
      <c r="B718" s="1030"/>
      <c r="C718" s="177"/>
      <c r="D718" s="43"/>
      <c r="E718" s="43"/>
      <c r="F718" s="43"/>
      <c r="G718" s="226"/>
      <c r="H718" s="231"/>
      <c r="J718" s="1029" t="s">
        <v>242</v>
      </c>
      <c r="K718" s="1030"/>
      <c r="L718" s="177"/>
      <c r="M718" s="43"/>
      <c r="N718" s="43"/>
      <c r="O718" s="43"/>
      <c r="P718" s="226"/>
    </row>
    <row r="719" spans="1:16" ht="15.25" customHeight="1">
      <c r="A719" s="1029" t="s">
        <v>243</v>
      </c>
      <c r="B719" s="1030"/>
      <c r="C719" s="177"/>
      <c r="D719" s="43"/>
      <c r="E719" s="43"/>
      <c r="F719" s="43"/>
      <c r="G719" s="226"/>
      <c r="H719" s="231"/>
      <c r="J719" s="1029" t="s">
        <v>243</v>
      </c>
      <c r="K719" s="1030"/>
      <c r="L719" s="177"/>
      <c r="M719" s="43"/>
      <c r="N719" s="43"/>
      <c r="O719" s="43"/>
      <c r="P719" s="226"/>
    </row>
    <row r="720" spans="1:16" ht="15.25" customHeight="1" thickBot="1">
      <c r="A720" s="1027" t="s">
        <v>244</v>
      </c>
      <c r="B720" s="1028"/>
      <c r="C720" s="178"/>
      <c r="D720" s="227"/>
      <c r="E720" s="227"/>
      <c r="F720" s="227"/>
      <c r="G720" s="228"/>
      <c r="H720" s="231"/>
      <c r="J720" s="1027" t="s">
        <v>244</v>
      </c>
      <c r="K720" s="1028"/>
      <c r="L720" s="178"/>
      <c r="M720" s="227"/>
      <c r="N720" s="227"/>
      <c r="O720" s="227"/>
      <c r="P720" s="228"/>
    </row>
    <row r="721" spans="1:16" ht="15.25" customHeight="1" thickTop="1">
      <c r="A721" s="1053" t="s">
        <v>166</v>
      </c>
      <c r="B721" s="1054"/>
      <c r="C721" s="1054"/>
      <c r="D721" s="1054"/>
      <c r="E721" s="1054"/>
      <c r="F721" s="1054"/>
      <c r="G721" s="1055"/>
      <c r="H721" s="231"/>
      <c r="J721" s="1056" t="s">
        <v>256</v>
      </c>
      <c r="K721" s="1057"/>
      <c r="L721" s="1057"/>
      <c r="M721" s="1057"/>
      <c r="N721" s="1057"/>
      <c r="O721" s="1057"/>
      <c r="P721" s="1058"/>
    </row>
    <row r="722" spans="1:16" ht="15.25" customHeight="1">
      <c r="A722" s="1059" t="str">
        <f>IF('statement of marks'!$A$1="","",'statement of marks'!$A$1)</f>
        <v xml:space="preserve">GOVT. HR. SEC. SCHOOL, </v>
      </c>
      <c r="B722" s="1060"/>
      <c r="C722" s="1060"/>
      <c r="D722" s="1060"/>
      <c r="E722" s="1060"/>
      <c r="F722" s="1060"/>
      <c r="G722" s="1061"/>
      <c r="H722" s="231"/>
      <c r="J722" s="1059" t="str">
        <f>IF('statement of marks'!$A$1="","",'statement of marks'!$A$1)</f>
        <v xml:space="preserve">GOVT. HR. SEC. SCHOOL, </v>
      </c>
      <c r="K722" s="1060"/>
      <c r="L722" s="1060"/>
      <c r="M722" s="1060"/>
      <c r="N722" s="1060"/>
      <c r="O722" s="1060"/>
      <c r="P722" s="1061"/>
    </row>
    <row r="723" spans="1:16" ht="15.25" customHeight="1">
      <c r="A723" s="1059"/>
      <c r="B723" s="1060"/>
      <c r="C723" s="1060"/>
      <c r="D723" s="1060"/>
      <c r="E723" s="1060"/>
      <c r="F723" s="1060"/>
      <c r="G723" s="1061"/>
      <c r="H723" s="231"/>
      <c r="J723" s="1059"/>
      <c r="K723" s="1060"/>
      <c r="L723" s="1060"/>
      <c r="M723" s="1060"/>
      <c r="N723" s="1060"/>
      <c r="O723" s="1060"/>
      <c r="P723" s="1061"/>
    </row>
    <row r="724" spans="1:16" ht="15.25" customHeight="1">
      <c r="A724" s="1029" t="s">
        <v>167</v>
      </c>
      <c r="B724" s="1030"/>
      <c r="C724" s="1051" t="str">
        <f>IF('statement of marks'!$F$3="","",'statement of marks'!$F$3)</f>
        <v>2015-16</v>
      </c>
      <c r="D724" s="1051"/>
      <c r="E724" s="1051"/>
      <c r="F724" s="1051"/>
      <c r="G724" s="1052"/>
      <c r="H724" s="231"/>
      <c r="J724" s="1029" t="s">
        <v>167</v>
      </c>
      <c r="K724" s="1030"/>
      <c r="L724" s="1051" t="str">
        <f>IF('statement of marks'!$F$3="","",'statement of marks'!$F$3)</f>
        <v>2015-16</v>
      </c>
      <c r="M724" s="1051"/>
      <c r="N724" s="1051"/>
      <c r="O724" s="1051"/>
      <c r="P724" s="1052"/>
    </row>
    <row r="725" spans="1:16" ht="15.25" customHeight="1">
      <c r="A725" s="1029" t="s">
        <v>31</v>
      </c>
      <c r="B725" s="1030"/>
      <c r="C725" s="1051" t="str">
        <f>IF('statement of marks'!H47="","",'statement of marks'!H47)</f>
        <v>A 041</v>
      </c>
      <c r="D725" s="1051"/>
      <c r="E725" s="1051"/>
      <c r="F725" s="1051"/>
      <c r="G725" s="1052"/>
      <c r="H725" s="231"/>
      <c r="J725" s="1029" t="s">
        <v>31</v>
      </c>
      <c r="K725" s="1030"/>
      <c r="L725" s="1051" t="str">
        <f>IF('statement of marks'!H48="","",'statement of marks'!H48)</f>
        <v>A 042</v>
      </c>
      <c r="M725" s="1051"/>
      <c r="N725" s="1051"/>
      <c r="O725" s="1051"/>
      <c r="P725" s="1052"/>
    </row>
    <row r="726" spans="1:16" ht="15.25" customHeight="1">
      <c r="A726" s="1029" t="s">
        <v>32</v>
      </c>
      <c r="B726" s="1030"/>
      <c r="C726" s="1051" t="str">
        <f>IF('statement of marks'!I47="","",'statement of marks'!I47)</f>
        <v>B 041</v>
      </c>
      <c r="D726" s="1051"/>
      <c r="E726" s="1051"/>
      <c r="F726" s="1051"/>
      <c r="G726" s="1052"/>
      <c r="H726" s="231"/>
      <c r="J726" s="1029" t="s">
        <v>32</v>
      </c>
      <c r="K726" s="1030"/>
      <c r="L726" s="1051" t="str">
        <f>IF('statement of marks'!I48="","",'statement of marks'!I48)</f>
        <v>B 042</v>
      </c>
      <c r="M726" s="1051"/>
      <c r="N726" s="1051"/>
      <c r="O726" s="1051"/>
      <c r="P726" s="1052"/>
    </row>
    <row r="727" spans="1:16" ht="15.25" customHeight="1">
      <c r="A727" s="1029" t="s">
        <v>33</v>
      </c>
      <c r="B727" s="1030"/>
      <c r="C727" s="1051" t="str">
        <f>IF('statement of marks'!J47="","",'statement of marks'!J47)</f>
        <v>C 041</v>
      </c>
      <c r="D727" s="1051"/>
      <c r="E727" s="1051"/>
      <c r="F727" s="1051"/>
      <c r="G727" s="1052"/>
      <c r="H727" s="231"/>
      <c r="J727" s="1029" t="s">
        <v>33</v>
      </c>
      <c r="K727" s="1030"/>
      <c r="L727" s="1051" t="str">
        <f>IF('statement of marks'!J48="","",'statement of marks'!J48)</f>
        <v>C 042</v>
      </c>
      <c r="M727" s="1051"/>
      <c r="N727" s="1051"/>
      <c r="O727" s="1051"/>
      <c r="P727" s="1052"/>
    </row>
    <row r="728" spans="1:16" ht="15.25" customHeight="1">
      <c r="A728" s="1029" t="s">
        <v>202</v>
      </c>
      <c r="B728" s="1030"/>
      <c r="C728" s="559" t="str">
        <f>IF('statement of marks'!$A$3="","",'statement of marks'!$A$3)</f>
        <v>10 'B'</v>
      </c>
      <c r="D728" s="1030" t="s">
        <v>62</v>
      </c>
      <c r="E728" s="1030"/>
      <c r="F728" s="1030">
        <f>IF('statement of marks'!D47="","",'statement of marks'!D47)</f>
        <v>1041</v>
      </c>
      <c r="G728" s="1050"/>
      <c r="H728" s="231"/>
      <c r="J728" s="1029" t="s">
        <v>202</v>
      </c>
      <c r="K728" s="1030"/>
      <c r="L728" s="559" t="str">
        <f>IF('statement of marks'!$A$3="","",'statement of marks'!$A$3)</f>
        <v>10 'B'</v>
      </c>
      <c r="M728" s="1030" t="s">
        <v>62</v>
      </c>
      <c r="N728" s="1030"/>
      <c r="O728" s="1030">
        <f>IF('statement of marks'!D48="","",'statement of marks'!D48)</f>
        <v>1042</v>
      </c>
      <c r="P728" s="1050"/>
    </row>
    <row r="729" spans="1:16" ht="15.25" customHeight="1">
      <c r="A729" s="1029" t="s">
        <v>63</v>
      </c>
      <c r="B729" s="1030"/>
      <c r="C729" s="559" t="str">
        <f>IF('statement of marks'!F47="","",'statement of marks'!F47)</f>
        <v/>
      </c>
      <c r="D729" s="1030" t="s">
        <v>58</v>
      </c>
      <c r="E729" s="1030"/>
      <c r="F729" s="1062" t="str">
        <f>IF('statement of marks'!G47="","",'statement of marks'!G47)</f>
        <v/>
      </c>
      <c r="G729" s="1063"/>
      <c r="H729" s="231"/>
      <c r="J729" s="1029" t="s">
        <v>63</v>
      </c>
      <c r="K729" s="1030"/>
      <c r="L729" s="559" t="str">
        <f>IF('statement of marks'!F48="","",'statement of marks'!F48)</f>
        <v/>
      </c>
      <c r="M729" s="1030" t="s">
        <v>58</v>
      </c>
      <c r="N729" s="1030"/>
      <c r="O729" s="1062" t="str">
        <f>IF('statement of marks'!G48="","",'statement of marks'!G48)</f>
        <v/>
      </c>
      <c r="P729" s="1063"/>
    </row>
    <row r="730" spans="1:16" ht="15.25" customHeight="1">
      <c r="A730" s="229" t="s">
        <v>168</v>
      </c>
      <c r="B730" s="230" t="s">
        <v>254</v>
      </c>
      <c r="C730" s="186" t="s">
        <v>67</v>
      </c>
      <c r="D730" s="186" t="s">
        <v>68</v>
      </c>
      <c r="E730" s="186" t="s">
        <v>69</v>
      </c>
      <c r="F730" s="558" t="s">
        <v>176</v>
      </c>
      <c r="G730" s="190" t="s">
        <v>253</v>
      </c>
      <c r="H730" s="231"/>
      <c r="J730" s="229" t="s">
        <v>168</v>
      </c>
      <c r="K730" s="230" t="s">
        <v>254</v>
      </c>
      <c r="L730" s="186" t="s">
        <v>67</v>
      </c>
      <c r="M730" s="186" t="s">
        <v>68</v>
      </c>
      <c r="N730" s="186" t="s">
        <v>69</v>
      </c>
      <c r="O730" s="558" t="s">
        <v>176</v>
      </c>
      <c r="P730" s="190" t="s">
        <v>253</v>
      </c>
    </row>
    <row r="731" spans="1:16" ht="15.25" customHeight="1">
      <c r="A731" s="1049" t="s">
        <v>148</v>
      </c>
      <c r="B731" s="1046"/>
      <c r="C731" s="563">
        <v>10</v>
      </c>
      <c r="D731" s="563">
        <v>10</v>
      </c>
      <c r="E731" s="563">
        <v>10</v>
      </c>
      <c r="F731" s="563">
        <v>70</v>
      </c>
      <c r="G731" s="122">
        <v>100</v>
      </c>
      <c r="H731" s="231"/>
      <c r="J731" s="1049" t="s">
        <v>148</v>
      </c>
      <c r="K731" s="1046"/>
      <c r="L731" s="563">
        <v>10</v>
      </c>
      <c r="M731" s="563">
        <v>10</v>
      </c>
      <c r="N731" s="563">
        <v>10</v>
      </c>
      <c r="O731" s="563">
        <v>70</v>
      </c>
      <c r="P731" s="122">
        <v>100</v>
      </c>
    </row>
    <row r="732" spans="1:16" ht="15.25" customHeight="1">
      <c r="A732" s="1029" t="str">
        <f>'statement of marks'!$K$3</f>
        <v>HINDI</v>
      </c>
      <c r="B732" s="1030"/>
      <c r="C732" s="181" t="str">
        <f>IF('statement of marks'!K47="","",'statement of marks'!K47)</f>
        <v/>
      </c>
      <c r="D732" s="181" t="str">
        <f>IF('statement of marks'!L47="","",'statement of marks'!L47)</f>
        <v/>
      </c>
      <c r="E732" s="181" t="str">
        <f>IF('statement of marks'!M47="","",'statement of marks'!M47)</f>
        <v/>
      </c>
      <c r="F732" s="181" t="str">
        <f>IF('statement of marks'!O47="","",'statement of marks'!O47)</f>
        <v/>
      </c>
      <c r="G732" s="122" t="str">
        <f t="shared" ref="G732:G737" si="40">IF(F732="","",SUM(C732:F732))</f>
        <v/>
      </c>
      <c r="H732" s="231"/>
      <c r="J732" s="1029" t="str">
        <f>'statement of marks'!$K$3</f>
        <v>HINDI</v>
      </c>
      <c r="K732" s="1030"/>
      <c r="L732" s="181" t="str">
        <f>IF('statement of marks'!K48="","",'statement of marks'!K48)</f>
        <v/>
      </c>
      <c r="M732" s="181" t="str">
        <f>IF('statement of marks'!L48="","",'statement of marks'!L48)</f>
        <v/>
      </c>
      <c r="N732" s="181" t="str">
        <f>IF('statement of marks'!M48="","",'statement of marks'!M48)</f>
        <v/>
      </c>
      <c r="O732" s="181" t="str">
        <f>IF('statement of marks'!O48="","",'statement of marks'!O48)</f>
        <v/>
      </c>
      <c r="P732" s="122" t="str">
        <f t="shared" ref="P732:P737" si="41">IF(O732="","",SUM(L732:O732))</f>
        <v/>
      </c>
    </row>
    <row r="733" spans="1:16" ht="15.25" customHeight="1">
      <c r="A733" s="1029" t="str">
        <f>'statement of marks'!$AA$3</f>
        <v>ENGLISH</v>
      </c>
      <c r="B733" s="1030"/>
      <c r="C733" s="181" t="str">
        <f>IF('statement of marks'!AA47="","",'statement of marks'!AA47)</f>
        <v/>
      </c>
      <c r="D733" s="181" t="str">
        <f>IF('statement of marks'!AB47="","",'statement of marks'!AB47)</f>
        <v/>
      </c>
      <c r="E733" s="181" t="str">
        <f>IF('statement of marks'!AC47="","",'statement of marks'!AC47)</f>
        <v/>
      </c>
      <c r="F733" s="181" t="str">
        <f>IF('statement of marks'!AE47="","",'statement of marks'!AE47)</f>
        <v/>
      </c>
      <c r="G733" s="122" t="str">
        <f t="shared" si="40"/>
        <v/>
      </c>
      <c r="H733" s="231"/>
      <c r="J733" s="1029" t="str">
        <f>'statement of marks'!$AA$3</f>
        <v>ENGLISH</v>
      </c>
      <c r="K733" s="1030"/>
      <c r="L733" s="181" t="str">
        <f>IF('statement of marks'!AA48="","",'statement of marks'!AA48)</f>
        <v/>
      </c>
      <c r="M733" s="181" t="str">
        <f>IF('statement of marks'!AB48="","",'statement of marks'!AB48)</f>
        <v/>
      </c>
      <c r="N733" s="181" t="str">
        <f>IF('statement of marks'!AC48="","",'statement of marks'!AC48)</f>
        <v/>
      </c>
      <c r="O733" s="181" t="str">
        <f>IF('statement of marks'!AE48="","",'statement of marks'!AE48)</f>
        <v/>
      </c>
      <c r="P733" s="122" t="str">
        <f t="shared" si="41"/>
        <v/>
      </c>
    </row>
    <row r="734" spans="1:16" ht="15.25" customHeight="1">
      <c r="A734" s="1029" t="str">
        <f>'statement of marks'!AR47</f>
        <v/>
      </c>
      <c r="B734" s="1030"/>
      <c r="C734" s="181" t="str">
        <f>IF('statement of marks'!AS47="","",'statement of marks'!AS47)</f>
        <v/>
      </c>
      <c r="D734" s="181" t="str">
        <f>IF('statement of marks'!AT47="","",'statement of marks'!AT47)</f>
        <v/>
      </c>
      <c r="E734" s="181" t="str">
        <f>IF('statement of marks'!AU47="","",'statement of marks'!AU47)</f>
        <v/>
      </c>
      <c r="F734" s="181" t="str">
        <f>IF('statement of marks'!AW47="","",'statement of marks'!AW47)</f>
        <v/>
      </c>
      <c r="G734" s="122" t="str">
        <f t="shared" si="40"/>
        <v/>
      </c>
      <c r="H734" s="231"/>
      <c r="J734" s="1029" t="str">
        <f>'statement of marks'!AR48</f>
        <v/>
      </c>
      <c r="K734" s="1030"/>
      <c r="L734" s="181" t="str">
        <f>IF('statement of marks'!AS48="","",'statement of marks'!AS48)</f>
        <v/>
      </c>
      <c r="M734" s="181" t="str">
        <f>IF('statement of marks'!AT48="","",'statement of marks'!AT48)</f>
        <v/>
      </c>
      <c r="N734" s="181" t="str">
        <f>IF('statement of marks'!AU48="","",'statement of marks'!AU48)</f>
        <v/>
      </c>
      <c r="O734" s="181" t="str">
        <f>IF('statement of marks'!AW48="","",'statement of marks'!AW48)</f>
        <v/>
      </c>
      <c r="P734" s="122" t="str">
        <f t="shared" si="41"/>
        <v/>
      </c>
    </row>
    <row r="735" spans="1:16" ht="15.25" customHeight="1">
      <c r="A735" s="1029" t="str">
        <f>'statement of marks'!$BI$3</f>
        <v>SCIENCE</v>
      </c>
      <c r="B735" s="1030"/>
      <c r="C735" s="181" t="str">
        <f>IF('statement of marks'!BI47="","",'statement of marks'!BI47)</f>
        <v/>
      </c>
      <c r="D735" s="181" t="str">
        <f>IF('statement of marks'!BJ47="","",'statement of marks'!BJ47)</f>
        <v/>
      </c>
      <c r="E735" s="181" t="str">
        <f>IF('statement of marks'!BK47="","",'statement of marks'!BK47)</f>
        <v/>
      </c>
      <c r="F735" s="181" t="str">
        <f>IF('statement of marks'!BM47="","",'statement of marks'!BM47)</f>
        <v/>
      </c>
      <c r="G735" s="122" t="str">
        <f t="shared" si="40"/>
        <v/>
      </c>
      <c r="H735" s="231"/>
      <c r="J735" s="1029" t="str">
        <f>'statement of marks'!$BI$3</f>
        <v>SCIENCE</v>
      </c>
      <c r="K735" s="1030"/>
      <c r="L735" s="181" t="str">
        <f>IF('statement of marks'!BI48="","",'statement of marks'!BI48)</f>
        <v/>
      </c>
      <c r="M735" s="181" t="str">
        <f>IF('statement of marks'!BJ48="","",'statement of marks'!BJ48)</f>
        <v/>
      </c>
      <c r="N735" s="181" t="str">
        <f>IF('statement of marks'!BK48="","",'statement of marks'!BK48)</f>
        <v/>
      </c>
      <c r="O735" s="181" t="str">
        <f>IF('statement of marks'!BM48="","",'statement of marks'!BM48)</f>
        <v/>
      </c>
      <c r="P735" s="122" t="str">
        <f t="shared" si="41"/>
        <v/>
      </c>
    </row>
    <row r="736" spans="1:16" ht="15.25" customHeight="1">
      <c r="A736" s="1029" t="str">
        <f>'statement of marks'!$BY$3</f>
        <v>SOCIAL SCIENCE</v>
      </c>
      <c r="B736" s="1030"/>
      <c r="C736" s="181" t="str">
        <f>IF('statement of marks'!BY47="","",'statement of marks'!BY47)</f>
        <v/>
      </c>
      <c r="D736" s="181" t="str">
        <f>IF('statement of marks'!BZ47="","",'statement of marks'!BZ47)</f>
        <v/>
      </c>
      <c r="E736" s="181" t="str">
        <f>IF('statement of marks'!CA47="","",'statement of marks'!CA47)</f>
        <v/>
      </c>
      <c r="F736" s="181" t="str">
        <f>IF('statement of marks'!CC47="","",'statement of marks'!CC47)</f>
        <v/>
      </c>
      <c r="G736" s="122" t="str">
        <f t="shared" si="40"/>
        <v/>
      </c>
      <c r="H736" s="231"/>
      <c r="J736" s="1029" t="str">
        <f>'statement of marks'!$BY$3</f>
        <v>SOCIAL SCIENCE</v>
      </c>
      <c r="K736" s="1030"/>
      <c r="L736" s="181" t="str">
        <f>IF('statement of marks'!BY48="","",'statement of marks'!BY48)</f>
        <v/>
      </c>
      <c r="M736" s="181" t="str">
        <f>IF('statement of marks'!BZ48="","",'statement of marks'!BZ48)</f>
        <v/>
      </c>
      <c r="N736" s="181" t="str">
        <f>IF('statement of marks'!CA48="","",'statement of marks'!CA48)</f>
        <v/>
      </c>
      <c r="O736" s="181" t="str">
        <f>IF('statement of marks'!CC48="","",'statement of marks'!CC48)</f>
        <v/>
      </c>
      <c r="P736" s="122" t="str">
        <f t="shared" si="41"/>
        <v/>
      </c>
    </row>
    <row r="737" spans="1:16" ht="15.25" customHeight="1">
      <c r="A737" s="1029" t="str">
        <f>'statement of marks'!$CO$3</f>
        <v>MATHEMATICS</v>
      </c>
      <c r="B737" s="1030"/>
      <c r="C737" s="181" t="str">
        <f>IF('statement of marks'!CO47="","",'statement of marks'!CO47)</f>
        <v/>
      </c>
      <c r="D737" s="181" t="str">
        <f>IF('statement of marks'!CP47="","",'statement of marks'!CP47)</f>
        <v/>
      </c>
      <c r="E737" s="181" t="str">
        <f>IF('statement of marks'!CQ47="","",'statement of marks'!CQ47)</f>
        <v/>
      </c>
      <c r="F737" s="181" t="str">
        <f>IF('statement of marks'!CS47="","",'statement of marks'!CS47)</f>
        <v/>
      </c>
      <c r="G737" s="122" t="str">
        <f t="shared" si="40"/>
        <v/>
      </c>
      <c r="H737" s="231"/>
      <c r="J737" s="1029" t="str">
        <f>'statement of marks'!$CO$3</f>
        <v>MATHEMATICS</v>
      </c>
      <c r="K737" s="1030"/>
      <c r="L737" s="181" t="str">
        <f>IF('statement of marks'!CO48="","",'statement of marks'!CO48)</f>
        <v/>
      </c>
      <c r="M737" s="181" t="str">
        <f>IF('statement of marks'!CP48="","",'statement of marks'!CP48)</f>
        <v/>
      </c>
      <c r="N737" s="181" t="str">
        <f>IF('statement of marks'!CQ48="","",'statement of marks'!CQ48)</f>
        <v/>
      </c>
      <c r="O737" s="181" t="str">
        <f>IF('statement of marks'!CS48="","",'statement of marks'!CS48)</f>
        <v/>
      </c>
      <c r="P737" s="122" t="str">
        <f t="shared" si="41"/>
        <v/>
      </c>
    </row>
    <row r="738" spans="1:16" ht="15.25" customHeight="1">
      <c r="A738" s="1047" t="s">
        <v>255</v>
      </c>
      <c r="B738" s="1048"/>
      <c r="C738" s="180" t="str">
        <f>IF(C737="","",SUM(C732:C737))</f>
        <v/>
      </c>
      <c r="D738" s="180" t="str">
        <f>IF(D737="","",SUM(D732:D737))</f>
        <v/>
      </c>
      <c r="E738" s="180" t="str">
        <f>IF(E737="","",SUM(E732:E737))</f>
        <v/>
      </c>
      <c r="F738" s="180" t="str">
        <f>IF(F737="","",SUM(F732:F737))</f>
        <v/>
      </c>
      <c r="G738" s="188" t="str">
        <f>IF(G737="","",SUM(G732:G737))</f>
        <v/>
      </c>
      <c r="H738" s="231"/>
      <c r="J738" s="1047" t="s">
        <v>255</v>
      </c>
      <c r="K738" s="1048"/>
      <c r="L738" s="180" t="str">
        <f>IF(L737="","",SUM(L732:L737))</f>
        <v/>
      </c>
      <c r="M738" s="180" t="str">
        <f>IF(M737="","",SUM(M732:M737))</f>
        <v/>
      </c>
      <c r="N738" s="180" t="str">
        <f>IF(N737="","",SUM(N732:N737))</f>
        <v/>
      </c>
      <c r="O738" s="180" t="str">
        <f>IF(O737="","",SUM(O732:O737))</f>
        <v/>
      </c>
      <c r="P738" s="188" t="str">
        <f>IF(P737="","",SUM(P732:P737))</f>
        <v/>
      </c>
    </row>
    <row r="739" spans="1:16" ht="15.25" customHeight="1">
      <c r="A739" s="1047" t="s">
        <v>169</v>
      </c>
      <c r="B739" s="1048"/>
      <c r="C739" s="563">
        <f>60-(COUNTIF(C732:C737,"NA")*10+COUNTIF(C732:C737,"ML")*10)</f>
        <v>60</v>
      </c>
      <c r="D739" s="563">
        <f>60-(COUNTIF(D732:D737,"NA")*10+COUNTIF(D732:D737,"ML")*10)</f>
        <v>60</v>
      </c>
      <c r="E739" s="563">
        <f>60-(COUNTIF(E732:E737,"NA")*10+COUNTIF(E732:E737,"ML")*10)</f>
        <v>60</v>
      </c>
      <c r="F739" s="563">
        <f>420-(COUNTIF(F732:F737,"NA")*70+COUNTIF(F732:F737,"ML")*70)</f>
        <v>420</v>
      </c>
      <c r="G739" s="189">
        <f>SUM(C739:F739)</f>
        <v>600</v>
      </c>
      <c r="H739" s="231"/>
      <c r="J739" s="1047" t="s">
        <v>169</v>
      </c>
      <c r="K739" s="1048"/>
      <c r="L739" s="563">
        <f>60-(COUNTIF(L732:L737,"NA")*10+COUNTIF(L732:L737,"ML")*10)</f>
        <v>60</v>
      </c>
      <c r="M739" s="563">
        <f>60-(COUNTIF(M732:M737,"NA")*10+COUNTIF(M732:M737,"ML")*10)</f>
        <v>60</v>
      </c>
      <c r="N739" s="563">
        <f>60-(COUNTIF(N732:N737,"NA")*10+COUNTIF(N732:N737,"ML")*10)</f>
        <v>60</v>
      </c>
      <c r="O739" s="563">
        <f>420-(COUNTIF(O732:O737,"NA")*70+COUNTIF(O732:O737,"ML")*70)</f>
        <v>420</v>
      </c>
      <c r="P739" s="189">
        <f>SUM(L739:O739)</f>
        <v>600</v>
      </c>
    </row>
    <row r="740" spans="1:16" ht="15.25" customHeight="1">
      <c r="A740" s="1045" t="s">
        <v>133</v>
      </c>
      <c r="B740" s="1046"/>
      <c r="C740" s="123" t="e">
        <f>C738/C739*100</f>
        <v>#VALUE!</v>
      </c>
      <c r="D740" s="123" t="e">
        <f>D738/D739*100</f>
        <v>#VALUE!</v>
      </c>
      <c r="E740" s="123" t="e">
        <f>E738/E739*100</f>
        <v>#VALUE!</v>
      </c>
      <c r="F740" s="123" t="e">
        <f>F738/F739*100</f>
        <v>#VALUE!</v>
      </c>
      <c r="G740" s="124" t="e">
        <f>G738/G739*100</f>
        <v>#VALUE!</v>
      </c>
      <c r="H740" s="231"/>
      <c r="J740" s="1045" t="s">
        <v>133</v>
      </c>
      <c r="K740" s="1046"/>
      <c r="L740" s="123" t="e">
        <f>L738/L739*100</f>
        <v>#VALUE!</v>
      </c>
      <c r="M740" s="123" t="e">
        <f>M738/M739*100</f>
        <v>#VALUE!</v>
      </c>
      <c r="N740" s="123" t="e">
        <f>N738/N739*100</f>
        <v>#VALUE!</v>
      </c>
      <c r="O740" s="123" t="e">
        <f>O738/O739*100</f>
        <v>#VALUE!</v>
      </c>
      <c r="P740" s="124" t="e">
        <f>P738/P739*100</f>
        <v>#VALUE!</v>
      </c>
    </row>
    <row r="741" spans="1:16" ht="15.25" customHeight="1">
      <c r="A741" s="1029" t="str">
        <f>'statement of marks'!$DE$3</f>
        <v>RAJASTHAN STUDIES</v>
      </c>
      <c r="B741" s="1030"/>
      <c r="C741" s="564" t="str">
        <f>IF('statement of marks'!DE47="","",'statement of marks'!DE47)</f>
        <v/>
      </c>
      <c r="D741" s="564" t="str">
        <f>IF('statement of marks'!DF47="","",'statement of marks'!DF47)</f>
        <v/>
      </c>
      <c r="E741" s="564" t="str">
        <f>IF('statement of marks'!DG47="","",'statement of marks'!DG47)</f>
        <v/>
      </c>
      <c r="F741" s="564" t="str">
        <f>IF('statement of marks'!DI47="","",'statement of marks'!DI47)</f>
        <v/>
      </c>
      <c r="G741" s="122" t="str">
        <f>IF(F741="","",SUM(C741:F741))</f>
        <v/>
      </c>
      <c r="H741" s="231"/>
      <c r="J741" s="1029" t="str">
        <f>'statement of marks'!$DE$3</f>
        <v>RAJASTHAN STUDIES</v>
      </c>
      <c r="K741" s="1030"/>
      <c r="L741" s="564" t="str">
        <f>IF('statement of marks'!DE48="","",'statement of marks'!DE48)</f>
        <v/>
      </c>
      <c r="M741" s="564" t="str">
        <f>IF('statement of marks'!DF48="","",'statement of marks'!DF48)</f>
        <v/>
      </c>
      <c r="N741" s="564" t="str">
        <f>IF('statement of marks'!DG48="","",'statement of marks'!DG48)</f>
        <v/>
      </c>
      <c r="O741" s="564" t="str">
        <f>IF('statement of marks'!DI48="","",'statement of marks'!DI48)</f>
        <v/>
      </c>
      <c r="P741" s="122" t="str">
        <f>IF(O741="","",SUM(L741:O741))</f>
        <v/>
      </c>
    </row>
    <row r="742" spans="1:16" ht="15.25" customHeight="1">
      <c r="A742" s="1029" t="str">
        <f>'statement of marks'!$DP$3</f>
        <v>PH. AND HEALTH EDU.</v>
      </c>
      <c r="B742" s="1030"/>
      <c r="C742" s="564" t="str">
        <f>IF('statement of marks'!DP47="","",'statement of marks'!DP47)</f>
        <v/>
      </c>
      <c r="D742" s="564" t="str">
        <f>IF('statement of marks'!DQ47="","",'statement of marks'!DQ47)</f>
        <v/>
      </c>
      <c r="E742" s="564" t="str">
        <f>IF('statement of marks'!DR47="","",'statement of marks'!DR47)</f>
        <v/>
      </c>
      <c r="F742" s="564" t="str">
        <f>IF('statement of marks'!DV47="","",'statement of marks'!DV47)</f>
        <v/>
      </c>
      <c r="G742" s="122" t="str">
        <f>IF(F742="","",SUM(C742:F742))</f>
        <v/>
      </c>
      <c r="H742" s="231"/>
      <c r="J742" s="1029" t="str">
        <f>'statement of marks'!$DP$3</f>
        <v>PH. AND HEALTH EDU.</v>
      </c>
      <c r="K742" s="1030"/>
      <c r="L742" s="564" t="str">
        <f>IF('statement of marks'!DP48="","",'statement of marks'!DP48)</f>
        <v/>
      </c>
      <c r="M742" s="564" t="str">
        <f>IF('statement of marks'!DQ48="","",'statement of marks'!DQ48)</f>
        <v/>
      </c>
      <c r="N742" s="564" t="str">
        <f>IF('statement of marks'!DR48="","",'statement of marks'!DR48)</f>
        <v/>
      </c>
      <c r="O742" s="564" t="str">
        <f>IF('statement of marks'!DV48="","",'statement of marks'!DV48)</f>
        <v/>
      </c>
      <c r="P742" s="122" t="str">
        <f>IF(O742="","",SUM(L742:O742))</f>
        <v/>
      </c>
    </row>
    <row r="743" spans="1:16" ht="15.25" customHeight="1">
      <c r="A743" s="1029" t="str">
        <f>'statement of marks'!$EB$3</f>
        <v>FOUNDATION OF IT</v>
      </c>
      <c r="B743" s="1030"/>
      <c r="C743" s="564" t="str">
        <f>IF('statement of marks'!EB47="","",'statement of marks'!EB47)</f>
        <v/>
      </c>
      <c r="D743" s="564" t="str">
        <f>IF('statement of marks'!EC47="","",'statement of marks'!EC47)</f>
        <v/>
      </c>
      <c r="E743" s="564" t="str">
        <f>IF('statement of marks'!ED47="","",'statement of marks'!ED47)</f>
        <v/>
      </c>
      <c r="F743" s="564" t="str">
        <f>IF('statement of marks'!EH47="","",'statement of marks'!EH47)</f>
        <v/>
      </c>
      <c r="G743" s="122" t="str">
        <f>IF(F743="","",SUM(C743:F743))</f>
        <v/>
      </c>
      <c r="H743" s="231"/>
      <c r="J743" s="1029" t="str">
        <f>'statement of marks'!$EB$3</f>
        <v>FOUNDATION OF IT</v>
      </c>
      <c r="K743" s="1030"/>
      <c r="L743" s="564" t="str">
        <f>IF('statement of marks'!EB48="","",'statement of marks'!EB48)</f>
        <v/>
      </c>
      <c r="M743" s="564" t="str">
        <f>IF('statement of marks'!EC48="","",'statement of marks'!EC48)</f>
        <v/>
      </c>
      <c r="N743" s="564" t="str">
        <f>IF('statement of marks'!ED48="","",'statement of marks'!ED48)</f>
        <v/>
      </c>
      <c r="O743" s="564" t="str">
        <f>IF('statement of marks'!EH48="","",'statement of marks'!EH48)</f>
        <v/>
      </c>
      <c r="P743" s="122" t="str">
        <f>IF(O743="","",SUM(L743:O743))</f>
        <v/>
      </c>
    </row>
    <row r="744" spans="1:16" ht="15.25" customHeight="1">
      <c r="A744" s="1029" t="str">
        <f>'statement of marks'!$EN$3</f>
        <v>S.U.P.W.</v>
      </c>
      <c r="B744" s="1030"/>
      <c r="C744" s="562" t="s">
        <v>247</v>
      </c>
      <c r="D744" s="1042" t="s">
        <v>249</v>
      </c>
      <c r="E744" s="1042"/>
      <c r="F744" s="565" t="s">
        <v>75</v>
      </c>
      <c r="G744" s="122" t="s">
        <v>30</v>
      </c>
      <c r="H744" s="231"/>
      <c r="J744" s="1029" t="str">
        <f>'statement of marks'!$EN$3</f>
        <v>S.U.P.W.</v>
      </c>
      <c r="K744" s="1030"/>
      <c r="L744" s="562" t="s">
        <v>247</v>
      </c>
      <c r="M744" s="1042" t="s">
        <v>249</v>
      </c>
      <c r="N744" s="1042"/>
      <c r="O744" s="565" t="s">
        <v>75</v>
      </c>
      <c r="P744" s="122" t="s">
        <v>30</v>
      </c>
    </row>
    <row r="745" spans="1:16" ht="15.25" customHeight="1">
      <c r="A745" s="1029"/>
      <c r="B745" s="1030"/>
      <c r="C745" s="563">
        <f>'statement of marks'!$EN$6</f>
        <v>25</v>
      </c>
      <c r="D745" s="1043">
        <f>'statement of marks'!$EO$6</f>
        <v>45</v>
      </c>
      <c r="E745" s="1043"/>
      <c r="F745" s="563">
        <f>'statement of marks'!$EP$6</f>
        <v>30</v>
      </c>
      <c r="G745" s="122">
        <f>SUM(C745,D745,F745)</f>
        <v>100</v>
      </c>
      <c r="H745" s="231"/>
      <c r="J745" s="1029"/>
      <c r="K745" s="1030"/>
      <c r="L745" s="563">
        <f>'statement of marks'!$EN$6</f>
        <v>25</v>
      </c>
      <c r="M745" s="1043">
        <f>'statement of marks'!$EO$6</f>
        <v>45</v>
      </c>
      <c r="N745" s="1043"/>
      <c r="O745" s="563">
        <f>'statement of marks'!$EP$6</f>
        <v>30</v>
      </c>
      <c r="P745" s="122">
        <f>SUM(L745,M745,O745)</f>
        <v>100</v>
      </c>
    </row>
    <row r="746" spans="1:16" ht="15.25" customHeight="1">
      <c r="A746" s="1029"/>
      <c r="B746" s="1030"/>
      <c r="C746" s="564" t="str">
        <f>IF('statement of marks'!EN47="","",'statement of marks'!EN47)</f>
        <v/>
      </c>
      <c r="D746" s="1044" t="str">
        <f>'statement of marks'!EO47</f>
        <v/>
      </c>
      <c r="E746" s="1044"/>
      <c r="F746" s="564" t="str">
        <f>'statement of marks'!EP47</f>
        <v/>
      </c>
      <c r="G746" s="561" t="str">
        <f>IF(F746="","",SUM(C746,D746,F746))</f>
        <v/>
      </c>
      <c r="H746" s="231"/>
      <c r="J746" s="1029"/>
      <c r="K746" s="1030"/>
      <c r="L746" s="564" t="str">
        <f>IF('statement of marks'!EN48="","",'statement of marks'!EN48)</f>
        <v/>
      </c>
      <c r="M746" s="1044" t="str">
        <f>'statement of marks'!EO48</f>
        <v/>
      </c>
      <c r="N746" s="1044"/>
      <c r="O746" s="564" t="str">
        <f>'statement of marks'!EP48</f>
        <v/>
      </c>
      <c r="P746" s="561" t="str">
        <f>IF(O746="","",SUM(L746,M746,O746))</f>
        <v/>
      </c>
    </row>
    <row r="747" spans="1:16" ht="15.25" customHeight="1">
      <c r="A747" s="1029" t="str">
        <f>'statement of marks'!$ES$3</f>
        <v>ART EDU.</v>
      </c>
      <c r="B747" s="1030"/>
      <c r="C747" s="565" t="s">
        <v>76</v>
      </c>
      <c r="D747" s="1041" t="s">
        <v>77</v>
      </c>
      <c r="E747" s="1041"/>
      <c r="F747" s="224" t="s">
        <v>248</v>
      </c>
      <c r="G747" s="122" t="s">
        <v>30</v>
      </c>
      <c r="H747" s="231"/>
      <c r="J747" s="1029" t="str">
        <f>'statement of marks'!$ES$3</f>
        <v>ART EDU.</v>
      </c>
      <c r="K747" s="1030"/>
      <c r="L747" s="565" t="s">
        <v>76</v>
      </c>
      <c r="M747" s="1041" t="s">
        <v>77</v>
      </c>
      <c r="N747" s="1041"/>
      <c r="O747" s="224" t="s">
        <v>248</v>
      </c>
      <c r="P747" s="122" t="s">
        <v>30</v>
      </c>
    </row>
    <row r="748" spans="1:16" ht="15.25" customHeight="1">
      <c r="A748" s="1029"/>
      <c r="B748" s="1030"/>
      <c r="C748" s="563">
        <f>'statement of marks'!$ES$6</f>
        <v>25</v>
      </c>
      <c r="D748" s="563">
        <f>'statement of marks'!$ET$6</f>
        <v>30</v>
      </c>
      <c r="E748" s="563">
        <f>'statement of marks'!$EU$6</f>
        <v>30</v>
      </c>
      <c r="F748" s="563">
        <f>'statement of marks'!$EV$6</f>
        <v>15</v>
      </c>
      <c r="G748" s="122">
        <f>SUM(C748,D748,E748,F748)</f>
        <v>100</v>
      </c>
      <c r="H748" s="231"/>
      <c r="J748" s="1029"/>
      <c r="K748" s="1030"/>
      <c r="L748" s="563">
        <f>'statement of marks'!$ES$6</f>
        <v>25</v>
      </c>
      <c r="M748" s="563">
        <f>'statement of marks'!$ET$6</f>
        <v>30</v>
      </c>
      <c r="N748" s="563">
        <f>'statement of marks'!$EU$6</f>
        <v>30</v>
      </c>
      <c r="O748" s="563">
        <f>'statement of marks'!$EV$6</f>
        <v>15</v>
      </c>
      <c r="P748" s="122">
        <f>SUM(L748,M748,N748,O748)</f>
        <v>100</v>
      </c>
    </row>
    <row r="749" spans="1:16" ht="15.25" customHeight="1">
      <c r="A749" s="1029"/>
      <c r="B749" s="1030"/>
      <c r="C749" s="564" t="str">
        <f>IF('statement of marks'!ES47="","",'statement of marks'!ES47)</f>
        <v/>
      </c>
      <c r="D749" s="564" t="str">
        <f>'statement of marks'!ET47</f>
        <v/>
      </c>
      <c r="E749" s="564" t="str">
        <f>'statement of marks'!EU47</f>
        <v/>
      </c>
      <c r="F749" s="564" t="str">
        <f>'statement of marks'!EV47</f>
        <v/>
      </c>
      <c r="G749" s="122" t="str">
        <f>IF(F749="","",SUM(C749:F749))</f>
        <v/>
      </c>
      <c r="H749" s="231"/>
      <c r="J749" s="1029"/>
      <c r="K749" s="1030"/>
      <c r="L749" s="564" t="str">
        <f>IF('statement of marks'!ES48="","",'statement of marks'!ES48)</f>
        <v/>
      </c>
      <c r="M749" s="564" t="str">
        <f>'statement of marks'!ET48</f>
        <v/>
      </c>
      <c r="N749" s="564" t="str">
        <f>'statement of marks'!EU48</f>
        <v/>
      </c>
      <c r="O749" s="564" t="str">
        <f>'statement of marks'!EV48</f>
        <v/>
      </c>
      <c r="P749" s="122" t="str">
        <f>IF(O749="","",SUM(L749:O749))</f>
        <v/>
      </c>
    </row>
    <row r="750" spans="1:16" ht="15.25" customHeight="1">
      <c r="A750" s="1033" t="s">
        <v>246</v>
      </c>
      <c r="B750" s="1034"/>
      <c r="C750" s="560" t="s">
        <v>252</v>
      </c>
      <c r="D750" s="560" t="s">
        <v>251</v>
      </c>
      <c r="E750" s="560" t="s">
        <v>250</v>
      </c>
      <c r="F750" s="1031" t="s">
        <v>245</v>
      </c>
      <c r="G750" s="1032"/>
      <c r="H750" s="231"/>
      <c r="J750" s="1033" t="s">
        <v>246</v>
      </c>
      <c r="K750" s="1034"/>
      <c r="L750" s="560" t="s">
        <v>252</v>
      </c>
      <c r="M750" s="560" t="s">
        <v>251</v>
      </c>
      <c r="N750" s="560" t="s">
        <v>250</v>
      </c>
      <c r="O750" s="1031" t="s">
        <v>245</v>
      </c>
      <c r="P750" s="1032"/>
    </row>
    <row r="751" spans="1:16" ht="15.25" customHeight="1">
      <c r="A751" s="1033" t="s">
        <v>170</v>
      </c>
      <c r="B751" s="1034"/>
      <c r="C751" s="181" t="str">
        <f>IF('statement of marks'!GN47="","",'statement of marks'!GN47)</f>
        <v/>
      </c>
      <c r="D751" s="181" t="str">
        <f>IF('statement of marks'!GP47="","",'statement of marks'!GP47)</f>
        <v/>
      </c>
      <c r="E751" s="181" t="str">
        <f>IF('statement of marks'!GR47="","",'statement of marks'!GR47)</f>
        <v/>
      </c>
      <c r="F751" s="1035" t="str">
        <f>'statement of marks'!GT47</f>
        <v/>
      </c>
      <c r="G751" s="1036"/>
      <c r="H751" s="231"/>
      <c r="J751" s="1033" t="s">
        <v>170</v>
      </c>
      <c r="K751" s="1034"/>
      <c r="L751" s="181" t="str">
        <f>IF('statement of marks'!GN48="","",'statement of marks'!GN48)</f>
        <v/>
      </c>
      <c r="M751" s="181" t="str">
        <f>IF('statement of marks'!GP48="","",'statement of marks'!GP48)</f>
        <v/>
      </c>
      <c r="N751" s="181" t="str">
        <f>IF('statement of marks'!GR48="","",'statement of marks'!GR48)</f>
        <v/>
      </c>
      <c r="O751" s="1035" t="str">
        <f>'statement of marks'!GT48</f>
        <v/>
      </c>
      <c r="P751" s="1036"/>
    </row>
    <row r="752" spans="1:16" ht="15.25" customHeight="1">
      <c r="A752" s="1037" t="s">
        <v>171</v>
      </c>
      <c r="B752" s="1038"/>
      <c r="C752" s="180" t="str">
        <f>IF('statement of marks'!GM47="","",'statement of marks'!GM47)</f>
        <v/>
      </c>
      <c r="D752" s="180" t="str">
        <f>IF('statement of marks'!GO47="","",'statement of marks'!GO47)</f>
        <v/>
      </c>
      <c r="E752" s="180" t="str">
        <f>IF('statement of marks'!GQ47="","",'statement of marks'!GQ47)</f>
        <v/>
      </c>
      <c r="F752" s="1039" t="str">
        <f>'statement of marks'!GS47</f>
        <v/>
      </c>
      <c r="G752" s="1040"/>
      <c r="H752" s="231"/>
      <c r="J752" s="1037" t="s">
        <v>171</v>
      </c>
      <c r="K752" s="1038"/>
      <c r="L752" s="180" t="str">
        <f>IF('statement of marks'!GM48="","",'statement of marks'!GM48)</f>
        <v/>
      </c>
      <c r="M752" s="180" t="str">
        <f>IF('statement of marks'!GO48="","",'statement of marks'!GO48)</f>
        <v/>
      </c>
      <c r="N752" s="180" t="str">
        <f>IF('statement of marks'!GQ48="","",'statement of marks'!GQ48)</f>
        <v/>
      </c>
      <c r="O752" s="1039" t="str">
        <f>'statement of marks'!GS48</f>
        <v/>
      </c>
      <c r="P752" s="1040"/>
    </row>
    <row r="753" spans="1:16" ht="15.25" customHeight="1">
      <c r="A753" s="1029" t="s">
        <v>241</v>
      </c>
      <c r="B753" s="1030"/>
      <c r="C753" s="177"/>
      <c r="D753" s="43"/>
      <c r="E753" s="43"/>
      <c r="F753" s="43"/>
      <c r="G753" s="226"/>
      <c r="H753" s="231"/>
      <c r="J753" s="1029" t="s">
        <v>241</v>
      </c>
      <c r="K753" s="1030"/>
      <c r="L753" s="177"/>
      <c r="M753" s="43"/>
      <c r="N753" s="43"/>
      <c r="O753" s="43"/>
      <c r="P753" s="226"/>
    </row>
    <row r="754" spans="1:16" ht="15.25" customHeight="1">
      <c r="A754" s="1029" t="s">
        <v>242</v>
      </c>
      <c r="B754" s="1030"/>
      <c r="C754" s="177"/>
      <c r="D754" s="43"/>
      <c r="E754" s="43"/>
      <c r="F754" s="43"/>
      <c r="G754" s="226"/>
      <c r="H754" s="231"/>
      <c r="J754" s="1029" t="s">
        <v>242</v>
      </c>
      <c r="K754" s="1030"/>
      <c r="L754" s="177"/>
      <c r="M754" s="43"/>
      <c r="N754" s="43"/>
      <c r="O754" s="43"/>
      <c r="P754" s="226"/>
    </row>
    <row r="755" spans="1:16" ht="15.25" customHeight="1">
      <c r="A755" s="1029" t="s">
        <v>243</v>
      </c>
      <c r="B755" s="1030"/>
      <c r="C755" s="177"/>
      <c r="D755" s="43"/>
      <c r="E755" s="43"/>
      <c r="F755" s="43"/>
      <c r="G755" s="226"/>
      <c r="H755" s="231"/>
      <c r="J755" s="1029" t="s">
        <v>243</v>
      </c>
      <c r="K755" s="1030"/>
      <c r="L755" s="177"/>
      <c r="M755" s="43"/>
      <c r="N755" s="43"/>
      <c r="O755" s="43"/>
      <c r="P755" s="226"/>
    </row>
    <row r="756" spans="1:16" ht="15.25" customHeight="1" thickBot="1">
      <c r="A756" s="1027" t="s">
        <v>244</v>
      </c>
      <c r="B756" s="1028"/>
      <c r="C756" s="178"/>
      <c r="D756" s="227"/>
      <c r="E756" s="227"/>
      <c r="F756" s="227"/>
      <c r="G756" s="228"/>
      <c r="H756" s="231"/>
      <c r="J756" s="1027" t="s">
        <v>244</v>
      </c>
      <c r="K756" s="1028"/>
      <c r="L756" s="178"/>
      <c r="M756" s="227"/>
      <c r="N756" s="227"/>
      <c r="O756" s="227"/>
      <c r="P756" s="228"/>
    </row>
    <row r="757" spans="1:16" ht="15.25" customHeight="1" thickTop="1">
      <c r="A757" s="1053" t="s">
        <v>166</v>
      </c>
      <c r="B757" s="1054"/>
      <c r="C757" s="1054"/>
      <c r="D757" s="1054"/>
      <c r="E757" s="1054"/>
      <c r="F757" s="1054"/>
      <c r="G757" s="1055"/>
      <c r="H757" s="231"/>
      <c r="J757" s="1056" t="s">
        <v>256</v>
      </c>
      <c r="K757" s="1057"/>
      <c r="L757" s="1057"/>
      <c r="M757" s="1057"/>
      <c r="N757" s="1057"/>
      <c r="O757" s="1057"/>
      <c r="P757" s="1058"/>
    </row>
    <row r="758" spans="1:16" ht="15.25" customHeight="1">
      <c r="A758" s="1059" t="str">
        <f>IF('statement of marks'!$A$1="","",'statement of marks'!$A$1)</f>
        <v xml:space="preserve">GOVT. HR. SEC. SCHOOL, </v>
      </c>
      <c r="B758" s="1060"/>
      <c r="C758" s="1060"/>
      <c r="D758" s="1060"/>
      <c r="E758" s="1060"/>
      <c r="F758" s="1060"/>
      <c r="G758" s="1061"/>
      <c r="H758" s="231"/>
      <c r="J758" s="1059" t="str">
        <f>IF('statement of marks'!$A$1="","",'statement of marks'!$A$1)</f>
        <v xml:space="preserve">GOVT. HR. SEC. SCHOOL, </v>
      </c>
      <c r="K758" s="1060"/>
      <c r="L758" s="1060"/>
      <c r="M758" s="1060"/>
      <c r="N758" s="1060"/>
      <c r="O758" s="1060"/>
      <c r="P758" s="1061"/>
    </row>
    <row r="759" spans="1:16" ht="15.25" customHeight="1">
      <c r="A759" s="1059"/>
      <c r="B759" s="1060"/>
      <c r="C759" s="1060"/>
      <c r="D759" s="1060"/>
      <c r="E759" s="1060"/>
      <c r="F759" s="1060"/>
      <c r="G759" s="1061"/>
      <c r="H759" s="231"/>
      <c r="J759" s="1059"/>
      <c r="K759" s="1060"/>
      <c r="L759" s="1060"/>
      <c r="M759" s="1060"/>
      <c r="N759" s="1060"/>
      <c r="O759" s="1060"/>
      <c r="P759" s="1061"/>
    </row>
    <row r="760" spans="1:16" ht="15.25" customHeight="1">
      <c r="A760" s="1029" t="s">
        <v>167</v>
      </c>
      <c r="B760" s="1030"/>
      <c r="C760" s="1051" t="str">
        <f>IF('statement of marks'!$F$3="","",'statement of marks'!$F$3)</f>
        <v>2015-16</v>
      </c>
      <c r="D760" s="1051"/>
      <c r="E760" s="1051"/>
      <c r="F760" s="1051"/>
      <c r="G760" s="1052"/>
      <c r="H760" s="231"/>
      <c r="J760" s="1029" t="s">
        <v>167</v>
      </c>
      <c r="K760" s="1030"/>
      <c r="L760" s="1051" t="str">
        <f>IF('statement of marks'!$F$3="","",'statement of marks'!$F$3)</f>
        <v>2015-16</v>
      </c>
      <c r="M760" s="1051"/>
      <c r="N760" s="1051"/>
      <c r="O760" s="1051"/>
      <c r="P760" s="1052"/>
    </row>
    <row r="761" spans="1:16" ht="15.25" customHeight="1">
      <c r="A761" s="1029" t="s">
        <v>31</v>
      </c>
      <c r="B761" s="1030"/>
      <c r="C761" s="1051" t="str">
        <f>IF('statement of marks'!H49="","",'statement of marks'!H49)</f>
        <v>A 043</v>
      </c>
      <c r="D761" s="1051"/>
      <c r="E761" s="1051"/>
      <c r="F761" s="1051"/>
      <c r="G761" s="1052"/>
      <c r="H761" s="231"/>
      <c r="J761" s="1029" t="s">
        <v>31</v>
      </c>
      <c r="K761" s="1030"/>
      <c r="L761" s="1051" t="str">
        <f>IF('statement of marks'!H50="","",'statement of marks'!H50)</f>
        <v>A 044</v>
      </c>
      <c r="M761" s="1051"/>
      <c r="N761" s="1051"/>
      <c r="O761" s="1051"/>
      <c r="P761" s="1052"/>
    </row>
    <row r="762" spans="1:16" ht="15.25" customHeight="1">
      <c r="A762" s="1029" t="s">
        <v>32</v>
      </c>
      <c r="B762" s="1030"/>
      <c r="C762" s="1051" t="str">
        <f>IF('statement of marks'!I49="","",'statement of marks'!I49)</f>
        <v>B 043</v>
      </c>
      <c r="D762" s="1051"/>
      <c r="E762" s="1051"/>
      <c r="F762" s="1051"/>
      <c r="G762" s="1052"/>
      <c r="H762" s="231"/>
      <c r="J762" s="1029" t="s">
        <v>32</v>
      </c>
      <c r="K762" s="1030"/>
      <c r="L762" s="1051" t="str">
        <f>IF('statement of marks'!I50="","",'statement of marks'!I50)</f>
        <v>B 044</v>
      </c>
      <c r="M762" s="1051"/>
      <c r="N762" s="1051"/>
      <c r="O762" s="1051"/>
      <c r="P762" s="1052"/>
    </row>
    <row r="763" spans="1:16" ht="15.25" customHeight="1">
      <c r="A763" s="1029" t="s">
        <v>33</v>
      </c>
      <c r="B763" s="1030"/>
      <c r="C763" s="1051" t="str">
        <f>IF('statement of marks'!J49="","",'statement of marks'!J49)</f>
        <v>C 043</v>
      </c>
      <c r="D763" s="1051"/>
      <c r="E763" s="1051"/>
      <c r="F763" s="1051"/>
      <c r="G763" s="1052"/>
      <c r="H763" s="231"/>
      <c r="J763" s="1029" t="s">
        <v>33</v>
      </c>
      <c r="K763" s="1030"/>
      <c r="L763" s="1051" t="str">
        <f>IF('statement of marks'!J50="","",'statement of marks'!J50)</f>
        <v>C 044</v>
      </c>
      <c r="M763" s="1051"/>
      <c r="N763" s="1051"/>
      <c r="O763" s="1051"/>
      <c r="P763" s="1052"/>
    </row>
    <row r="764" spans="1:16" ht="15.25" customHeight="1">
      <c r="A764" s="1029" t="s">
        <v>202</v>
      </c>
      <c r="B764" s="1030"/>
      <c r="C764" s="559" t="str">
        <f>IF('statement of marks'!$A$3="","",'statement of marks'!$A$3)</f>
        <v>10 'B'</v>
      </c>
      <c r="D764" s="1030" t="s">
        <v>62</v>
      </c>
      <c r="E764" s="1030"/>
      <c r="F764" s="1030">
        <f>IF('statement of marks'!D49="","",'statement of marks'!D49)</f>
        <v>1043</v>
      </c>
      <c r="G764" s="1050"/>
      <c r="H764" s="231"/>
      <c r="J764" s="1029" t="s">
        <v>202</v>
      </c>
      <c r="K764" s="1030"/>
      <c r="L764" s="559" t="str">
        <f>IF('statement of marks'!$A$3="","",'statement of marks'!$A$3)</f>
        <v>10 'B'</v>
      </c>
      <c r="M764" s="1030" t="s">
        <v>62</v>
      </c>
      <c r="N764" s="1030"/>
      <c r="O764" s="1030">
        <f>IF('statement of marks'!D50="","",'statement of marks'!D50)</f>
        <v>1044</v>
      </c>
      <c r="P764" s="1050"/>
    </row>
    <row r="765" spans="1:16" ht="15.25" customHeight="1">
      <c r="A765" s="1029" t="s">
        <v>63</v>
      </c>
      <c r="B765" s="1030"/>
      <c r="C765" s="559" t="str">
        <f>IF('statement of marks'!F49="","",'statement of marks'!F49)</f>
        <v/>
      </c>
      <c r="D765" s="1030" t="s">
        <v>58</v>
      </c>
      <c r="E765" s="1030"/>
      <c r="F765" s="1062" t="str">
        <f>IF('statement of marks'!G49="","",'statement of marks'!G49)</f>
        <v/>
      </c>
      <c r="G765" s="1063"/>
      <c r="H765" s="231"/>
      <c r="J765" s="1029" t="s">
        <v>63</v>
      </c>
      <c r="K765" s="1030"/>
      <c r="L765" s="559" t="str">
        <f>IF('statement of marks'!F50="","",'statement of marks'!F50)</f>
        <v/>
      </c>
      <c r="M765" s="1030" t="s">
        <v>58</v>
      </c>
      <c r="N765" s="1030"/>
      <c r="O765" s="1062" t="str">
        <f>IF('statement of marks'!G50="","",'statement of marks'!G50)</f>
        <v/>
      </c>
      <c r="P765" s="1063"/>
    </row>
    <row r="766" spans="1:16" ht="15.25" customHeight="1">
      <c r="A766" s="229" t="s">
        <v>168</v>
      </c>
      <c r="B766" s="230" t="s">
        <v>254</v>
      </c>
      <c r="C766" s="186" t="s">
        <v>67</v>
      </c>
      <c r="D766" s="186" t="s">
        <v>68</v>
      </c>
      <c r="E766" s="186" t="s">
        <v>69</v>
      </c>
      <c r="F766" s="558" t="s">
        <v>176</v>
      </c>
      <c r="G766" s="190" t="s">
        <v>253</v>
      </c>
      <c r="H766" s="231"/>
      <c r="J766" s="229" t="s">
        <v>168</v>
      </c>
      <c r="K766" s="230" t="s">
        <v>254</v>
      </c>
      <c r="L766" s="186" t="s">
        <v>67</v>
      </c>
      <c r="M766" s="186" t="s">
        <v>68</v>
      </c>
      <c r="N766" s="186" t="s">
        <v>69</v>
      </c>
      <c r="O766" s="558" t="s">
        <v>176</v>
      </c>
      <c r="P766" s="190" t="s">
        <v>253</v>
      </c>
    </row>
    <row r="767" spans="1:16" ht="15.25" customHeight="1">
      <c r="A767" s="1049" t="s">
        <v>148</v>
      </c>
      <c r="B767" s="1046"/>
      <c r="C767" s="563">
        <v>10</v>
      </c>
      <c r="D767" s="563">
        <v>10</v>
      </c>
      <c r="E767" s="563">
        <v>10</v>
      </c>
      <c r="F767" s="563">
        <v>70</v>
      </c>
      <c r="G767" s="122">
        <v>100</v>
      </c>
      <c r="H767" s="231"/>
      <c r="J767" s="1049" t="s">
        <v>148</v>
      </c>
      <c r="K767" s="1046"/>
      <c r="L767" s="563">
        <v>10</v>
      </c>
      <c r="M767" s="563">
        <v>10</v>
      </c>
      <c r="N767" s="563">
        <v>10</v>
      </c>
      <c r="O767" s="563">
        <v>70</v>
      </c>
      <c r="P767" s="122">
        <v>100</v>
      </c>
    </row>
    <row r="768" spans="1:16" ht="15.25" customHeight="1">
      <c r="A768" s="1029" t="str">
        <f>'statement of marks'!$K$3</f>
        <v>HINDI</v>
      </c>
      <c r="B768" s="1030"/>
      <c r="C768" s="181" t="str">
        <f>IF('statement of marks'!K49="","",'statement of marks'!K49)</f>
        <v/>
      </c>
      <c r="D768" s="181" t="str">
        <f>IF('statement of marks'!L49="","",'statement of marks'!L49)</f>
        <v/>
      </c>
      <c r="E768" s="181" t="str">
        <f>IF('statement of marks'!M49="","",'statement of marks'!M49)</f>
        <v/>
      </c>
      <c r="F768" s="181" t="str">
        <f>IF('statement of marks'!O49="","",'statement of marks'!O49)</f>
        <v/>
      </c>
      <c r="G768" s="122" t="str">
        <f t="shared" ref="G768:G773" si="42">IF(F768="","",SUM(C768:F768))</f>
        <v/>
      </c>
      <c r="H768" s="231"/>
      <c r="J768" s="1029" t="str">
        <f>'statement of marks'!$K$3</f>
        <v>HINDI</v>
      </c>
      <c r="K768" s="1030"/>
      <c r="L768" s="181" t="str">
        <f>IF('statement of marks'!K50="","",'statement of marks'!K50)</f>
        <v/>
      </c>
      <c r="M768" s="181" t="str">
        <f>IF('statement of marks'!L50="","",'statement of marks'!L50)</f>
        <v/>
      </c>
      <c r="N768" s="181" t="str">
        <f>IF('statement of marks'!M50="","",'statement of marks'!M50)</f>
        <v/>
      </c>
      <c r="O768" s="181" t="str">
        <f>IF('statement of marks'!O50="","",'statement of marks'!O50)</f>
        <v/>
      </c>
      <c r="P768" s="122" t="str">
        <f t="shared" ref="P768:P773" si="43">IF(O768="","",SUM(L768:O768))</f>
        <v/>
      </c>
    </row>
    <row r="769" spans="1:16" ht="15.25" customHeight="1">
      <c r="A769" s="1029" t="str">
        <f>'statement of marks'!$AA$3</f>
        <v>ENGLISH</v>
      </c>
      <c r="B769" s="1030"/>
      <c r="C769" s="181" t="str">
        <f>IF('statement of marks'!AA49="","",'statement of marks'!AA49)</f>
        <v/>
      </c>
      <c r="D769" s="181" t="str">
        <f>IF('statement of marks'!AB49="","",'statement of marks'!AB49)</f>
        <v/>
      </c>
      <c r="E769" s="181" t="str">
        <f>IF('statement of marks'!AC49="","",'statement of marks'!AC49)</f>
        <v/>
      </c>
      <c r="F769" s="181" t="str">
        <f>IF('statement of marks'!AE49="","",'statement of marks'!AE49)</f>
        <v/>
      </c>
      <c r="G769" s="122" t="str">
        <f t="shared" si="42"/>
        <v/>
      </c>
      <c r="H769" s="231"/>
      <c r="J769" s="1029" t="str">
        <f>'statement of marks'!$AA$3</f>
        <v>ENGLISH</v>
      </c>
      <c r="K769" s="1030"/>
      <c r="L769" s="181" t="str">
        <f>IF('statement of marks'!AA50="","",'statement of marks'!AA50)</f>
        <v/>
      </c>
      <c r="M769" s="181" t="str">
        <f>IF('statement of marks'!AB50="","",'statement of marks'!AB50)</f>
        <v/>
      </c>
      <c r="N769" s="181" t="str">
        <f>IF('statement of marks'!AC50="","",'statement of marks'!AC50)</f>
        <v/>
      </c>
      <c r="O769" s="181" t="str">
        <f>IF('statement of marks'!AE50="","",'statement of marks'!AE50)</f>
        <v/>
      </c>
      <c r="P769" s="122" t="str">
        <f t="shared" si="43"/>
        <v/>
      </c>
    </row>
    <row r="770" spans="1:16" ht="15.25" customHeight="1">
      <c r="A770" s="1029" t="str">
        <f>'statement of marks'!AR49</f>
        <v/>
      </c>
      <c r="B770" s="1030"/>
      <c r="C770" s="181" t="str">
        <f>IF('statement of marks'!AS49="","",'statement of marks'!AS49)</f>
        <v/>
      </c>
      <c r="D770" s="181" t="str">
        <f>IF('statement of marks'!AT49="","",'statement of marks'!AT49)</f>
        <v/>
      </c>
      <c r="E770" s="181" t="str">
        <f>IF('statement of marks'!AU49="","",'statement of marks'!AU49)</f>
        <v/>
      </c>
      <c r="F770" s="181" t="str">
        <f>IF('statement of marks'!AW49="","",'statement of marks'!AW49)</f>
        <v/>
      </c>
      <c r="G770" s="122" t="str">
        <f t="shared" si="42"/>
        <v/>
      </c>
      <c r="H770" s="231"/>
      <c r="J770" s="1029" t="str">
        <f>'statement of marks'!AR50</f>
        <v/>
      </c>
      <c r="K770" s="1030"/>
      <c r="L770" s="181" t="str">
        <f>IF('statement of marks'!AS50="","",'statement of marks'!AS50)</f>
        <v/>
      </c>
      <c r="M770" s="181" t="str">
        <f>IF('statement of marks'!AT50="","",'statement of marks'!AT50)</f>
        <v/>
      </c>
      <c r="N770" s="181" t="str">
        <f>IF('statement of marks'!AU50="","",'statement of marks'!AU50)</f>
        <v/>
      </c>
      <c r="O770" s="181" t="str">
        <f>IF('statement of marks'!AW50="","",'statement of marks'!AW50)</f>
        <v/>
      </c>
      <c r="P770" s="122" t="str">
        <f t="shared" si="43"/>
        <v/>
      </c>
    </row>
    <row r="771" spans="1:16" ht="15.25" customHeight="1">
      <c r="A771" s="1029" t="str">
        <f>'statement of marks'!$BI$3</f>
        <v>SCIENCE</v>
      </c>
      <c r="B771" s="1030"/>
      <c r="C771" s="181" t="str">
        <f>IF('statement of marks'!BI49="","",'statement of marks'!BI49)</f>
        <v/>
      </c>
      <c r="D771" s="181" t="str">
        <f>IF('statement of marks'!BJ49="","",'statement of marks'!BJ49)</f>
        <v/>
      </c>
      <c r="E771" s="181" t="str">
        <f>IF('statement of marks'!BK49="","",'statement of marks'!BK49)</f>
        <v/>
      </c>
      <c r="F771" s="181" t="str">
        <f>IF('statement of marks'!BM49="","",'statement of marks'!BM49)</f>
        <v/>
      </c>
      <c r="G771" s="122" t="str">
        <f t="shared" si="42"/>
        <v/>
      </c>
      <c r="H771" s="231"/>
      <c r="J771" s="1029" t="str">
        <f>'statement of marks'!$BI$3</f>
        <v>SCIENCE</v>
      </c>
      <c r="K771" s="1030"/>
      <c r="L771" s="181" t="str">
        <f>IF('statement of marks'!BI50="","",'statement of marks'!BI50)</f>
        <v/>
      </c>
      <c r="M771" s="181" t="str">
        <f>IF('statement of marks'!BJ50="","",'statement of marks'!BJ50)</f>
        <v/>
      </c>
      <c r="N771" s="181" t="str">
        <f>IF('statement of marks'!BK50="","",'statement of marks'!BK50)</f>
        <v/>
      </c>
      <c r="O771" s="181" t="str">
        <f>IF('statement of marks'!BM50="","",'statement of marks'!BM50)</f>
        <v/>
      </c>
      <c r="P771" s="122" t="str">
        <f t="shared" si="43"/>
        <v/>
      </c>
    </row>
    <row r="772" spans="1:16" ht="15.25" customHeight="1">
      <c r="A772" s="1029" t="str">
        <f>'statement of marks'!$BY$3</f>
        <v>SOCIAL SCIENCE</v>
      </c>
      <c r="B772" s="1030"/>
      <c r="C772" s="181" t="str">
        <f>IF('statement of marks'!BY49="","",'statement of marks'!BY49)</f>
        <v/>
      </c>
      <c r="D772" s="181" t="str">
        <f>IF('statement of marks'!BZ49="","",'statement of marks'!BZ49)</f>
        <v/>
      </c>
      <c r="E772" s="181" t="str">
        <f>IF('statement of marks'!CA49="","",'statement of marks'!CA49)</f>
        <v/>
      </c>
      <c r="F772" s="181" t="str">
        <f>IF('statement of marks'!CC49="","",'statement of marks'!CC49)</f>
        <v/>
      </c>
      <c r="G772" s="122" t="str">
        <f t="shared" si="42"/>
        <v/>
      </c>
      <c r="H772" s="231"/>
      <c r="J772" s="1029" t="str">
        <f>'statement of marks'!$BY$3</f>
        <v>SOCIAL SCIENCE</v>
      </c>
      <c r="K772" s="1030"/>
      <c r="L772" s="181" t="str">
        <f>IF('statement of marks'!BY50="","",'statement of marks'!BY50)</f>
        <v/>
      </c>
      <c r="M772" s="181" t="str">
        <f>IF('statement of marks'!BZ50="","",'statement of marks'!BZ50)</f>
        <v/>
      </c>
      <c r="N772" s="181" t="str">
        <f>IF('statement of marks'!CA50="","",'statement of marks'!CA50)</f>
        <v/>
      </c>
      <c r="O772" s="181" t="str">
        <f>IF('statement of marks'!CC50="","",'statement of marks'!CC50)</f>
        <v/>
      </c>
      <c r="P772" s="122" t="str">
        <f t="shared" si="43"/>
        <v/>
      </c>
    </row>
    <row r="773" spans="1:16" ht="15.25" customHeight="1">
      <c r="A773" s="1029" t="str">
        <f>'statement of marks'!$CO$3</f>
        <v>MATHEMATICS</v>
      </c>
      <c r="B773" s="1030"/>
      <c r="C773" s="181" t="str">
        <f>IF('statement of marks'!CO49="","",'statement of marks'!CO49)</f>
        <v/>
      </c>
      <c r="D773" s="181" t="str">
        <f>IF('statement of marks'!CP49="","",'statement of marks'!CP49)</f>
        <v/>
      </c>
      <c r="E773" s="181" t="str">
        <f>IF('statement of marks'!CQ49="","",'statement of marks'!CQ49)</f>
        <v/>
      </c>
      <c r="F773" s="181" t="str">
        <f>IF('statement of marks'!CS49="","",'statement of marks'!CS49)</f>
        <v/>
      </c>
      <c r="G773" s="122" t="str">
        <f t="shared" si="42"/>
        <v/>
      </c>
      <c r="H773" s="231"/>
      <c r="J773" s="1029" t="str">
        <f>'statement of marks'!$CO$3</f>
        <v>MATHEMATICS</v>
      </c>
      <c r="K773" s="1030"/>
      <c r="L773" s="181" t="str">
        <f>IF('statement of marks'!CO50="","",'statement of marks'!CO50)</f>
        <v/>
      </c>
      <c r="M773" s="181" t="str">
        <f>IF('statement of marks'!CP50="","",'statement of marks'!CP50)</f>
        <v/>
      </c>
      <c r="N773" s="181" t="str">
        <f>IF('statement of marks'!CQ50="","",'statement of marks'!CQ50)</f>
        <v/>
      </c>
      <c r="O773" s="181" t="str">
        <f>IF('statement of marks'!CS50="","",'statement of marks'!CS50)</f>
        <v/>
      </c>
      <c r="P773" s="122" t="str">
        <f t="shared" si="43"/>
        <v/>
      </c>
    </row>
    <row r="774" spans="1:16" ht="15.25" customHeight="1">
      <c r="A774" s="1047" t="s">
        <v>255</v>
      </c>
      <c r="B774" s="1048"/>
      <c r="C774" s="180" t="str">
        <f>IF(C773="","",SUM(C768:C773))</f>
        <v/>
      </c>
      <c r="D774" s="180" t="str">
        <f>IF(D773="","",SUM(D768:D773))</f>
        <v/>
      </c>
      <c r="E774" s="180" t="str">
        <f>IF(E773="","",SUM(E768:E773))</f>
        <v/>
      </c>
      <c r="F774" s="180" t="str">
        <f>IF(F773="","",SUM(F768:F773))</f>
        <v/>
      </c>
      <c r="G774" s="188" t="str">
        <f>IF(G773="","",SUM(G768:G773))</f>
        <v/>
      </c>
      <c r="H774" s="231"/>
      <c r="J774" s="1047" t="s">
        <v>255</v>
      </c>
      <c r="K774" s="1048"/>
      <c r="L774" s="180" t="str">
        <f>IF(L773="","",SUM(L768:L773))</f>
        <v/>
      </c>
      <c r="M774" s="180" t="str">
        <f>IF(M773="","",SUM(M768:M773))</f>
        <v/>
      </c>
      <c r="N774" s="180" t="str">
        <f>IF(N773="","",SUM(N768:N773))</f>
        <v/>
      </c>
      <c r="O774" s="180" t="str">
        <f>IF(O773="","",SUM(O768:O773))</f>
        <v/>
      </c>
      <c r="P774" s="188" t="str">
        <f>IF(P773="","",SUM(P768:P773))</f>
        <v/>
      </c>
    </row>
    <row r="775" spans="1:16" ht="15.25" customHeight="1">
      <c r="A775" s="1047" t="s">
        <v>169</v>
      </c>
      <c r="B775" s="1048"/>
      <c r="C775" s="563">
        <f>60-(COUNTIF(C768:C773,"NA")*10+COUNTIF(C768:C773,"ML")*10)</f>
        <v>60</v>
      </c>
      <c r="D775" s="563">
        <f>60-(COUNTIF(D768:D773,"NA")*10+COUNTIF(D768:D773,"ML")*10)</f>
        <v>60</v>
      </c>
      <c r="E775" s="563">
        <f>60-(COUNTIF(E768:E773,"NA")*10+COUNTIF(E768:E773,"ML")*10)</f>
        <v>60</v>
      </c>
      <c r="F775" s="563">
        <f>420-(COUNTIF(F768:F773,"NA")*70+COUNTIF(F768:F773,"ML")*70)</f>
        <v>420</v>
      </c>
      <c r="G775" s="189">
        <f>SUM(C775:F775)</f>
        <v>600</v>
      </c>
      <c r="H775" s="231"/>
      <c r="J775" s="1047" t="s">
        <v>169</v>
      </c>
      <c r="K775" s="1048"/>
      <c r="L775" s="563">
        <f>60-(COUNTIF(L768:L773,"NA")*10+COUNTIF(L768:L773,"ML")*10)</f>
        <v>60</v>
      </c>
      <c r="M775" s="563">
        <f>60-(COUNTIF(M768:M773,"NA")*10+COUNTIF(M768:M773,"ML")*10)</f>
        <v>60</v>
      </c>
      <c r="N775" s="563">
        <f>60-(COUNTIF(N768:N773,"NA")*10+COUNTIF(N768:N773,"ML")*10)</f>
        <v>60</v>
      </c>
      <c r="O775" s="563">
        <f>420-(COUNTIF(O768:O773,"NA")*70+COUNTIF(O768:O773,"ML")*70)</f>
        <v>420</v>
      </c>
      <c r="P775" s="189">
        <f>SUM(L775:O775)</f>
        <v>600</v>
      </c>
    </row>
    <row r="776" spans="1:16" ht="15.25" customHeight="1">
      <c r="A776" s="1045" t="s">
        <v>133</v>
      </c>
      <c r="B776" s="1046"/>
      <c r="C776" s="123" t="e">
        <f>C774/C775*100</f>
        <v>#VALUE!</v>
      </c>
      <c r="D776" s="123" t="e">
        <f>D774/D775*100</f>
        <v>#VALUE!</v>
      </c>
      <c r="E776" s="123" t="e">
        <f>E774/E775*100</f>
        <v>#VALUE!</v>
      </c>
      <c r="F776" s="123" t="e">
        <f>F774/F775*100</f>
        <v>#VALUE!</v>
      </c>
      <c r="G776" s="124" t="e">
        <f>G774/G775*100</f>
        <v>#VALUE!</v>
      </c>
      <c r="H776" s="231"/>
      <c r="J776" s="1045" t="s">
        <v>133</v>
      </c>
      <c r="K776" s="1046"/>
      <c r="L776" s="123" t="e">
        <f>L774/L775*100</f>
        <v>#VALUE!</v>
      </c>
      <c r="M776" s="123" t="e">
        <f>M774/M775*100</f>
        <v>#VALUE!</v>
      </c>
      <c r="N776" s="123" t="e">
        <f>N774/N775*100</f>
        <v>#VALUE!</v>
      </c>
      <c r="O776" s="123" t="e">
        <f>O774/O775*100</f>
        <v>#VALUE!</v>
      </c>
      <c r="P776" s="124" t="e">
        <f>P774/P775*100</f>
        <v>#VALUE!</v>
      </c>
    </row>
    <row r="777" spans="1:16" ht="15.25" customHeight="1">
      <c r="A777" s="1029" t="str">
        <f>'statement of marks'!$DE$3</f>
        <v>RAJASTHAN STUDIES</v>
      </c>
      <c r="B777" s="1030"/>
      <c r="C777" s="564" t="str">
        <f>IF('statement of marks'!DE49="","",'statement of marks'!DE49)</f>
        <v/>
      </c>
      <c r="D777" s="564" t="str">
        <f>IF('statement of marks'!DF49="","",'statement of marks'!DF49)</f>
        <v/>
      </c>
      <c r="E777" s="564" t="str">
        <f>IF('statement of marks'!DG49="","",'statement of marks'!DG49)</f>
        <v/>
      </c>
      <c r="F777" s="564" t="str">
        <f>IF('statement of marks'!DI49="","",'statement of marks'!DI49)</f>
        <v/>
      </c>
      <c r="G777" s="122" t="str">
        <f>IF(F777="","",SUM(C777:F777))</f>
        <v/>
      </c>
      <c r="H777" s="231"/>
      <c r="J777" s="1029" t="str">
        <f>'statement of marks'!$DE$3</f>
        <v>RAJASTHAN STUDIES</v>
      </c>
      <c r="K777" s="1030"/>
      <c r="L777" s="564" t="str">
        <f>IF('statement of marks'!DE50="","",'statement of marks'!DE50)</f>
        <v/>
      </c>
      <c r="M777" s="564" t="str">
        <f>IF('statement of marks'!DF50="","",'statement of marks'!DF50)</f>
        <v/>
      </c>
      <c r="N777" s="564" t="str">
        <f>IF('statement of marks'!DG50="","",'statement of marks'!DG50)</f>
        <v/>
      </c>
      <c r="O777" s="564" t="str">
        <f>IF('statement of marks'!DI50="","",'statement of marks'!DI50)</f>
        <v/>
      </c>
      <c r="P777" s="122" t="str">
        <f>IF(O777="","",SUM(L777:O777))</f>
        <v/>
      </c>
    </row>
    <row r="778" spans="1:16" ht="15.25" customHeight="1">
      <c r="A778" s="1029" t="str">
        <f>'statement of marks'!$DP$3</f>
        <v>PH. AND HEALTH EDU.</v>
      </c>
      <c r="B778" s="1030"/>
      <c r="C778" s="564" t="str">
        <f>IF('statement of marks'!DP49="","",'statement of marks'!DP49)</f>
        <v/>
      </c>
      <c r="D778" s="564" t="str">
        <f>IF('statement of marks'!DQ49="","",'statement of marks'!DQ49)</f>
        <v/>
      </c>
      <c r="E778" s="564" t="str">
        <f>IF('statement of marks'!DR49="","",'statement of marks'!DR49)</f>
        <v/>
      </c>
      <c r="F778" s="564" t="str">
        <f>IF('statement of marks'!DV49="","",'statement of marks'!DV49)</f>
        <v/>
      </c>
      <c r="G778" s="122" t="str">
        <f>IF(F778="","",SUM(C778:F778))</f>
        <v/>
      </c>
      <c r="H778" s="231"/>
      <c r="J778" s="1029" t="str">
        <f>'statement of marks'!$DP$3</f>
        <v>PH. AND HEALTH EDU.</v>
      </c>
      <c r="K778" s="1030"/>
      <c r="L778" s="564" t="str">
        <f>IF('statement of marks'!DP50="","",'statement of marks'!DP50)</f>
        <v/>
      </c>
      <c r="M778" s="564" t="str">
        <f>IF('statement of marks'!DQ50="","",'statement of marks'!DQ50)</f>
        <v/>
      </c>
      <c r="N778" s="564" t="str">
        <f>IF('statement of marks'!DR50="","",'statement of marks'!DR50)</f>
        <v/>
      </c>
      <c r="O778" s="564" t="str">
        <f>IF('statement of marks'!DV50="","",'statement of marks'!DV50)</f>
        <v/>
      </c>
      <c r="P778" s="122" t="str">
        <f>IF(O778="","",SUM(L778:O778))</f>
        <v/>
      </c>
    </row>
    <row r="779" spans="1:16" ht="15.25" customHeight="1">
      <c r="A779" s="1029" t="str">
        <f>'statement of marks'!$EB$3</f>
        <v>FOUNDATION OF IT</v>
      </c>
      <c r="B779" s="1030"/>
      <c r="C779" s="564" t="str">
        <f>IF('statement of marks'!EB49="","",'statement of marks'!EB49)</f>
        <v/>
      </c>
      <c r="D779" s="564" t="str">
        <f>IF('statement of marks'!EC49="","",'statement of marks'!EC49)</f>
        <v/>
      </c>
      <c r="E779" s="564" t="str">
        <f>IF('statement of marks'!ED49="","",'statement of marks'!ED49)</f>
        <v/>
      </c>
      <c r="F779" s="564" t="str">
        <f>IF('statement of marks'!EH49="","",'statement of marks'!EH49)</f>
        <v/>
      </c>
      <c r="G779" s="122" t="str">
        <f>IF(F779="","",SUM(C779:F779))</f>
        <v/>
      </c>
      <c r="H779" s="231"/>
      <c r="J779" s="1029" t="str">
        <f>'statement of marks'!$EB$3</f>
        <v>FOUNDATION OF IT</v>
      </c>
      <c r="K779" s="1030"/>
      <c r="L779" s="564" t="str">
        <f>IF('statement of marks'!EB50="","",'statement of marks'!EB50)</f>
        <v/>
      </c>
      <c r="M779" s="564" t="str">
        <f>IF('statement of marks'!EC50="","",'statement of marks'!EC50)</f>
        <v/>
      </c>
      <c r="N779" s="564" t="str">
        <f>IF('statement of marks'!ED50="","",'statement of marks'!ED50)</f>
        <v/>
      </c>
      <c r="O779" s="564" t="str">
        <f>IF('statement of marks'!EH50="","",'statement of marks'!EH50)</f>
        <v/>
      </c>
      <c r="P779" s="122" t="str">
        <f>IF(O779="","",SUM(L779:O779))</f>
        <v/>
      </c>
    </row>
    <row r="780" spans="1:16" ht="15.25" customHeight="1">
      <c r="A780" s="1029" t="str">
        <f>'statement of marks'!$EN$3</f>
        <v>S.U.P.W.</v>
      </c>
      <c r="B780" s="1030"/>
      <c r="C780" s="562" t="s">
        <v>247</v>
      </c>
      <c r="D780" s="1042" t="s">
        <v>249</v>
      </c>
      <c r="E780" s="1042"/>
      <c r="F780" s="565" t="s">
        <v>75</v>
      </c>
      <c r="G780" s="122" t="s">
        <v>30</v>
      </c>
      <c r="H780" s="231"/>
      <c r="J780" s="1029" t="str">
        <f>'statement of marks'!$EN$3</f>
        <v>S.U.P.W.</v>
      </c>
      <c r="K780" s="1030"/>
      <c r="L780" s="562" t="s">
        <v>247</v>
      </c>
      <c r="M780" s="1042" t="s">
        <v>249</v>
      </c>
      <c r="N780" s="1042"/>
      <c r="O780" s="565" t="s">
        <v>75</v>
      </c>
      <c r="P780" s="122" t="s">
        <v>30</v>
      </c>
    </row>
    <row r="781" spans="1:16" ht="15.25" customHeight="1">
      <c r="A781" s="1029"/>
      <c r="B781" s="1030"/>
      <c r="C781" s="563">
        <f>'statement of marks'!$EN$6</f>
        <v>25</v>
      </c>
      <c r="D781" s="1043">
        <f>'statement of marks'!$EO$6</f>
        <v>45</v>
      </c>
      <c r="E781" s="1043"/>
      <c r="F781" s="563">
        <f>'statement of marks'!$EP$6</f>
        <v>30</v>
      </c>
      <c r="G781" s="122">
        <f>SUM(C781,D781,F781)</f>
        <v>100</v>
      </c>
      <c r="H781" s="231"/>
      <c r="J781" s="1029"/>
      <c r="K781" s="1030"/>
      <c r="L781" s="563">
        <f>'statement of marks'!$EN$6</f>
        <v>25</v>
      </c>
      <c r="M781" s="1043">
        <f>'statement of marks'!$EO$6</f>
        <v>45</v>
      </c>
      <c r="N781" s="1043"/>
      <c r="O781" s="563">
        <f>'statement of marks'!$EP$6</f>
        <v>30</v>
      </c>
      <c r="P781" s="122">
        <f>SUM(L781,M781,O781)</f>
        <v>100</v>
      </c>
    </row>
    <row r="782" spans="1:16" ht="15.25" customHeight="1">
      <c r="A782" s="1029"/>
      <c r="B782" s="1030"/>
      <c r="C782" s="564" t="str">
        <f>IF('statement of marks'!EN49="","",'statement of marks'!EN49)</f>
        <v/>
      </c>
      <c r="D782" s="1044" t="str">
        <f>'statement of marks'!EO49</f>
        <v/>
      </c>
      <c r="E782" s="1044"/>
      <c r="F782" s="564" t="str">
        <f>'statement of marks'!EP49</f>
        <v/>
      </c>
      <c r="G782" s="561" t="str">
        <f>IF(F782="","",SUM(C782,D782,F782))</f>
        <v/>
      </c>
      <c r="H782" s="231"/>
      <c r="J782" s="1029"/>
      <c r="K782" s="1030"/>
      <c r="L782" s="564" t="str">
        <f>IF('statement of marks'!EN50="","",'statement of marks'!EN50)</f>
        <v/>
      </c>
      <c r="M782" s="1044" t="str">
        <f>'statement of marks'!EO50</f>
        <v/>
      </c>
      <c r="N782" s="1044"/>
      <c r="O782" s="564" t="str">
        <f>'statement of marks'!EP50</f>
        <v/>
      </c>
      <c r="P782" s="561" t="str">
        <f>IF(O782="","",SUM(L782,M782,O782))</f>
        <v/>
      </c>
    </row>
    <row r="783" spans="1:16" ht="15.25" customHeight="1">
      <c r="A783" s="1029" t="str">
        <f>'statement of marks'!$ES$3</f>
        <v>ART EDU.</v>
      </c>
      <c r="B783" s="1030"/>
      <c r="C783" s="565" t="s">
        <v>76</v>
      </c>
      <c r="D783" s="1041" t="s">
        <v>77</v>
      </c>
      <c r="E783" s="1041"/>
      <c r="F783" s="224" t="s">
        <v>248</v>
      </c>
      <c r="G783" s="122" t="s">
        <v>30</v>
      </c>
      <c r="H783" s="231"/>
      <c r="J783" s="1029" t="str">
        <f>'statement of marks'!$ES$3</f>
        <v>ART EDU.</v>
      </c>
      <c r="K783" s="1030"/>
      <c r="L783" s="565" t="s">
        <v>76</v>
      </c>
      <c r="M783" s="1041" t="s">
        <v>77</v>
      </c>
      <c r="N783" s="1041"/>
      <c r="O783" s="224" t="s">
        <v>248</v>
      </c>
      <c r="P783" s="122" t="s">
        <v>30</v>
      </c>
    </row>
    <row r="784" spans="1:16" ht="15.25" customHeight="1">
      <c r="A784" s="1029"/>
      <c r="B784" s="1030"/>
      <c r="C784" s="563">
        <f>'statement of marks'!$ES$6</f>
        <v>25</v>
      </c>
      <c r="D784" s="563">
        <f>'statement of marks'!$ET$6</f>
        <v>30</v>
      </c>
      <c r="E784" s="563">
        <f>'statement of marks'!$EU$6</f>
        <v>30</v>
      </c>
      <c r="F784" s="563">
        <f>'statement of marks'!$EV$6</f>
        <v>15</v>
      </c>
      <c r="G784" s="122">
        <f>SUM(C784,D784,E784,F784)</f>
        <v>100</v>
      </c>
      <c r="H784" s="231"/>
      <c r="J784" s="1029"/>
      <c r="K784" s="1030"/>
      <c r="L784" s="563">
        <f>'statement of marks'!$ES$6</f>
        <v>25</v>
      </c>
      <c r="M784" s="563">
        <f>'statement of marks'!$ET$6</f>
        <v>30</v>
      </c>
      <c r="N784" s="563">
        <f>'statement of marks'!$EU$6</f>
        <v>30</v>
      </c>
      <c r="O784" s="563">
        <f>'statement of marks'!$EV$6</f>
        <v>15</v>
      </c>
      <c r="P784" s="122">
        <f>SUM(L784,M784,N784,O784)</f>
        <v>100</v>
      </c>
    </row>
    <row r="785" spans="1:16" ht="15.25" customHeight="1">
      <c r="A785" s="1029"/>
      <c r="B785" s="1030"/>
      <c r="C785" s="564" t="str">
        <f>IF('statement of marks'!ES49="","",'statement of marks'!ES49)</f>
        <v/>
      </c>
      <c r="D785" s="564" t="str">
        <f>'statement of marks'!ET49</f>
        <v/>
      </c>
      <c r="E785" s="564" t="str">
        <f>'statement of marks'!EU49</f>
        <v/>
      </c>
      <c r="F785" s="564" t="str">
        <f>'statement of marks'!EV49</f>
        <v/>
      </c>
      <c r="G785" s="122" t="str">
        <f>IF(F785="","",SUM(C785:F785))</f>
        <v/>
      </c>
      <c r="H785" s="231"/>
      <c r="J785" s="1029"/>
      <c r="K785" s="1030"/>
      <c r="L785" s="564" t="str">
        <f>IF('statement of marks'!ES50="","",'statement of marks'!ES50)</f>
        <v/>
      </c>
      <c r="M785" s="564" t="str">
        <f>'statement of marks'!ET50</f>
        <v/>
      </c>
      <c r="N785" s="564" t="str">
        <f>'statement of marks'!EU50</f>
        <v/>
      </c>
      <c r="O785" s="564" t="str">
        <f>'statement of marks'!EV50</f>
        <v/>
      </c>
      <c r="P785" s="122" t="str">
        <f>IF(O785="","",SUM(L785:O785))</f>
        <v/>
      </c>
    </row>
    <row r="786" spans="1:16" ht="15.25" customHeight="1">
      <c r="A786" s="1033" t="s">
        <v>246</v>
      </c>
      <c r="B786" s="1034"/>
      <c r="C786" s="560" t="s">
        <v>252</v>
      </c>
      <c r="D786" s="560" t="s">
        <v>251</v>
      </c>
      <c r="E786" s="560" t="s">
        <v>250</v>
      </c>
      <c r="F786" s="1031" t="s">
        <v>245</v>
      </c>
      <c r="G786" s="1032"/>
      <c r="H786" s="231"/>
      <c r="J786" s="1033" t="s">
        <v>246</v>
      </c>
      <c r="K786" s="1034"/>
      <c r="L786" s="560" t="s">
        <v>252</v>
      </c>
      <c r="M786" s="560" t="s">
        <v>251</v>
      </c>
      <c r="N786" s="560" t="s">
        <v>250</v>
      </c>
      <c r="O786" s="1031" t="s">
        <v>245</v>
      </c>
      <c r="P786" s="1032"/>
    </row>
    <row r="787" spans="1:16" ht="15.25" customHeight="1">
      <c r="A787" s="1033" t="s">
        <v>170</v>
      </c>
      <c r="B787" s="1034"/>
      <c r="C787" s="181" t="str">
        <f>IF('statement of marks'!GN49="","",'statement of marks'!GN49)</f>
        <v/>
      </c>
      <c r="D787" s="181" t="str">
        <f>IF('statement of marks'!GP49="","",'statement of marks'!GP49)</f>
        <v/>
      </c>
      <c r="E787" s="181" t="str">
        <f>IF('statement of marks'!GR49="","",'statement of marks'!GR49)</f>
        <v/>
      </c>
      <c r="F787" s="1035" t="str">
        <f>'statement of marks'!GT49</f>
        <v/>
      </c>
      <c r="G787" s="1036"/>
      <c r="H787" s="231"/>
      <c r="J787" s="1033" t="s">
        <v>170</v>
      </c>
      <c r="K787" s="1034"/>
      <c r="L787" s="181" t="str">
        <f>IF('statement of marks'!GN50="","",'statement of marks'!GN50)</f>
        <v/>
      </c>
      <c r="M787" s="181" t="str">
        <f>IF('statement of marks'!GP50="","",'statement of marks'!GP50)</f>
        <v/>
      </c>
      <c r="N787" s="181" t="str">
        <f>IF('statement of marks'!GR50="","",'statement of marks'!GR50)</f>
        <v/>
      </c>
      <c r="O787" s="1035" t="str">
        <f>'statement of marks'!GT50</f>
        <v/>
      </c>
      <c r="P787" s="1036"/>
    </row>
    <row r="788" spans="1:16" ht="15.25" customHeight="1">
      <c r="A788" s="1037" t="s">
        <v>171</v>
      </c>
      <c r="B788" s="1038"/>
      <c r="C788" s="180" t="str">
        <f>IF('statement of marks'!GM49="","",'statement of marks'!GM49)</f>
        <v/>
      </c>
      <c r="D788" s="180" t="str">
        <f>IF('statement of marks'!GO49="","",'statement of marks'!GO49)</f>
        <v/>
      </c>
      <c r="E788" s="180" t="str">
        <f>IF('statement of marks'!GQ49="","",'statement of marks'!GQ49)</f>
        <v/>
      </c>
      <c r="F788" s="1039" t="str">
        <f>'statement of marks'!GS49</f>
        <v/>
      </c>
      <c r="G788" s="1040"/>
      <c r="H788" s="231"/>
      <c r="J788" s="1037" t="s">
        <v>171</v>
      </c>
      <c r="K788" s="1038"/>
      <c r="L788" s="180" t="str">
        <f>IF('statement of marks'!GM50="","",'statement of marks'!GM50)</f>
        <v/>
      </c>
      <c r="M788" s="180" t="str">
        <f>IF('statement of marks'!GO50="","",'statement of marks'!GO50)</f>
        <v/>
      </c>
      <c r="N788" s="180" t="str">
        <f>IF('statement of marks'!GQ50="","",'statement of marks'!GQ50)</f>
        <v/>
      </c>
      <c r="O788" s="1039" t="str">
        <f>'statement of marks'!GS50</f>
        <v/>
      </c>
      <c r="P788" s="1040"/>
    </row>
    <row r="789" spans="1:16" ht="15.25" customHeight="1">
      <c r="A789" s="1029" t="s">
        <v>241</v>
      </c>
      <c r="B789" s="1030"/>
      <c r="C789" s="177"/>
      <c r="D789" s="43"/>
      <c r="E789" s="43"/>
      <c r="F789" s="43"/>
      <c r="G789" s="226"/>
      <c r="H789" s="231"/>
      <c r="J789" s="1029" t="s">
        <v>241</v>
      </c>
      <c r="K789" s="1030"/>
      <c r="L789" s="177"/>
      <c r="M789" s="43"/>
      <c r="N789" s="43"/>
      <c r="O789" s="43"/>
      <c r="P789" s="226"/>
    </row>
    <row r="790" spans="1:16" ht="15.25" customHeight="1">
      <c r="A790" s="1029" t="s">
        <v>242</v>
      </c>
      <c r="B790" s="1030"/>
      <c r="C790" s="177"/>
      <c r="D790" s="43"/>
      <c r="E790" s="43"/>
      <c r="F790" s="43"/>
      <c r="G790" s="226"/>
      <c r="H790" s="231"/>
      <c r="J790" s="1029" t="s">
        <v>242</v>
      </c>
      <c r="K790" s="1030"/>
      <c r="L790" s="177"/>
      <c r="M790" s="43"/>
      <c r="N790" s="43"/>
      <c r="O790" s="43"/>
      <c r="P790" s="226"/>
    </row>
    <row r="791" spans="1:16" ht="15.25" customHeight="1">
      <c r="A791" s="1029" t="s">
        <v>243</v>
      </c>
      <c r="B791" s="1030"/>
      <c r="C791" s="177"/>
      <c r="D791" s="43"/>
      <c r="E791" s="43"/>
      <c r="F791" s="43"/>
      <c r="G791" s="226"/>
      <c r="H791" s="231"/>
      <c r="J791" s="1029" t="s">
        <v>243</v>
      </c>
      <c r="K791" s="1030"/>
      <c r="L791" s="177"/>
      <c r="M791" s="43"/>
      <c r="N791" s="43"/>
      <c r="O791" s="43"/>
      <c r="P791" s="226"/>
    </row>
    <row r="792" spans="1:16" ht="15.25" customHeight="1" thickBot="1">
      <c r="A792" s="1027" t="s">
        <v>244</v>
      </c>
      <c r="B792" s="1028"/>
      <c r="C792" s="178"/>
      <c r="D792" s="227"/>
      <c r="E792" s="227"/>
      <c r="F792" s="227"/>
      <c r="G792" s="228"/>
      <c r="H792" s="231"/>
      <c r="J792" s="1027" t="s">
        <v>244</v>
      </c>
      <c r="K792" s="1028"/>
      <c r="L792" s="178"/>
      <c r="M792" s="227"/>
      <c r="N792" s="227"/>
      <c r="O792" s="227"/>
      <c r="P792" s="228"/>
    </row>
    <row r="793" spans="1:16" ht="15.25" customHeight="1" thickTop="1">
      <c r="A793" s="1053" t="s">
        <v>166</v>
      </c>
      <c r="B793" s="1054"/>
      <c r="C793" s="1054"/>
      <c r="D793" s="1054"/>
      <c r="E793" s="1054"/>
      <c r="F793" s="1054"/>
      <c r="G793" s="1055"/>
      <c r="H793" s="231"/>
      <c r="J793" s="1056" t="s">
        <v>256</v>
      </c>
      <c r="K793" s="1057"/>
      <c r="L793" s="1057"/>
      <c r="M793" s="1057"/>
      <c r="N793" s="1057"/>
      <c r="O793" s="1057"/>
      <c r="P793" s="1058"/>
    </row>
    <row r="794" spans="1:16" ht="15.25" customHeight="1">
      <c r="A794" s="1059" t="str">
        <f>IF('statement of marks'!$A$1="","",'statement of marks'!$A$1)</f>
        <v xml:space="preserve">GOVT. HR. SEC. SCHOOL, </v>
      </c>
      <c r="B794" s="1060"/>
      <c r="C794" s="1060"/>
      <c r="D794" s="1060"/>
      <c r="E794" s="1060"/>
      <c r="F794" s="1060"/>
      <c r="G794" s="1061"/>
      <c r="H794" s="231"/>
      <c r="J794" s="1059" t="str">
        <f>IF('statement of marks'!$A$1="","",'statement of marks'!$A$1)</f>
        <v xml:space="preserve">GOVT. HR. SEC. SCHOOL, </v>
      </c>
      <c r="K794" s="1060"/>
      <c r="L794" s="1060"/>
      <c r="M794" s="1060"/>
      <c r="N794" s="1060"/>
      <c r="O794" s="1060"/>
      <c r="P794" s="1061"/>
    </row>
    <row r="795" spans="1:16" ht="15.25" customHeight="1">
      <c r="A795" s="1059"/>
      <c r="B795" s="1060"/>
      <c r="C795" s="1060"/>
      <c r="D795" s="1060"/>
      <c r="E795" s="1060"/>
      <c r="F795" s="1060"/>
      <c r="G795" s="1061"/>
      <c r="H795" s="231"/>
      <c r="J795" s="1059"/>
      <c r="K795" s="1060"/>
      <c r="L795" s="1060"/>
      <c r="M795" s="1060"/>
      <c r="N795" s="1060"/>
      <c r="O795" s="1060"/>
      <c r="P795" s="1061"/>
    </row>
    <row r="796" spans="1:16" ht="15.25" customHeight="1">
      <c r="A796" s="1029" t="s">
        <v>167</v>
      </c>
      <c r="B796" s="1030"/>
      <c r="C796" s="1051" t="str">
        <f>IF('statement of marks'!$F$3="","",'statement of marks'!$F$3)</f>
        <v>2015-16</v>
      </c>
      <c r="D796" s="1051"/>
      <c r="E796" s="1051"/>
      <c r="F796" s="1051"/>
      <c r="G796" s="1052"/>
      <c r="H796" s="231"/>
      <c r="J796" s="1029" t="s">
        <v>167</v>
      </c>
      <c r="K796" s="1030"/>
      <c r="L796" s="1051" t="str">
        <f>IF('statement of marks'!$F$3="","",'statement of marks'!$F$3)</f>
        <v>2015-16</v>
      </c>
      <c r="M796" s="1051"/>
      <c r="N796" s="1051"/>
      <c r="O796" s="1051"/>
      <c r="P796" s="1052"/>
    </row>
    <row r="797" spans="1:16" ht="15.25" customHeight="1">
      <c r="A797" s="1029" t="s">
        <v>31</v>
      </c>
      <c r="B797" s="1030"/>
      <c r="C797" s="1051" t="str">
        <f>IF('statement of marks'!H51="","",'statement of marks'!H51)</f>
        <v>A 045</v>
      </c>
      <c r="D797" s="1051"/>
      <c r="E797" s="1051"/>
      <c r="F797" s="1051"/>
      <c r="G797" s="1052"/>
      <c r="H797" s="231"/>
      <c r="J797" s="1029" t="s">
        <v>31</v>
      </c>
      <c r="K797" s="1030"/>
      <c r="L797" s="1051" t="str">
        <f>IF('statement of marks'!H52="","",'statement of marks'!H52)</f>
        <v>A 046</v>
      </c>
      <c r="M797" s="1051"/>
      <c r="N797" s="1051"/>
      <c r="O797" s="1051"/>
      <c r="P797" s="1052"/>
    </row>
    <row r="798" spans="1:16" ht="15.25" customHeight="1">
      <c r="A798" s="1029" t="s">
        <v>32</v>
      </c>
      <c r="B798" s="1030"/>
      <c r="C798" s="1051" t="str">
        <f>IF('statement of marks'!I51="","",'statement of marks'!I51)</f>
        <v>B 045</v>
      </c>
      <c r="D798" s="1051"/>
      <c r="E798" s="1051"/>
      <c r="F798" s="1051"/>
      <c r="G798" s="1052"/>
      <c r="H798" s="231"/>
      <c r="J798" s="1029" t="s">
        <v>32</v>
      </c>
      <c r="K798" s="1030"/>
      <c r="L798" s="1051" t="str">
        <f>IF('statement of marks'!I52="","",'statement of marks'!I52)</f>
        <v>B 046</v>
      </c>
      <c r="M798" s="1051"/>
      <c r="N798" s="1051"/>
      <c r="O798" s="1051"/>
      <c r="P798" s="1052"/>
    </row>
    <row r="799" spans="1:16" ht="15.25" customHeight="1">
      <c r="A799" s="1029" t="s">
        <v>33</v>
      </c>
      <c r="B799" s="1030"/>
      <c r="C799" s="1051" t="str">
        <f>IF('statement of marks'!J51="","",'statement of marks'!J51)</f>
        <v>C 045</v>
      </c>
      <c r="D799" s="1051"/>
      <c r="E799" s="1051"/>
      <c r="F799" s="1051"/>
      <c r="G799" s="1052"/>
      <c r="H799" s="231"/>
      <c r="J799" s="1029" t="s">
        <v>33</v>
      </c>
      <c r="K799" s="1030"/>
      <c r="L799" s="1051" t="str">
        <f>IF('statement of marks'!J52="","",'statement of marks'!J52)</f>
        <v>C 046</v>
      </c>
      <c r="M799" s="1051"/>
      <c r="N799" s="1051"/>
      <c r="O799" s="1051"/>
      <c r="P799" s="1052"/>
    </row>
    <row r="800" spans="1:16" ht="15.25" customHeight="1">
      <c r="A800" s="1029" t="s">
        <v>202</v>
      </c>
      <c r="B800" s="1030"/>
      <c r="C800" s="559" t="str">
        <f>IF('statement of marks'!$A$3="","",'statement of marks'!$A$3)</f>
        <v>10 'B'</v>
      </c>
      <c r="D800" s="1030" t="s">
        <v>62</v>
      </c>
      <c r="E800" s="1030"/>
      <c r="F800" s="1030">
        <f>IF('statement of marks'!D51="","",'statement of marks'!D51)</f>
        <v>1045</v>
      </c>
      <c r="G800" s="1050"/>
      <c r="H800" s="231"/>
      <c r="J800" s="1029" t="s">
        <v>202</v>
      </c>
      <c r="K800" s="1030"/>
      <c r="L800" s="559" t="str">
        <f>IF('statement of marks'!$A$3="","",'statement of marks'!$A$3)</f>
        <v>10 'B'</v>
      </c>
      <c r="M800" s="1030" t="s">
        <v>62</v>
      </c>
      <c r="N800" s="1030"/>
      <c r="O800" s="1030">
        <f>IF('statement of marks'!D52="","",'statement of marks'!D52)</f>
        <v>1046</v>
      </c>
      <c r="P800" s="1050"/>
    </row>
    <row r="801" spans="1:16" ht="15.25" customHeight="1">
      <c r="A801" s="1029" t="s">
        <v>63</v>
      </c>
      <c r="B801" s="1030"/>
      <c r="C801" s="559" t="str">
        <f>IF('statement of marks'!F51="","",'statement of marks'!F51)</f>
        <v/>
      </c>
      <c r="D801" s="1030" t="s">
        <v>58</v>
      </c>
      <c r="E801" s="1030"/>
      <c r="F801" s="1062" t="str">
        <f>IF('statement of marks'!G51="","",'statement of marks'!G51)</f>
        <v/>
      </c>
      <c r="G801" s="1063"/>
      <c r="H801" s="231"/>
      <c r="J801" s="1029" t="s">
        <v>63</v>
      </c>
      <c r="K801" s="1030"/>
      <c r="L801" s="559" t="str">
        <f>IF('statement of marks'!F52="","",'statement of marks'!F52)</f>
        <v/>
      </c>
      <c r="M801" s="1030" t="s">
        <v>58</v>
      </c>
      <c r="N801" s="1030"/>
      <c r="O801" s="1062" t="str">
        <f>IF('statement of marks'!G52="","",'statement of marks'!G52)</f>
        <v/>
      </c>
      <c r="P801" s="1063"/>
    </row>
    <row r="802" spans="1:16" ht="15.25" customHeight="1">
      <c r="A802" s="229" t="s">
        <v>168</v>
      </c>
      <c r="B802" s="230" t="s">
        <v>254</v>
      </c>
      <c r="C802" s="186" t="s">
        <v>67</v>
      </c>
      <c r="D802" s="186" t="s">
        <v>68</v>
      </c>
      <c r="E802" s="186" t="s">
        <v>69</v>
      </c>
      <c r="F802" s="558" t="s">
        <v>176</v>
      </c>
      <c r="G802" s="190" t="s">
        <v>253</v>
      </c>
      <c r="H802" s="231"/>
      <c r="J802" s="229" t="s">
        <v>168</v>
      </c>
      <c r="K802" s="230" t="s">
        <v>254</v>
      </c>
      <c r="L802" s="186" t="s">
        <v>67</v>
      </c>
      <c r="M802" s="186" t="s">
        <v>68</v>
      </c>
      <c r="N802" s="186" t="s">
        <v>69</v>
      </c>
      <c r="O802" s="558" t="s">
        <v>176</v>
      </c>
      <c r="P802" s="190" t="s">
        <v>253</v>
      </c>
    </row>
    <row r="803" spans="1:16" ht="15.25" customHeight="1">
      <c r="A803" s="1049" t="s">
        <v>148</v>
      </c>
      <c r="B803" s="1046"/>
      <c r="C803" s="563">
        <v>10</v>
      </c>
      <c r="D803" s="563">
        <v>10</v>
      </c>
      <c r="E803" s="563">
        <v>10</v>
      </c>
      <c r="F803" s="563">
        <v>70</v>
      </c>
      <c r="G803" s="122">
        <v>100</v>
      </c>
      <c r="H803" s="231"/>
      <c r="J803" s="1049" t="s">
        <v>148</v>
      </c>
      <c r="K803" s="1046"/>
      <c r="L803" s="563">
        <v>10</v>
      </c>
      <c r="M803" s="563">
        <v>10</v>
      </c>
      <c r="N803" s="563">
        <v>10</v>
      </c>
      <c r="O803" s="563">
        <v>70</v>
      </c>
      <c r="P803" s="122">
        <v>100</v>
      </c>
    </row>
    <row r="804" spans="1:16" ht="15.25" customHeight="1">
      <c r="A804" s="1029" t="str">
        <f>'statement of marks'!$K$3</f>
        <v>HINDI</v>
      </c>
      <c r="B804" s="1030"/>
      <c r="C804" s="181" t="str">
        <f>IF('statement of marks'!K51="","",'statement of marks'!K51)</f>
        <v/>
      </c>
      <c r="D804" s="181" t="str">
        <f>IF('statement of marks'!L51="","",'statement of marks'!L51)</f>
        <v/>
      </c>
      <c r="E804" s="181" t="str">
        <f>IF('statement of marks'!M51="","",'statement of marks'!M51)</f>
        <v/>
      </c>
      <c r="F804" s="181" t="str">
        <f>IF('statement of marks'!O51="","",'statement of marks'!O51)</f>
        <v/>
      </c>
      <c r="G804" s="122" t="str">
        <f t="shared" ref="G804:G809" si="44">IF(F804="","",SUM(C804:F804))</f>
        <v/>
      </c>
      <c r="H804" s="231"/>
      <c r="J804" s="1029" t="str">
        <f>'statement of marks'!$K$3</f>
        <v>HINDI</v>
      </c>
      <c r="K804" s="1030"/>
      <c r="L804" s="181" t="str">
        <f>IF('statement of marks'!K52="","",'statement of marks'!K52)</f>
        <v/>
      </c>
      <c r="M804" s="181" t="str">
        <f>IF('statement of marks'!L52="","",'statement of marks'!L52)</f>
        <v/>
      </c>
      <c r="N804" s="181" t="str">
        <f>IF('statement of marks'!M52="","",'statement of marks'!M52)</f>
        <v/>
      </c>
      <c r="O804" s="181" t="str">
        <f>IF('statement of marks'!O52="","",'statement of marks'!O52)</f>
        <v/>
      </c>
      <c r="P804" s="122" t="str">
        <f t="shared" ref="P804:P809" si="45">IF(O804="","",SUM(L804:O804))</f>
        <v/>
      </c>
    </row>
    <row r="805" spans="1:16" ht="15.25" customHeight="1">
      <c r="A805" s="1029" t="str">
        <f>'statement of marks'!$AA$3</f>
        <v>ENGLISH</v>
      </c>
      <c r="B805" s="1030"/>
      <c r="C805" s="181" t="str">
        <f>IF('statement of marks'!AA51="","",'statement of marks'!AA51)</f>
        <v/>
      </c>
      <c r="D805" s="181" t="str">
        <f>IF('statement of marks'!AB51="","",'statement of marks'!AB51)</f>
        <v/>
      </c>
      <c r="E805" s="181" t="str">
        <f>IF('statement of marks'!AC51="","",'statement of marks'!AC51)</f>
        <v/>
      </c>
      <c r="F805" s="181" t="str">
        <f>IF('statement of marks'!AE51="","",'statement of marks'!AE51)</f>
        <v/>
      </c>
      <c r="G805" s="122" t="str">
        <f t="shared" si="44"/>
        <v/>
      </c>
      <c r="H805" s="231"/>
      <c r="J805" s="1029" t="str">
        <f>'statement of marks'!$AA$3</f>
        <v>ENGLISH</v>
      </c>
      <c r="K805" s="1030"/>
      <c r="L805" s="181" t="str">
        <f>IF('statement of marks'!AA52="","",'statement of marks'!AA52)</f>
        <v/>
      </c>
      <c r="M805" s="181" t="str">
        <f>IF('statement of marks'!AB52="","",'statement of marks'!AB52)</f>
        <v/>
      </c>
      <c r="N805" s="181" t="str">
        <f>IF('statement of marks'!AC52="","",'statement of marks'!AC52)</f>
        <v/>
      </c>
      <c r="O805" s="181" t="str">
        <f>IF('statement of marks'!AE52="","",'statement of marks'!AE52)</f>
        <v/>
      </c>
      <c r="P805" s="122" t="str">
        <f t="shared" si="45"/>
        <v/>
      </c>
    </row>
    <row r="806" spans="1:16" ht="15.25" customHeight="1">
      <c r="A806" s="1029" t="str">
        <f>'statement of marks'!AR51</f>
        <v/>
      </c>
      <c r="B806" s="1030"/>
      <c r="C806" s="181" t="str">
        <f>IF('statement of marks'!AS51="","",'statement of marks'!AS51)</f>
        <v/>
      </c>
      <c r="D806" s="181" t="str">
        <f>IF('statement of marks'!AT51="","",'statement of marks'!AT51)</f>
        <v/>
      </c>
      <c r="E806" s="181" t="str">
        <f>IF('statement of marks'!AU51="","",'statement of marks'!AU51)</f>
        <v/>
      </c>
      <c r="F806" s="181" t="str">
        <f>IF('statement of marks'!AW51="","",'statement of marks'!AW51)</f>
        <v/>
      </c>
      <c r="G806" s="122" t="str">
        <f t="shared" si="44"/>
        <v/>
      </c>
      <c r="H806" s="231"/>
      <c r="J806" s="1029" t="str">
        <f>'statement of marks'!AR52</f>
        <v/>
      </c>
      <c r="K806" s="1030"/>
      <c r="L806" s="181" t="str">
        <f>IF('statement of marks'!AS52="","",'statement of marks'!AS52)</f>
        <v/>
      </c>
      <c r="M806" s="181" t="str">
        <f>IF('statement of marks'!AT52="","",'statement of marks'!AT52)</f>
        <v/>
      </c>
      <c r="N806" s="181" t="str">
        <f>IF('statement of marks'!AU52="","",'statement of marks'!AU52)</f>
        <v/>
      </c>
      <c r="O806" s="181" t="str">
        <f>IF('statement of marks'!AW52="","",'statement of marks'!AW52)</f>
        <v/>
      </c>
      <c r="P806" s="122" t="str">
        <f t="shared" si="45"/>
        <v/>
      </c>
    </row>
    <row r="807" spans="1:16" ht="15.25" customHeight="1">
      <c r="A807" s="1029" t="str">
        <f>'statement of marks'!$BI$3</f>
        <v>SCIENCE</v>
      </c>
      <c r="B807" s="1030"/>
      <c r="C807" s="181" t="str">
        <f>IF('statement of marks'!BI51="","",'statement of marks'!BI51)</f>
        <v/>
      </c>
      <c r="D807" s="181" t="str">
        <f>IF('statement of marks'!BJ51="","",'statement of marks'!BJ51)</f>
        <v/>
      </c>
      <c r="E807" s="181" t="str">
        <f>IF('statement of marks'!BK51="","",'statement of marks'!BK51)</f>
        <v/>
      </c>
      <c r="F807" s="181" t="str">
        <f>IF('statement of marks'!BM51="","",'statement of marks'!BM51)</f>
        <v/>
      </c>
      <c r="G807" s="122" t="str">
        <f t="shared" si="44"/>
        <v/>
      </c>
      <c r="H807" s="231"/>
      <c r="J807" s="1029" t="str">
        <f>'statement of marks'!$BI$3</f>
        <v>SCIENCE</v>
      </c>
      <c r="K807" s="1030"/>
      <c r="L807" s="181" t="str">
        <f>IF('statement of marks'!BI52="","",'statement of marks'!BI52)</f>
        <v/>
      </c>
      <c r="M807" s="181" t="str">
        <f>IF('statement of marks'!BJ52="","",'statement of marks'!BJ52)</f>
        <v/>
      </c>
      <c r="N807" s="181" t="str">
        <f>IF('statement of marks'!BK52="","",'statement of marks'!BK52)</f>
        <v/>
      </c>
      <c r="O807" s="181" t="str">
        <f>IF('statement of marks'!BM52="","",'statement of marks'!BM52)</f>
        <v/>
      </c>
      <c r="P807" s="122" t="str">
        <f t="shared" si="45"/>
        <v/>
      </c>
    </row>
    <row r="808" spans="1:16" ht="15.25" customHeight="1">
      <c r="A808" s="1029" t="str">
        <f>'statement of marks'!$BY$3</f>
        <v>SOCIAL SCIENCE</v>
      </c>
      <c r="B808" s="1030"/>
      <c r="C808" s="181" t="str">
        <f>IF('statement of marks'!BY51="","",'statement of marks'!BY51)</f>
        <v/>
      </c>
      <c r="D808" s="181" t="str">
        <f>IF('statement of marks'!BZ51="","",'statement of marks'!BZ51)</f>
        <v/>
      </c>
      <c r="E808" s="181" t="str">
        <f>IF('statement of marks'!CA51="","",'statement of marks'!CA51)</f>
        <v/>
      </c>
      <c r="F808" s="181" t="str">
        <f>IF('statement of marks'!CC51="","",'statement of marks'!CC51)</f>
        <v/>
      </c>
      <c r="G808" s="122" t="str">
        <f t="shared" si="44"/>
        <v/>
      </c>
      <c r="H808" s="231"/>
      <c r="J808" s="1029" t="str">
        <f>'statement of marks'!$BY$3</f>
        <v>SOCIAL SCIENCE</v>
      </c>
      <c r="K808" s="1030"/>
      <c r="L808" s="181" t="str">
        <f>IF('statement of marks'!BY52="","",'statement of marks'!BY52)</f>
        <v/>
      </c>
      <c r="M808" s="181" t="str">
        <f>IF('statement of marks'!BZ52="","",'statement of marks'!BZ52)</f>
        <v/>
      </c>
      <c r="N808" s="181" t="str">
        <f>IF('statement of marks'!CA52="","",'statement of marks'!CA52)</f>
        <v/>
      </c>
      <c r="O808" s="181" t="str">
        <f>IF('statement of marks'!CC52="","",'statement of marks'!CC52)</f>
        <v/>
      </c>
      <c r="P808" s="122" t="str">
        <f t="shared" si="45"/>
        <v/>
      </c>
    </row>
    <row r="809" spans="1:16" ht="15.25" customHeight="1">
      <c r="A809" s="1029" t="str">
        <f>'statement of marks'!$CO$3</f>
        <v>MATHEMATICS</v>
      </c>
      <c r="B809" s="1030"/>
      <c r="C809" s="181" t="str">
        <f>IF('statement of marks'!CO51="","",'statement of marks'!CO51)</f>
        <v/>
      </c>
      <c r="D809" s="181" t="str">
        <f>IF('statement of marks'!CP51="","",'statement of marks'!CP51)</f>
        <v/>
      </c>
      <c r="E809" s="181" t="str">
        <f>IF('statement of marks'!CQ51="","",'statement of marks'!CQ51)</f>
        <v/>
      </c>
      <c r="F809" s="181" t="str">
        <f>IF('statement of marks'!CS51="","",'statement of marks'!CS51)</f>
        <v/>
      </c>
      <c r="G809" s="122" t="str">
        <f t="shared" si="44"/>
        <v/>
      </c>
      <c r="H809" s="231"/>
      <c r="J809" s="1029" t="str">
        <f>'statement of marks'!$CO$3</f>
        <v>MATHEMATICS</v>
      </c>
      <c r="K809" s="1030"/>
      <c r="L809" s="181" t="str">
        <f>IF('statement of marks'!CO52="","",'statement of marks'!CO52)</f>
        <v/>
      </c>
      <c r="M809" s="181" t="str">
        <f>IF('statement of marks'!CP52="","",'statement of marks'!CP52)</f>
        <v/>
      </c>
      <c r="N809" s="181" t="str">
        <f>IF('statement of marks'!CQ52="","",'statement of marks'!CQ52)</f>
        <v/>
      </c>
      <c r="O809" s="181" t="str">
        <f>IF('statement of marks'!CS52="","",'statement of marks'!CS52)</f>
        <v/>
      </c>
      <c r="P809" s="122" t="str">
        <f t="shared" si="45"/>
        <v/>
      </c>
    </row>
    <row r="810" spans="1:16" ht="15.25" customHeight="1">
      <c r="A810" s="1047" t="s">
        <v>255</v>
      </c>
      <c r="B810" s="1048"/>
      <c r="C810" s="180" t="str">
        <f>IF(C809="","",SUM(C804:C809))</f>
        <v/>
      </c>
      <c r="D810" s="180" t="str">
        <f>IF(D809="","",SUM(D804:D809))</f>
        <v/>
      </c>
      <c r="E810" s="180" t="str">
        <f>IF(E809="","",SUM(E804:E809))</f>
        <v/>
      </c>
      <c r="F810" s="180" t="str">
        <f>IF(F809="","",SUM(F804:F809))</f>
        <v/>
      </c>
      <c r="G810" s="188" t="str">
        <f>IF(G809="","",SUM(G804:G809))</f>
        <v/>
      </c>
      <c r="H810" s="231"/>
      <c r="J810" s="1047" t="s">
        <v>255</v>
      </c>
      <c r="K810" s="1048"/>
      <c r="L810" s="180" t="str">
        <f>IF(L809="","",SUM(L804:L809))</f>
        <v/>
      </c>
      <c r="M810" s="180" t="str">
        <f>IF(M809="","",SUM(M804:M809))</f>
        <v/>
      </c>
      <c r="N810" s="180" t="str">
        <f>IF(N809="","",SUM(N804:N809))</f>
        <v/>
      </c>
      <c r="O810" s="180" t="str">
        <f>IF(O809="","",SUM(O804:O809))</f>
        <v/>
      </c>
      <c r="P810" s="188" t="str">
        <f>IF(P809="","",SUM(P804:P809))</f>
        <v/>
      </c>
    </row>
    <row r="811" spans="1:16" ht="15.25" customHeight="1">
      <c r="A811" s="1047" t="s">
        <v>169</v>
      </c>
      <c r="B811" s="1048"/>
      <c r="C811" s="563">
        <f>60-(COUNTIF(C804:C809,"NA")*10+COUNTIF(C804:C809,"ML")*10)</f>
        <v>60</v>
      </c>
      <c r="D811" s="563">
        <f>60-(COUNTIF(D804:D809,"NA")*10+COUNTIF(D804:D809,"ML")*10)</f>
        <v>60</v>
      </c>
      <c r="E811" s="563">
        <f>60-(COUNTIF(E804:E809,"NA")*10+COUNTIF(E804:E809,"ML")*10)</f>
        <v>60</v>
      </c>
      <c r="F811" s="563">
        <f>420-(COUNTIF(F804:F809,"NA")*70+COUNTIF(F804:F809,"ML")*70)</f>
        <v>420</v>
      </c>
      <c r="G811" s="189">
        <f>SUM(C811:F811)</f>
        <v>600</v>
      </c>
      <c r="H811" s="231"/>
      <c r="J811" s="1047" t="s">
        <v>169</v>
      </c>
      <c r="K811" s="1048"/>
      <c r="L811" s="563">
        <f>60-(COUNTIF(L804:L809,"NA")*10+COUNTIF(L804:L809,"ML")*10)</f>
        <v>60</v>
      </c>
      <c r="M811" s="563">
        <f>60-(COUNTIF(M804:M809,"NA")*10+COUNTIF(M804:M809,"ML")*10)</f>
        <v>60</v>
      </c>
      <c r="N811" s="563">
        <f>60-(COUNTIF(N804:N809,"NA")*10+COUNTIF(N804:N809,"ML")*10)</f>
        <v>60</v>
      </c>
      <c r="O811" s="563">
        <f>420-(COUNTIF(O804:O809,"NA")*70+COUNTIF(O804:O809,"ML")*70)</f>
        <v>420</v>
      </c>
      <c r="P811" s="189">
        <f>SUM(L811:O811)</f>
        <v>600</v>
      </c>
    </row>
    <row r="812" spans="1:16" ht="15.25" customHeight="1">
      <c r="A812" s="1045" t="s">
        <v>133</v>
      </c>
      <c r="B812" s="1046"/>
      <c r="C812" s="123" t="e">
        <f>C810/C811*100</f>
        <v>#VALUE!</v>
      </c>
      <c r="D812" s="123" t="e">
        <f>D810/D811*100</f>
        <v>#VALUE!</v>
      </c>
      <c r="E812" s="123" t="e">
        <f>E810/E811*100</f>
        <v>#VALUE!</v>
      </c>
      <c r="F812" s="123" t="e">
        <f>F810/F811*100</f>
        <v>#VALUE!</v>
      </c>
      <c r="G812" s="124" t="e">
        <f>G810/G811*100</f>
        <v>#VALUE!</v>
      </c>
      <c r="H812" s="231"/>
      <c r="J812" s="1045" t="s">
        <v>133</v>
      </c>
      <c r="K812" s="1046"/>
      <c r="L812" s="123" t="e">
        <f>L810/L811*100</f>
        <v>#VALUE!</v>
      </c>
      <c r="M812" s="123" t="e">
        <f>M810/M811*100</f>
        <v>#VALUE!</v>
      </c>
      <c r="N812" s="123" t="e">
        <f>N810/N811*100</f>
        <v>#VALUE!</v>
      </c>
      <c r="O812" s="123" t="e">
        <f>O810/O811*100</f>
        <v>#VALUE!</v>
      </c>
      <c r="P812" s="124" t="e">
        <f>P810/P811*100</f>
        <v>#VALUE!</v>
      </c>
    </row>
    <row r="813" spans="1:16" ht="15.25" customHeight="1">
      <c r="A813" s="1029" t="str">
        <f>'statement of marks'!$DE$3</f>
        <v>RAJASTHAN STUDIES</v>
      </c>
      <c r="B813" s="1030"/>
      <c r="C813" s="564" t="str">
        <f>IF('statement of marks'!DE51="","",'statement of marks'!DE51)</f>
        <v/>
      </c>
      <c r="D813" s="564" t="str">
        <f>IF('statement of marks'!DF51="","",'statement of marks'!DF51)</f>
        <v/>
      </c>
      <c r="E813" s="564" t="str">
        <f>IF('statement of marks'!DG51="","",'statement of marks'!DG51)</f>
        <v/>
      </c>
      <c r="F813" s="564" t="str">
        <f>IF('statement of marks'!DI51="","",'statement of marks'!DI51)</f>
        <v/>
      </c>
      <c r="G813" s="122" t="str">
        <f>IF(F813="","",SUM(C813:F813))</f>
        <v/>
      </c>
      <c r="H813" s="231"/>
      <c r="J813" s="1029" t="str">
        <f>'statement of marks'!$DE$3</f>
        <v>RAJASTHAN STUDIES</v>
      </c>
      <c r="K813" s="1030"/>
      <c r="L813" s="564" t="str">
        <f>IF('statement of marks'!DE52="","",'statement of marks'!DE52)</f>
        <v/>
      </c>
      <c r="M813" s="564" t="str">
        <f>IF('statement of marks'!DF52="","",'statement of marks'!DF52)</f>
        <v/>
      </c>
      <c r="N813" s="564" t="str">
        <f>IF('statement of marks'!DG52="","",'statement of marks'!DG52)</f>
        <v/>
      </c>
      <c r="O813" s="564" t="str">
        <f>IF('statement of marks'!DI52="","",'statement of marks'!DI52)</f>
        <v/>
      </c>
      <c r="P813" s="122" t="str">
        <f>IF(O813="","",SUM(L813:O813))</f>
        <v/>
      </c>
    </row>
    <row r="814" spans="1:16" ht="15.25" customHeight="1">
      <c r="A814" s="1029" t="str">
        <f>'statement of marks'!$DP$3</f>
        <v>PH. AND HEALTH EDU.</v>
      </c>
      <c r="B814" s="1030"/>
      <c r="C814" s="564" t="str">
        <f>IF('statement of marks'!DP51="","",'statement of marks'!DP51)</f>
        <v/>
      </c>
      <c r="D814" s="564" t="str">
        <f>IF('statement of marks'!DQ51="","",'statement of marks'!DQ51)</f>
        <v/>
      </c>
      <c r="E814" s="564" t="str">
        <f>IF('statement of marks'!DR51="","",'statement of marks'!DR51)</f>
        <v/>
      </c>
      <c r="F814" s="564" t="str">
        <f>IF('statement of marks'!DV51="","",'statement of marks'!DV51)</f>
        <v/>
      </c>
      <c r="G814" s="122" t="str">
        <f>IF(F814="","",SUM(C814:F814))</f>
        <v/>
      </c>
      <c r="H814" s="231"/>
      <c r="J814" s="1029" t="str">
        <f>'statement of marks'!$DP$3</f>
        <v>PH. AND HEALTH EDU.</v>
      </c>
      <c r="K814" s="1030"/>
      <c r="L814" s="564" t="str">
        <f>IF('statement of marks'!DP52="","",'statement of marks'!DP52)</f>
        <v/>
      </c>
      <c r="M814" s="564" t="str">
        <f>IF('statement of marks'!DQ52="","",'statement of marks'!DQ52)</f>
        <v/>
      </c>
      <c r="N814" s="564" t="str">
        <f>IF('statement of marks'!DR52="","",'statement of marks'!DR52)</f>
        <v/>
      </c>
      <c r="O814" s="564" t="str">
        <f>IF('statement of marks'!DV52="","",'statement of marks'!DV52)</f>
        <v/>
      </c>
      <c r="P814" s="122" t="str">
        <f>IF(O814="","",SUM(L814:O814))</f>
        <v/>
      </c>
    </row>
    <row r="815" spans="1:16" ht="15.25" customHeight="1">
      <c r="A815" s="1029" t="str">
        <f>'statement of marks'!$EB$3</f>
        <v>FOUNDATION OF IT</v>
      </c>
      <c r="B815" s="1030"/>
      <c r="C815" s="564" t="str">
        <f>IF('statement of marks'!EB51="","",'statement of marks'!EB51)</f>
        <v/>
      </c>
      <c r="D815" s="564" t="str">
        <f>IF('statement of marks'!EC51="","",'statement of marks'!EC51)</f>
        <v/>
      </c>
      <c r="E815" s="564" t="str">
        <f>IF('statement of marks'!ED51="","",'statement of marks'!ED51)</f>
        <v/>
      </c>
      <c r="F815" s="564" t="str">
        <f>IF('statement of marks'!EH51="","",'statement of marks'!EH51)</f>
        <v/>
      </c>
      <c r="G815" s="122" t="str">
        <f>IF(F815="","",SUM(C815:F815))</f>
        <v/>
      </c>
      <c r="H815" s="231"/>
      <c r="J815" s="1029" t="str">
        <f>'statement of marks'!$EB$3</f>
        <v>FOUNDATION OF IT</v>
      </c>
      <c r="K815" s="1030"/>
      <c r="L815" s="564" t="str">
        <f>IF('statement of marks'!EB52="","",'statement of marks'!EB52)</f>
        <v/>
      </c>
      <c r="M815" s="564" t="str">
        <f>IF('statement of marks'!EC52="","",'statement of marks'!EC52)</f>
        <v/>
      </c>
      <c r="N815" s="564" t="str">
        <f>IF('statement of marks'!ED52="","",'statement of marks'!ED52)</f>
        <v/>
      </c>
      <c r="O815" s="564" t="str">
        <f>IF('statement of marks'!EH52="","",'statement of marks'!EH52)</f>
        <v/>
      </c>
      <c r="P815" s="122" t="str">
        <f>IF(O815="","",SUM(L815:O815))</f>
        <v/>
      </c>
    </row>
    <row r="816" spans="1:16" ht="15.25" customHeight="1">
      <c r="A816" s="1029" t="str">
        <f>'statement of marks'!$EN$3</f>
        <v>S.U.P.W.</v>
      </c>
      <c r="B816" s="1030"/>
      <c r="C816" s="562" t="s">
        <v>247</v>
      </c>
      <c r="D816" s="1042" t="s">
        <v>249</v>
      </c>
      <c r="E816" s="1042"/>
      <c r="F816" s="565" t="s">
        <v>75</v>
      </c>
      <c r="G816" s="122" t="s">
        <v>30</v>
      </c>
      <c r="H816" s="231"/>
      <c r="J816" s="1029" t="str">
        <f>'statement of marks'!$EN$3</f>
        <v>S.U.P.W.</v>
      </c>
      <c r="K816" s="1030"/>
      <c r="L816" s="562" t="s">
        <v>247</v>
      </c>
      <c r="M816" s="1042" t="s">
        <v>249</v>
      </c>
      <c r="N816" s="1042"/>
      <c r="O816" s="565" t="s">
        <v>75</v>
      </c>
      <c r="P816" s="122" t="s">
        <v>30</v>
      </c>
    </row>
    <row r="817" spans="1:16" ht="15.25" customHeight="1">
      <c r="A817" s="1029"/>
      <c r="B817" s="1030"/>
      <c r="C817" s="563">
        <f>'statement of marks'!$EN$6</f>
        <v>25</v>
      </c>
      <c r="D817" s="1043">
        <f>'statement of marks'!$EO$6</f>
        <v>45</v>
      </c>
      <c r="E817" s="1043"/>
      <c r="F817" s="563">
        <f>'statement of marks'!$EP$6</f>
        <v>30</v>
      </c>
      <c r="G817" s="122">
        <f>SUM(C817,D817,F817)</f>
        <v>100</v>
      </c>
      <c r="H817" s="231"/>
      <c r="J817" s="1029"/>
      <c r="K817" s="1030"/>
      <c r="L817" s="563">
        <f>'statement of marks'!$EN$6</f>
        <v>25</v>
      </c>
      <c r="M817" s="1043">
        <f>'statement of marks'!$EO$6</f>
        <v>45</v>
      </c>
      <c r="N817" s="1043"/>
      <c r="O817" s="563">
        <f>'statement of marks'!$EP$6</f>
        <v>30</v>
      </c>
      <c r="P817" s="122">
        <f>SUM(L817,M817,O817)</f>
        <v>100</v>
      </c>
    </row>
    <row r="818" spans="1:16" ht="15.25" customHeight="1">
      <c r="A818" s="1029"/>
      <c r="B818" s="1030"/>
      <c r="C818" s="564" t="str">
        <f>IF('statement of marks'!EN51="","",'statement of marks'!EN51)</f>
        <v/>
      </c>
      <c r="D818" s="1044" t="str">
        <f>'statement of marks'!EO51</f>
        <v/>
      </c>
      <c r="E818" s="1044"/>
      <c r="F818" s="564" t="str">
        <f>'statement of marks'!EP51</f>
        <v/>
      </c>
      <c r="G818" s="561" t="str">
        <f>IF(F818="","",SUM(C818,D818,F818))</f>
        <v/>
      </c>
      <c r="H818" s="231"/>
      <c r="J818" s="1029"/>
      <c r="K818" s="1030"/>
      <c r="L818" s="564" t="str">
        <f>IF('statement of marks'!EN52="","",'statement of marks'!EN52)</f>
        <v/>
      </c>
      <c r="M818" s="1044" t="str">
        <f>'statement of marks'!EO52</f>
        <v/>
      </c>
      <c r="N818" s="1044"/>
      <c r="O818" s="564" t="str">
        <f>'statement of marks'!EP52</f>
        <v/>
      </c>
      <c r="P818" s="561" t="str">
        <f>IF(O818="","",SUM(L818,M818,O818))</f>
        <v/>
      </c>
    </row>
    <row r="819" spans="1:16" ht="15.25" customHeight="1">
      <c r="A819" s="1029" t="str">
        <f>'statement of marks'!$ES$3</f>
        <v>ART EDU.</v>
      </c>
      <c r="B819" s="1030"/>
      <c r="C819" s="565" t="s">
        <v>76</v>
      </c>
      <c r="D819" s="1041" t="s">
        <v>77</v>
      </c>
      <c r="E819" s="1041"/>
      <c r="F819" s="224" t="s">
        <v>248</v>
      </c>
      <c r="G819" s="122" t="s">
        <v>30</v>
      </c>
      <c r="H819" s="231"/>
      <c r="J819" s="1029" t="str">
        <f>'statement of marks'!$ES$3</f>
        <v>ART EDU.</v>
      </c>
      <c r="K819" s="1030"/>
      <c r="L819" s="565" t="s">
        <v>76</v>
      </c>
      <c r="M819" s="1041" t="s">
        <v>77</v>
      </c>
      <c r="N819" s="1041"/>
      <c r="O819" s="224" t="s">
        <v>248</v>
      </c>
      <c r="P819" s="122" t="s">
        <v>30</v>
      </c>
    </row>
    <row r="820" spans="1:16" ht="15.25" customHeight="1">
      <c r="A820" s="1029"/>
      <c r="B820" s="1030"/>
      <c r="C820" s="563">
        <f>'statement of marks'!$ES$6</f>
        <v>25</v>
      </c>
      <c r="D820" s="563">
        <f>'statement of marks'!$ET$6</f>
        <v>30</v>
      </c>
      <c r="E820" s="563">
        <f>'statement of marks'!$EU$6</f>
        <v>30</v>
      </c>
      <c r="F820" s="563">
        <f>'statement of marks'!$EV$6</f>
        <v>15</v>
      </c>
      <c r="G820" s="122">
        <f>SUM(C820,D820,E820,F820)</f>
        <v>100</v>
      </c>
      <c r="H820" s="231"/>
      <c r="J820" s="1029"/>
      <c r="K820" s="1030"/>
      <c r="L820" s="563">
        <f>'statement of marks'!$ES$6</f>
        <v>25</v>
      </c>
      <c r="M820" s="563">
        <f>'statement of marks'!$ET$6</f>
        <v>30</v>
      </c>
      <c r="N820" s="563">
        <f>'statement of marks'!$EU$6</f>
        <v>30</v>
      </c>
      <c r="O820" s="563">
        <f>'statement of marks'!$EV$6</f>
        <v>15</v>
      </c>
      <c r="P820" s="122">
        <f>SUM(L820,M820,N820,O820)</f>
        <v>100</v>
      </c>
    </row>
    <row r="821" spans="1:16" ht="15.25" customHeight="1">
      <c r="A821" s="1029"/>
      <c r="B821" s="1030"/>
      <c r="C821" s="564" t="str">
        <f>IF('statement of marks'!ES51="","",'statement of marks'!ES51)</f>
        <v/>
      </c>
      <c r="D821" s="564" t="str">
        <f>'statement of marks'!ET51</f>
        <v/>
      </c>
      <c r="E821" s="564" t="str">
        <f>'statement of marks'!EU51</f>
        <v/>
      </c>
      <c r="F821" s="564" t="str">
        <f>'statement of marks'!EV51</f>
        <v/>
      </c>
      <c r="G821" s="122" t="str">
        <f>IF(F821="","",SUM(C821:F821))</f>
        <v/>
      </c>
      <c r="H821" s="231"/>
      <c r="J821" s="1029"/>
      <c r="K821" s="1030"/>
      <c r="L821" s="564" t="str">
        <f>IF('statement of marks'!ES52="","",'statement of marks'!ES52)</f>
        <v/>
      </c>
      <c r="M821" s="564" t="str">
        <f>'statement of marks'!ET52</f>
        <v/>
      </c>
      <c r="N821" s="564" t="str">
        <f>'statement of marks'!EU52</f>
        <v/>
      </c>
      <c r="O821" s="564" t="str">
        <f>'statement of marks'!EV52</f>
        <v/>
      </c>
      <c r="P821" s="122" t="str">
        <f>IF(O821="","",SUM(L821:O821))</f>
        <v/>
      </c>
    </row>
    <row r="822" spans="1:16" ht="15.25" customHeight="1">
      <c r="A822" s="1033" t="s">
        <v>246</v>
      </c>
      <c r="B822" s="1034"/>
      <c r="C822" s="560" t="s">
        <v>252</v>
      </c>
      <c r="D822" s="560" t="s">
        <v>251</v>
      </c>
      <c r="E822" s="560" t="s">
        <v>250</v>
      </c>
      <c r="F822" s="1031" t="s">
        <v>245</v>
      </c>
      <c r="G822" s="1032"/>
      <c r="H822" s="231"/>
      <c r="J822" s="1033" t="s">
        <v>246</v>
      </c>
      <c r="K822" s="1034"/>
      <c r="L822" s="560" t="s">
        <v>252</v>
      </c>
      <c r="M822" s="560" t="s">
        <v>251</v>
      </c>
      <c r="N822" s="560" t="s">
        <v>250</v>
      </c>
      <c r="O822" s="1031" t="s">
        <v>245</v>
      </c>
      <c r="P822" s="1032"/>
    </row>
    <row r="823" spans="1:16" ht="15.25" customHeight="1">
      <c r="A823" s="1033" t="s">
        <v>170</v>
      </c>
      <c r="B823" s="1034"/>
      <c r="C823" s="181" t="str">
        <f>IF('statement of marks'!GN51="","",'statement of marks'!GN51)</f>
        <v/>
      </c>
      <c r="D823" s="181" t="str">
        <f>IF('statement of marks'!GP51="","",'statement of marks'!GP51)</f>
        <v/>
      </c>
      <c r="E823" s="181" t="str">
        <f>IF('statement of marks'!GR51="","",'statement of marks'!GR51)</f>
        <v/>
      </c>
      <c r="F823" s="1035" t="str">
        <f>'statement of marks'!GT51</f>
        <v/>
      </c>
      <c r="G823" s="1036"/>
      <c r="H823" s="231"/>
      <c r="J823" s="1033" t="s">
        <v>170</v>
      </c>
      <c r="K823" s="1034"/>
      <c r="L823" s="181" t="str">
        <f>IF('statement of marks'!GN52="","",'statement of marks'!GN52)</f>
        <v/>
      </c>
      <c r="M823" s="181" t="str">
        <f>IF('statement of marks'!GP52="","",'statement of marks'!GP52)</f>
        <v/>
      </c>
      <c r="N823" s="181" t="str">
        <f>IF('statement of marks'!GR52="","",'statement of marks'!GR52)</f>
        <v/>
      </c>
      <c r="O823" s="1035" t="str">
        <f>'statement of marks'!GT52</f>
        <v/>
      </c>
      <c r="P823" s="1036"/>
    </row>
    <row r="824" spans="1:16" ht="15.25" customHeight="1">
      <c r="A824" s="1037" t="s">
        <v>171</v>
      </c>
      <c r="B824" s="1038"/>
      <c r="C824" s="180" t="str">
        <f>IF('statement of marks'!GM51="","",'statement of marks'!GM51)</f>
        <v/>
      </c>
      <c r="D824" s="180" t="str">
        <f>IF('statement of marks'!GO51="","",'statement of marks'!GO51)</f>
        <v/>
      </c>
      <c r="E824" s="180" t="str">
        <f>IF('statement of marks'!GQ51="","",'statement of marks'!GQ51)</f>
        <v/>
      </c>
      <c r="F824" s="1039" t="str">
        <f>'statement of marks'!GS51</f>
        <v/>
      </c>
      <c r="G824" s="1040"/>
      <c r="H824" s="231"/>
      <c r="J824" s="1037" t="s">
        <v>171</v>
      </c>
      <c r="K824" s="1038"/>
      <c r="L824" s="180" t="str">
        <f>IF('statement of marks'!GM52="","",'statement of marks'!GM52)</f>
        <v/>
      </c>
      <c r="M824" s="180" t="str">
        <f>IF('statement of marks'!GO52="","",'statement of marks'!GO52)</f>
        <v/>
      </c>
      <c r="N824" s="180" t="str">
        <f>IF('statement of marks'!GQ52="","",'statement of marks'!GQ52)</f>
        <v/>
      </c>
      <c r="O824" s="1039" t="str">
        <f>'statement of marks'!GS52</f>
        <v/>
      </c>
      <c r="P824" s="1040"/>
    </row>
    <row r="825" spans="1:16" ht="15.25" customHeight="1">
      <c r="A825" s="1029" t="s">
        <v>241</v>
      </c>
      <c r="B825" s="1030"/>
      <c r="C825" s="177"/>
      <c r="D825" s="43"/>
      <c r="E825" s="43"/>
      <c r="F825" s="43"/>
      <c r="G825" s="226"/>
      <c r="H825" s="231"/>
      <c r="J825" s="1029" t="s">
        <v>241</v>
      </c>
      <c r="K825" s="1030"/>
      <c r="L825" s="177"/>
      <c r="M825" s="43"/>
      <c r="N825" s="43"/>
      <c r="O825" s="43"/>
      <c r="P825" s="226"/>
    </row>
    <row r="826" spans="1:16" ht="15.25" customHeight="1">
      <c r="A826" s="1029" t="s">
        <v>242</v>
      </c>
      <c r="B826" s="1030"/>
      <c r="C826" s="177"/>
      <c r="D826" s="43"/>
      <c r="E826" s="43"/>
      <c r="F826" s="43"/>
      <c r="G826" s="226"/>
      <c r="H826" s="231"/>
      <c r="J826" s="1029" t="s">
        <v>242</v>
      </c>
      <c r="K826" s="1030"/>
      <c r="L826" s="177"/>
      <c r="M826" s="43"/>
      <c r="N826" s="43"/>
      <c r="O826" s="43"/>
      <c r="P826" s="226"/>
    </row>
    <row r="827" spans="1:16" ht="15.25" customHeight="1">
      <c r="A827" s="1029" t="s">
        <v>243</v>
      </c>
      <c r="B827" s="1030"/>
      <c r="C827" s="177"/>
      <c r="D827" s="43"/>
      <c r="E827" s="43"/>
      <c r="F827" s="43"/>
      <c r="G827" s="226"/>
      <c r="H827" s="231"/>
      <c r="J827" s="1029" t="s">
        <v>243</v>
      </c>
      <c r="K827" s="1030"/>
      <c r="L827" s="177"/>
      <c r="M827" s="43"/>
      <c r="N827" s="43"/>
      <c r="O827" s="43"/>
      <c r="P827" s="226"/>
    </row>
    <row r="828" spans="1:16" ht="15.25" customHeight="1" thickBot="1">
      <c r="A828" s="1027" t="s">
        <v>244</v>
      </c>
      <c r="B828" s="1028"/>
      <c r="C828" s="178"/>
      <c r="D828" s="227"/>
      <c r="E828" s="227"/>
      <c r="F828" s="227"/>
      <c r="G828" s="228"/>
      <c r="H828" s="231"/>
      <c r="J828" s="1027" t="s">
        <v>244</v>
      </c>
      <c r="K828" s="1028"/>
      <c r="L828" s="178"/>
      <c r="M828" s="227"/>
      <c r="N828" s="227"/>
      <c r="O828" s="227"/>
      <c r="P828" s="228"/>
    </row>
    <row r="829" spans="1:16" ht="15.25" customHeight="1" thickTop="1">
      <c r="A829" s="1053" t="s">
        <v>166</v>
      </c>
      <c r="B829" s="1054"/>
      <c r="C829" s="1054"/>
      <c r="D829" s="1054"/>
      <c r="E829" s="1054"/>
      <c r="F829" s="1054"/>
      <c r="G829" s="1055"/>
      <c r="H829" s="231"/>
      <c r="J829" s="1056" t="s">
        <v>256</v>
      </c>
      <c r="K829" s="1057"/>
      <c r="L829" s="1057"/>
      <c r="M829" s="1057"/>
      <c r="N829" s="1057"/>
      <c r="O829" s="1057"/>
      <c r="P829" s="1058"/>
    </row>
    <row r="830" spans="1:16" ht="15.25" customHeight="1">
      <c r="A830" s="1059" t="str">
        <f>IF('statement of marks'!$A$1="","",'statement of marks'!$A$1)</f>
        <v xml:space="preserve">GOVT. HR. SEC. SCHOOL, </v>
      </c>
      <c r="B830" s="1060"/>
      <c r="C830" s="1060"/>
      <c r="D830" s="1060"/>
      <c r="E830" s="1060"/>
      <c r="F830" s="1060"/>
      <c r="G830" s="1061"/>
      <c r="H830" s="231"/>
      <c r="J830" s="1059" t="str">
        <f>IF('statement of marks'!$A$1="","",'statement of marks'!$A$1)</f>
        <v xml:space="preserve">GOVT. HR. SEC. SCHOOL, </v>
      </c>
      <c r="K830" s="1060"/>
      <c r="L830" s="1060"/>
      <c r="M830" s="1060"/>
      <c r="N830" s="1060"/>
      <c r="O830" s="1060"/>
      <c r="P830" s="1061"/>
    </row>
    <row r="831" spans="1:16" ht="15.25" customHeight="1">
      <c r="A831" s="1059"/>
      <c r="B831" s="1060"/>
      <c r="C831" s="1060"/>
      <c r="D831" s="1060"/>
      <c r="E831" s="1060"/>
      <c r="F831" s="1060"/>
      <c r="G831" s="1061"/>
      <c r="H831" s="231"/>
      <c r="J831" s="1059"/>
      <c r="K831" s="1060"/>
      <c r="L831" s="1060"/>
      <c r="M831" s="1060"/>
      <c r="N831" s="1060"/>
      <c r="O831" s="1060"/>
      <c r="P831" s="1061"/>
    </row>
    <row r="832" spans="1:16" ht="15.25" customHeight="1">
      <c r="A832" s="1029" t="s">
        <v>167</v>
      </c>
      <c r="B832" s="1030"/>
      <c r="C832" s="1051" t="str">
        <f>IF('statement of marks'!$F$3="","",'statement of marks'!$F$3)</f>
        <v>2015-16</v>
      </c>
      <c r="D832" s="1051"/>
      <c r="E832" s="1051"/>
      <c r="F832" s="1051"/>
      <c r="G832" s="1052"/>
      <c r="H832" s="231"/>
      <c r="J832" s="1029" t="s">
        <v>167</v>
      </c>
      <c r="K832" s="1030"/>
      <c r="L832" s="1051" t="str">
        <f>IF('statement of marks'!$F$3="","",'statement of marks'!$F$3)</f>
        <v>2015-16</v>
      </c>
      <c r="M832" s="1051"/>
      <c r="N832" s="1051"/>
      <c r="O832" s="1051"/>
      <c r="P832" s="1052"/>
    </row>
    <row r="833" spans="1:16" ht="15.25" customHeight="1">
      <c r="A833" s="1029" t="s">
        <v>31</v>
      </c>
      <c r="B833" s="1030"/>
      <c r="C833" s="1051" t="str">
        <f>IF('statement of marks'!H53="","",'statement of marks'!H53)</f>
        <v>A 047</v>
      </c>
      <c r="D833" s="1051"/>
      <c r="E833" s="1051"/>
      <c r="F833" s="1051"/>
      <c r="G833" s="1052"/>
      <c r="H833" s="231"/>
      <c r="J833" s="1029" t="s">
        <v>31</v>
      </c>
      <c r="K833" s="1030"/>
      <c r="L833" s="1051" t="str">
        <f>IF('statement of marks'!H54="","",'statement of marks'!H54)</f>
        <v>A 048</v>
      </c>
      <c r="M833" s="1051"/>
      <c r="N833" s="1051"/>
      <c r="O833" s="1051"/>
      <c r="P833" s="1052"/>
    </row>
    <row r="834" spans="1:16" ht="15.25" customHeight="1">
      <c r="A834" s="1029" t="s">
        <v>32</v>
      </c>
      <c r="B834" s="1030"/>
      <c r="C834" s="1051" t="str">
        <f>IF('statement of marks'!I53="","",'statement of marks'!I53)</f>
        <v>B 047</v>
      </c>
      <c r="D834" s="1051"/>
      <c r="E834" s="1051"/>
      <c r="F834" s="1051"/>
      <c r="G834" s="1052"/>
      <c r="H834" s="231"/>
      <c r="J834" s="1029" t="s">
        <v>32</v>
      </c>
      <c r="K834" s="1030"/>
      <c r="L834" s="1051" t="str">
        <f>IF('statement of marks'!I54="","",'statement of marks'!I54)</f>
        <v>B 048</v>
      </c>
      <c r="M834" s="1051"/>
      <c r="N834" s="1051"/>
      <c r="O834" s="1051"/>
      <c r="P834" s="1052"/>
    </row>
    <row r="835" spans="1:16" ht="15.25" customHeight="1">
      <c r="A835" s="1029" t="s">
        <v>33</v>
      </c>
      <c r="B835" s="1030"/>
      <c r="C835" s="1051" t="str">
        <f>IF('statement of marks'!J53="","",'statement of marks'!J53)</f>
        <v>C 047</v>
      </c>
      <c r="D835" s="1051"/>
      <c r="E835" s="1051"/>
      <c r="F835" s="1051"/>
      <c r="G835" s="1052"/>
      <c r="H835" s="231"/>
      <c r="J835" s="1029" t="s">
        <v>33</v>
      </c>
      <c r="K835" s="1030"/>
      <c r="L835" s="1051" t="str">
        <f>IF('statement of marks'!J54="","",'statement of marks'!J54)</f>
        <v>C 048</v>
      </c>
      <c r="M835" s="1051"/>
      <c r="N835" s="1051"/>
      <c r="O835" s="1051"/>
      <c r="P835" s="1052"/>
    </row>
    <row r="836" spans="1:16" ht="15.25" customHeight="1">
      <c r="A836" s="1029" t="s">
        <v>202</v>
      </c>
      <c r="B836" s="1030"/>
      <c r="C836" s="559" t="str">
        <f>IF('statement of marks'!$A$3="","",'statement of marks'!$A$3)</f>
        <v>10 'B'</v>
      </c>
      <c r="D836" s="1030" t="s">
        <v>62</v>
      </c>
      <c r="E836" s="1030"/>
      <c r="F836" s="1030">
        <f>IF('statement of marks'!D53="","",'statement of marks'!D53)</f>
        <v>1047</v>
      </c>
      <c r="G836" s="1050"/>
      <c r="H836" s="231"/>
      <c r="J836" s="1029" t="s">
        <v>202</v>
      </c>
      <c r="K836" s="1030"/>
      <c r="L836" s="559" t="str">
        <f>IF('statement of marks'!$A$3="","",'statement of marks'!$A$3)</f>
        <v>10 'B'</v>
      </c>
      <c r="M836" s="1030" t="s">
        <v>62</v>
      </c>
      <c r="N836" s="1030"/>
      <c r="O836" s="1030">
        <f>IF('statement of marks'!D54="","",'statement of marks'!D54)</f>
        <v>1048</v>
      </c>
      <c r="P836" s="1050"/>
    </row>
    <row r="837" spans="1:16" ht="15.25" customHeight="1">
      <c r="A837" s="1029" t="s">
        <v>63</v>
      </c>
      <c r="B837" s="1030"/>
      <c r="C837" s="559" t="str">
        <f>IF('statement of marks'!F53="","",'statement of marks'!F53)</f>
        <v/>
      </c>
      <c r="D837" s="1030" t="s">
        <v>58</v>
      </c>
      <c r="E837" s="1030"/>
      <c r="F837" s="1062" t="str">
        <f>IF('statement of marks'!G53="","",'statement of marks'!G53)</f>
        <v/>
      </c>
      <c r="G837" s="1063"/>
      <c r="H837" s="231"/>
      <c r="J837" s="1029" t="s">
        <v>63</v>
      </c>
      <c r="K837" s="1030"/>
      <c r="L837" s="559" t="str">
        <f>IF('statement of marks'!F54="","",'statement of marks'!F54)</f>
        <v/>
      </c>
      <c r="M837" s="1030" t="s">
        <v>58</v>
      </c>
      <c r="N837" s="1030"/>
      <c r="O837" s="1062" t="str">
        <f>IF('statement of marks'!G54="","",'statement of marks'!G54)</f>
        <v/>
      </c>
      <c r="P837" s="1063"/>
    </row>
    <row r="838" spans="1:16" ht="15.25" customHeight="1">
      <c r="A838" s="229" t="s">
        <v>168</v>
      </c>
      <c r="B838" s="230" t="s">
        <v>254</v>
      </c>
      <c r="C838" s="186" t="s">
        <v>67</v>
      </c>
      <c r="D838" s="186" t="s">
        <v>68</v>
      </c>
      <c r="E838" s="186" t="s">
        <v>69</v>
      </c>
      <c r="F838" s="558" t="s">
        <v>176</v>
      </c>
      <c r="G838" s="190" t="s">
        <v>253</v>
      </c>
      <c r="H838" s="231"/>
      <c r="J838" s="229" t="s">
        <v>168</v>
      </c>
      <c r="K838" s="230" t="s">
        <v>254</v>
      </c>
      <c r="L838" s="186" t="s">
        <v>67</v>
      </c>
      <c r="M838" s="186" t="s">
        <v>68</v>
      </c>
      <c r="N838" s="186" t="s">
        <v>69</v>
      </c>
      <c r="O838" s="558" t="s">
        <v>176</v>
      </c>
      <c r="P838" s="190" t="s">
        <v>253</v>
      </c>
    </row>
    <row r="839" spans="1:16" ht="15.25" customHeight="1">
      <c r="A839" s="1049" t="s">
        <v>148</v>
      </c>
      <c r="B839" s="1046"/>
      <c r="C839" s="563">
        <v>10</v>
      </c>
      <c r="D839" s="563">
        <v>10</v>
      </c>
      <c r="E839" s="563">
        <v>10</v>
      </c>
      <c r="F839" s="563">
        <v>70</v>
      </c>
      <c r="G839" s="122">
        <v>100</v>
      </c>
      <c r="H839" s="231"/>
      <c r="J839" s="1049" t="s">
        <v>148</v>
      </c>
      <c r="K839" s="1046"/>
      <c r="L839" s="563">
        <v>10</v>
      </c>
      <c r="M839" s="563">
        <v>10</v>
      </c>
      <c r="N839" s="563">
        <v>10</v>
      </c>
      <c r="O839" s="563">
        <v>70</v>
      </c>
      <c r="P839" s="122">
        <v>100</v>
      </c>
    </row>
    <row r="840" spans="1:16" ht="15.25" customHeight="1">
      <c r="A840" s="1029" t="str">
        <f>'statement of marks'!$K$3</f>
        <v>HINDI</v>
      </c>
      <c r="B840" s="1030"/>
      <c r="C840" s="181" t="str">
        <f>IF('statement of marks'!K53="","",'statement of marks'!K53)</f>
        <v/>
      </c>
      <c r="D840" s="181" t="str">
        <f>IF('statement of marks'!L53="","",'statement of marks'!L53)</f>
        <v/>
      </c>
      <c r="E840" s="181" t="str">
        <f>IF('statement of marks'!M53="","",'statement of marks'!M53)</f>
        <v/>
      </c>
      <c r="F840" s="181" t="str">
        <f>IF('statement of marks'!O53="","",'statement of marks'!O53)</f>
        <v/>
      </c>
      <c r="G840" s="122" t="str">
        <f t="shared" ref="G840:G845" si="46">IF(F840="","",SUM(C840:F840))</f>
        <v/>
      </c>
      <c r="H840" s="231"/>
      <c r="J840" s="1029" t="str">
        <f>'statement of marks'!$K$3</f>
        <v>HINDI</v>
      </c>
      <c r="K840" s="1030"/>
      <c r="L840" s="181" t="str">
        <f>IF('statement of marks'!K54="","",'statement of marks'!K54)</f>
        <v/>
      </c>
      <c r="M840" s="181" t="str">
        <f>IF('statement of marks'!L54="","",'statement of marks'!L54)</f>
        <v/>
      </c>
      <c r="N840" s="181" t="str">
        <f>IF('statement of marks'!M54="","",'statement of marks'!M54)</f>
        <v/>
      </c>
      <c r="O840" s="181" t="str">
        <f>IF('statement of marks'!O54="","",'statement of marks'!O54)</f>
        <v/>
      </c>
      <c r="P840" s="122" t="str">
        <f t="shared" ref="P840:P845" si="47">IF(O840="","",SUM(L840:O840))</f>
        <v/>
      </c>
    </row>
    <row r="841" spans="1:16" ht="15.25" customHeight="1">
      <c r="A841" s="1029" t="str">
        <f>'statement of marks'!$AA$3</f>
        <v>ENGLISH</v>
      </c>
      <c r="B841" s="1030"/>
      <c r="C841" s="181" t="str">
        <f>IF('statement of marks'!AA53="","",'statement of marks'!AA53)</f>
        <v/>
      </c>
      <c r="D841" s="181" t="str">
        <f>IF('statement of marks'!AB53="","",'statement of marks'!AB53)</f>
        <v/>
      </c>
      <c r="E841" s="181" t="str">
        <f>IF('statement of marks'!AC53="","",'statement of marks'!AC53)</f>
        <v/>
      </c>
      <c r="F841" s="181" t="str">
        <f>IF('statement of marks'!AE53="","",'statement of marks'!AE53)</f>
        <v/>
      </c>
      <c r="G841" s="122" t="str">
        <f t="shared" si="46"/>
        <v/>
      </c>
      <c r="H841" s="231"/>
      <c r="J841" s="1029" t="str">
        <f>'statement of marks'!$AA$3</f>
        <v>ENGLISH</v>
      </c>
      <c r="K841" s="1030"/>
      <c r="L841" s="181" t="str">
        <f>IF('statement of marks'!AA54="","",'statement of marks'!AA54)</f>
        <v/>
      </c>
      <c r="M841" s="181" t="str">
        <f>IF('statement of marks'!AB54="","",'statement of marks'!AB54)</f>
        <v/>
      </c>
      <c r="N841" s="181" t="str">
        <f>IF('statement of marks'!AC54="","",'statement of marks'!AC54)</f>
        <v/>
      </c>
      <c r="O841" s="181" t="str">
        <f>IF('statement of marks'!AE54="","",'statement of marks'!AE54)</f>
        <v/>
      </c>
      <c r="P841" s="122" t="str">
        <f t="shared" si="47"/>
        <v/>
      </c>
    </row>
    <row r="842" spans="1:16" ht="15.25" customHeight="1">
      <c r="A842" s="1029" t="str">
        <f>'statement of marks'!AR53</f>
        <v/>
      </c>
      <c r="B842" s="1030"/>
      <c r="C842" s="181" t="str">
        <f>IF('statement of marks'!AS53="","",'statement of marks'!AS53)</f>
        <v/>
      </c>
      <c r="D842" s="181" t="str">
        <f>IF('statement of marks'!AT53="","",'statement of marks'!AT53)</f>
        <v/>
      </c>
      <c r="E842" s="181" t="str">
        <f>IF('statement of marks'!AU53="","",'statement of marks'!AU53)</f>
        <v/>
      </c>
      <c r="F842" s="181" t="str">
        <f>IF('statement of marks'!AW53="","",'statement of marks'!AW53)</f>
        <v/>
      </c>
      <c r="G842" s="122" t="str">
        <f t="shared" si="46"/>
        <v/>
      </c>
      <c r="H842" s="231"/>
      <c r="J842" s="1029" t="str">
        <f>'statement of marks'!AR54</f>
        <v/>
      </c>
      <c r="K842" s="1030"/>
      <c r="L842" s="181" t="str">
        <f>IF('statement of marks'!AS54="","",'statement of marks'!AS54)</f>
        <v/>
      </c>
      <c r="M842" s="181" t="str">
        <f>IF('statement of marks'!AT54="","",'statement of marks'!AT54)</f>
        <v/>
      </c>
      <c r="N842" s="181" t="str">
        <f>IF('statement of marks'!AU54="","",'statement of marks'!AU54)</f>
        <v/>
      </c>
      <c r="O842" s="181" t="str">
        <f>IF('statement of marks'!AW54="","",'statement of marks'!AW54)</f>
        <v/>
      </c>
      <c r="P842" s="122" t="str">
        <f t="shared" si="47"/>
        <v/>
      </c>
    </row>
    <row r="843" spans="1:16" ht="15.25" customHeight="1">
      <c r="A843" s="1029" t="str">
        <f>'statement of marks'!$BI$3</f>
        <v>SCIENCE</v>
      </c>
      <c r="B843" s="1030"/>
      <c r="C843" s="181" t="str">
        <f>IF('statement of marks'!BI53="","",'statement of marks'!BI53)</f>
        <v/>
      </c>
      <c r="D843" s="181" t="str">
        <f>IF('statement of marks'!BJ53="","",'statement of marks'!BJ53)</f>
        <v/>
      </c>
      <c r="E843" s="181" t="str">
        <f>IF('statement of marks'!BK53="","",'statement of marks'!BK53)</f>
        <v/>
      </c>
      <c r="F843" s="181" t="str">
        <f>IF('statement of marks'!BM53="","",'statement of marks'!BM53)</f>
        <v/>
      </c>
      <c r="G843" s="122" t="str">
        <f t="shared" si="46"/>
        <v/>
      </c>
      <c r="H843" s="231"/>
      <c r="J843" s="1029" t="str">
        <f>'statement of marks'!$BI$3</f>
        <v>SCIENCE</v>
      </c>
      <c r="K843" s="1030"/>
      <c r="L843" s="181" t="str">
        <f>IF('statement of marks'!BI54="","",'statement of marks'!BI54)</f>
        <v/>
      </c>
      <c r="M843" s="181" t="str">
        <f>IF('statement of marks'!BJ54="","",'statement of marks'!BJ54)</f>
        <v/>
      </c>
      <c r="N843" s="181" t="str">
        <f>IF('statement of marks'!BK54="","",'statement of marks'!BK54)</f>
        <v/>
      </c>
      <c r="O843" s="181" t="str">
        <f>IF('statement of marks'!BM54="","",'statement of marks'!BM54)</f>
        <v/>
      </c>
      <c r="P843" s="122" t="str">
        <f t="shared" si="47"/>
        <v/>
      </c>
    </row>
    <row r="844" spans="1:16" ht="15.25" customHeight="1">
      <c r="A844" s="1029" t="str">
        <f>'statement of marks'!$BY$3</f>
        <v>SOCIAL SCIENCE</v>
      </c>
      <c r="B844" s="1030"/>
      <c r="C844" s="181" t="str">
        <f>IF('statement of marks'!BY53="","",'statement of marks'!BY53)</f>
        <v/>
      </c>
      <c r="D844" s="181" t="str">
        <f>IF('statement of marks'!BZ53="","",'statement of marks'!BZ53)</f>
        <v/>
      </c>
      <c r="E844" s="181" t="str">
        <f>IF('statement of marks'!CA53="","",'statement of marks'!CA53)</f>
        <v/>
      </c>
      <c r="F844" s="181" t="str">
        <f>IF('statement of marks'!CC53="","",'statement of marks'!CC53)</f>
        <v/>
      </c>
      <c r="G844" s="122" t="str">
        <f t="shared" si="46"/>
        <v/>
      </c>
      <c r="H844" s="231"/>
      <c r="J844" s="1029" t="str">
        <f>'statement of marks'!$BY$3</f>
        <v>SOCIAL SCIENCE</v>
      </c>
      <c r="K844" s="1030"/>
      <c r="L844" s="181" t="str">
        <f>IF('statement of marks'!BY54="","",'statement of marks'!BY54)</f>
        <v/>
      </c>
      <c r="M844" s="181" t="str">
        <f>IF('statement of marks'!BZ54="","",'statement of marks'!BZ54)</f>
        <v/>
      </c>
      <c r="N844" s="181" t="str">
        <f>IF('statement of marks'!CA54="","",'statement of marks'!CA54)</f>
        <v/>
      </c>
      <c r="O844" s="181" t="str">
        <f>IF('statement of marks'!CC54="","",'statement of marks'!CC54)</f>
        <v/>
      </c>
      <c r="P844" s="122" t="str">
        <f t="shared" si="47"/>
        <v/>
      </c>
    </row>
    <row r="845" spans="1:16" ht="15.25" customHeight="1">
      <c r="A845" s="1029" t="str">
        <f>'statement of marks'!$CO$3</f>
        <v>MATHEMATICS</v>
      </c>
      <c r="B845" s="1030"/>
      <c r="C845" s="181" t="str">
        <f>IF('statement of marks'!CO53="","",'statement of marks'!CO53)</f>
        <v/>
      </c>
      <c r="D845" s="181" t="str">
        <f>IF('statement of marks'!CP53="","",'statement of marks'!CP53)</f>
        <v/>
      </c>
      <c r="E845" s="181" t="str">
        <f>IF('statement of marks'!CQ53="","",'statement of marks'!CQ53)</f>
        <v/>
      </c>
      <c r="F845" s="181" t="str">
        <f>IF('statement of marks'!CS53="","",'statement of marks'!CS53)</f>
        <v/>
      </c>
      <c r="G845" s="122" t="str">
        <f t="shared" si="46"/>
        <v/>
      </c>
      <c r="H845" s="231"/>
      <c r="J845" s="1029" t="str">
        <f>'statement of marks'!$CO$3</f>
        <v>MATHEMATICS</v>
      </c>
      <c r="K845" s="1030"/>
      <c r="L845" s="181" t="str">
        <f>IF('statement of marks'!CO54="","",'statement of marks'!CO54)</f>
        <v/>
      </c>
      <c r="M845" s="181" t="str">
        <f>IF('statement of marks'!CP54="","",'statement of marks'!CP54)</f>
        <v/>
      </c>
      <c r="N845" s="181" t="str">
        <f>IF('statement of marks'!CQ54="","",'statement of marks'!CQ54)</f>
        <v/>
      </c>
      <c r="O845" s="181" t="str">
        <f>IF('statement of marks'!CS54="","",'statement of marks'!CS54)</f>
        <v/>
      </c>
      <c r="P845" s="122" t="str">
        <f t="shared" si="47"/>
        <v/>
      </c>
    </row>
    <row r="846" spans="1:16" ht="15.25" customHeight="1">
      <c r="A846" s="1047" t="s">
        <v>255</v>
      </c>
      <c r="B846" s="1048"/>
      <c r="C846" s="180" t="str">
        <f>IF(C845="","",SUM(C840:C845))</f>
        <v/>
      </c>
      <c r="D846" s="180" t="str">
        <f>IF(D845="","",SUM(D840:D845))</f>
        <v/>
      </c>
      <c r="E846" s="180" t="str">
        <f>IF(E845="","",SUM(E840:E845))</f>
        <v/>
      </c>
      <c r="F846" s="180" t="str">
        <f>IF(F845="","",SUM(F840:F845))</f>
        <v/>
      </c>
      <c r="G846" s="188" t="str">
        <f>IF(G845="","",SUM(G840:G845))</f>
        <v/>
      </c>
      <c r="H846" s="231"/>
      <c r="J846" s="1047" t="s">
        <v>255</v>
      </c>
      <c r="K846" s="1048"/>
      <c r="L846" s="180" t="str">
        <f>IF(L845="","",SUM(L840:L845))</f>
        <v/>
      </c>
      <c r="M846" s="180" t="str">
        <f>IF(M845="","",SUM(M840:M845))</f>
        <v/>
      </c>
      <c r="N846" s="180" t="str">
        <f>IF(N845="","",SUM(N840:N845))</f>
        <v/>
      </c>
      <c r="O846" s="180" t="str">
        <f>IF(O845="","",SUM(O840:O845))</f>
        <v/>
      </c>
      <c r="P846" s="188" t="str">
        <f>IF(P845="","",SUM(P840:P845))</f>
        <v/>
      </c>
    </row>
    <row r="847" spans="1:16" ht="15.25" customHeight="1">
      <c r="A847" s="1047" t="s">
        <v>169</v>
      </c>
      <c r="B847" s="1048"/>
      <c r="C847" s="563">
        <f>60-(COUNTIF(C840:C845,"NA")*10+COUNTIF(C840:C845,"ML")*10)</f>
        <v>60</v>
      </c>
      <c r="D847" s="563">
        <f>60-(COUNTIF(D840:D845,"NA")*10+COUNTIF(D840:D845,"ML")*10)</f>
        <v>60</v>
      </c>
      <c r="E847" s="563">
        <f>60-(COUNTIF(E840:E845,"NA")*10+COUNTIF(E840:E845,"ML")*10)</f>
        <v>60</v>
      </c>
      <c r="F847" s="563">
        <f>420-(COUNTIF(F840:F845,"NA")*70+COUNTIF(F840:F845,"ML")*70)</f>
        <v>420</v>
      </c>
      <c r="G847" s="189">
        <f>SUM(C847:F847)</f>
        <v>600</v>
      </c>
      <c r="H847" s="231"/>
      <c r="J847" s="1047" t="s">
        <v>169</v>
      </c>
      <c r="K847" s="1048"/>
      <c r="L847" s="563">
        <f>60-(COUNTIF(L840:L845,"NA")*10+COUNTIF(L840:L845,"ML")*10)</f>
        <v>60</v>
      </c>
      <c r="M847" s="563">
        <f>60-(COUNTIF(M840:M845,"NA")*10+COUNTIF(M840:M845,"ML")*10)</f>
        <v>60</v>
      </c>
      <c r="N847" s="563">
        <f>60-(COUNTIF(N840:N845,"NA")*10+COUNTIF(N840:N845,"ML")*10)</f>
        <v>60</v>
      </c>
      <c r="O847" s="563">
        <f>420-(COUNTIF(O840:O845,"NA")*70+COUNTIF(O840:O845,"ML")*70)</f>
        <v>420</v>
      </c>
      <c r="P847" s="189">
        <f>SUM(L847:O847)</f>
        <v>600</v>
      </c>
    </row>
    <row r="848" spans="1:16" ht="15.25" customHeight="1">
      <c r="A848" s="1045" t="s">
        <v>133</v>
      </c>
      <c r="B848" s="1046"/>
      <c r="C848" s="123" t="e">
        <f>C846/C847*100</f>
        <v>#VALUE!</v>
      </c>
      <c r="D848" s="123" t="e">
        <f>D846/D847*100</f>
        <v>#VALUE!</v>
      </c>
      <c r="E848" s="123" t="e">
        <f>E846/E847*100</f>
        <v>#VALUE!</v>
      </c>
      <c r="F848" s="123" t="e">
        <f>F846/F847*100</f>
        <v>#VALUE!</v>
      </c>
      <c r="G848" s="124" t="e">
        <f>G846/G847*100</f>
        <v>#VALUE!</v>
      </c>
      <c r="H848" s="231"/>
      <c r="J848" s="1045" t="s">
        <v>133</v>
      </c>
      <c r="K848" s="1046"/>
      <c r="L848" s="123" t="e">
        <f>L846/L847*100</f>
        <v>#VALUE!</v>
      </c>
      <c r="M848" s="123" t="e">
        <f>M846/M847*100</f>
        <v>#VALUE!</v>
      </c>
      <c r="N848" s="123" t="e">
        <f>N846/N847*100</f>
        <v>#VALUE!</v>
      </c>
      <c r="O848" s="123" t="e">
        <f>O846/O847*100</f>
        <v>#VALUE!</v>
      </c>
      <c r="P848" s="124" t="e">
        <f>P846/P847*100</f>
        <v>#VALUE!</v>
      </c>
    </row>
    <row r="849" spans="1:16" ht="15.25" customHeight="1">
      <c r="A849" s="1029" t="str">
        <f>'statement of marks'!$DE$3</f>
        <v>RAJASTHAN STUDIES</v>
      </c>
      <c r="B849" s="1030"/>
      <c r="C849" s="564" t="str">
        <f>IF('statement of marks'!DE53="","",'statement of marks'!DE53)</f>
        <v/>
      </c>
      <c r="D849" s="564" t="str">
        <f>IF('statement of marks'!DF53="","",'statement of marks'!DF53)</f>
        <v/>
      </c>
      <c r="E849" s="564" t="str">
        <f>IF('statement of marks'!DG53="","",'statement of marks'!DG53)</f>
        <v/>
      </c>
      <c r="F849" s="564" t="str">
        <f>IF('statement of marks'!DI53="","",'statement of marks'!DI53)</f>
        <v/>
      </c>
      <c r="G849" s="122" t="str">
        <f>IF(F849="","",SUM(C849:F849))</f>
        <v/>
      </c>
      <c r="H849" s="231"/>
      <c r="J849" s="1029" t="str">
        <f>'statement of marks'!$DE$3</f>
        <v>RAJASTHAN STUDIES</v>
      </c>
      <c r="K849" s="1030"/>
      <c r="L849" s="564" t="str">
        <f>IF('statement of marks'!DE54="","",'statement of marks'!DE54)</f>
        <v/>
      </c>
      <c r="M849" s="564" t="str">
        <f>IF('statement of marks'!DF54="","",'statement of marks'!DF54)</f>
        <v/>
      </c>
      <c r="N849" s="564" t="str">
        <f>IF('statement of marks'!DG54="","",'statement of marks'!DG54)</f>
        <v/>
      </c>
      <c r="O849" s="564" t="str">
        <f>IF('statement of marks'!DI54="","",'statement of marks'!DI54)</f>
        <v/>
      </c>
      <c r="P849" s="122" t="str">
        <f>IF(O849="","",SUM(L849:O849))</f>
        <v/>
      </c>
    </row>
    <row r="850" spans="1:16" ht="15.25" customHeight="1">
      <c r="A850" s="1029" t="str">
        <f>'statement of marks'!$DP$3</f>
        <v>PH. AND HEALTH EDU.</v>
      </c>
      <c r="B850" s="1030"/>
      <c r="C850" s="564" t="str">
        <f>IF('statement of marks'!DP53="","",'statement of marks'!DP53)</f>
        <v/>
      </c>
      <c r="D850" s="564" t="str">
        <f>IF('statement of marks'!DQ53="","",'statement of marks'!DQ53)</f>
        <v/>
      </c>
      <c r="E850" s="564" t="str">
        <f>IF('statement of marks'!DR53="","",'statement of marks'!DR53)</f>
        <v/>
      </c>
      <c r="F850" s="564" t="str">
        <f>IF('statement of marks'!DV53="","",'statement of marks'!DV53)</f>
        <v/>
      </c>
      <c r="G850" s="122" t="str">
        <f>IF(F850="","",SUM(C850:F850))</f>
        <v/>
      </c>
      <c r="H850" s="231"/>
      <c r="J850" s="1029" t="str">
        <f>'statement of marks'!$DP$3</f>
        <v>PH. AND HEALTH EDU.</v>
      </c>
      <c r="K850" s="1030"/>
      <c r="L850" s="564" t="str">
        <f>IF('statement of marks'!DP54="","",'statement of marks'!DP54)</f>
        <v/>
      </c>
      <c r="M850" s="564" t="str">
        <f>IF('statement of marks'!DQ54="","",'statement of marks'!DQ54)</f>
        <v/>
      </c>
      <c r="N850" s="564" t="str">
        <f>IF('statement of marks'!DR54="","",'statement of marks'!DR54)</f>
        <v/>
      </c>
      <c r="O850" s="564" t="str">
        <f>IF('statement of marks'!DV54="","",'statement of marks'!DV54)</f>
        <v/>
      </c>
      <c r="P850" s="122" t="str">
        <f>IF(O850="","",SUM(L850:O850))</f>
        <v/>
      </c>
    </row>
    <row r="851" spans="1:16" ht="15.25" customHeight="1">
      <c r="A851" s="1029" t="str">
        <f>'statement of marks'!$EB$3</f>
        <v>FOUNDATION OF IT</v>
      </c>
      <c r="B851" s="1030"/>
      <c r="C851" s="564" t="str">
        <f>IF('statement of marks'!EB53="","",'statement of marks'!EB53)</f>
        <v/>
      </c>
      <c r="D851" s="564" t="str">
        <f>IF('statement of marks'!EC53="","",'statement of marks'!EC53)</f>
        <v/>
      </c>
      <c r="E851" s="564" t="str">
        <f>IF('statement of marks'!ED53="","",'statement of marks'!ED53)</f>
        <v/>
      </c>
      <c r="F851" s="564" t="str">
        <f>IF('statement of marks'!EH53="","",'statement of marks'!EH53)</f>
        <v/>
      </c>
      <c r="G851" s="122" t="str">
        <f>IF(F851="","",SUM(C851:F851))</f>
        <v/>
      </c>
      <c r="H851" s="231"/>
      <c r="J851" s="1029" t="str">
        <f>'statement of marks'!$EB$3</f>
        <v>FOUNDATION OF IT</v>
      </c>
      <c r="K851" s="1030"/>
      <c r="L851" s="564" t="str">
        <f>IF('statement of marks'!EB54="","",'statement of marks'!EB54)</f>
        <v/>
      </c>
      <c r="M851" s="564" t="str">
        <f>IF('statement of marks'!EC54="","",'statement of marks'!EC54)</f>
        <v/>
      </c>
      <c r="N851" s="564" t="str">
        <f>IF('statement of marks'!ED54="","",'statement of marks'!ED54)</f>
        <v/>
      </c>
      <c r="O851" s="564" t="str">
        <f>IF('statement of marks'!EH54="","",'statement of marks'!EH54)</f>
        <v/>
      </c>
      <c r="P851" s="122" t="str">
        <f>IF(O851="","",SUM(L851:O851))</f>
        <v/>
      </c>
    </row>
    <row r="852" spans="1:16" ht="15.25" customHeight="1">
      <c r="A852" s="1029" t="str">
        <f>'statement of marks'!$EN$3</f>
        <v>S.U.P.W.</v>
      </c>
      <c r="B852" s="1030"/>
      <c r="C852" s="562" t="s">
        <v>247</v>
      </c>
      <c r="D852" s="1042" t="s">
        <v>249</v>
      </c>
      <c r="E852" s="1042"/>
      <c r="F852" s="565" t="s">
        <v>75</v>
      </c>
      <c r="G852" s="122" t="s">
        <v>30</v>
      </c>
      <c r="H852" s="231"/>
      <c r="J852" s="1029" t="str">
        <f>'statement of marks'!$EN$3</f>
        <v>S.U.P.W.</v>
      </c>
      <c r="K852" s="1030"/>
      <c r="L852" s="562" t="s">
        <v>247</v>
      </c>
      <c r="M852" s="1042" t="s">
        <v>249</v>
      </c>
      <c r="N852" s="1042"/>
      <c r="O852" s="565" t="s">
        <v>75</v>
      </c>
      <c r="P852" s="122" t="s">
        <v>30</v>
      </c>
    </row>
    <row r="853" spans="1:16" ht="15.25" customHeight="1">
      <c r="A853" s="1029"/>
      <c r="B853" s="1030"/>
      <c r="C853" s="563">
        <f>'statement of marks'!$EN$6</f>
        <v>25</v>
      </c>
      <c r="D853" s="1043">
        <f>'statement of marks'!$EO$6</f>
        <v>45</v>
      </c>
      <c r="E853" s="1043"/>
      <c r="F853" s="563">
        <f>'statement of marks'!$EP$6</f>
        <v>30</v>
      </c>
      <c r="G853" s="122">
        <f>SUM(C853,D853,F853)</f>
        <v>100</v>
      </c>
      <c r="H853" s="231"/>
      <c r="J853" s="1029"/>
      <c r="K853" s="1030"/>
      <c r="L853" s="563">
        <f>'statement of marks'!$EN$6</f>
        <v>25</v>
      </c>
      <c r="M853" s="1043">
        <f>'statement of marks'!$EO$6</f>
        <v>45</v>
      </c>
      <c r="N853" s="1043"/>
      <c r="O853" s="563">
        <f>'statement of marks'!$EP$6</f>
        <v>30</v>
      </c>
      <c r="P853" s="122">
        <f>SUM(L853,M853,O853)</f>
        <v>100</v>
      </c>
    </row>
    <row r="854" spans="1:16" ht="15.25" customHeight="1">
      <c r="A854" s="1029"/>
      <c r="B854" s="1030"/>
      <c r="C854" s="564" t="str">
        <f>IF('statement of marks'!EN53="","",'statement of marks'!EN53)</f>
        <v/>
      </c>
      <c r="D854" s="1044" t="str">
        <f>'statement of marks'!EO53</f>
        <v/>
      </c>
      <c r="E854" s="1044"/>
      <c r="F854" s="564" t="str">
        <f>'statement of marks'!EP53</f>
        <v/>
      </c>
      <c r="G854" s="561" t="str">
        <f>IF(F854="","",SUM(C854,D854,F854))</f>
        <v/>
      </c>
      <c r="H854" s="231"/>
      <c r="J854" s="1029"/>
      <c r="K854" s="1030"/>
      <c r="L854" s="564" t="str">
        <f>IF('statement of marks'!EN54="","",'statement of marks'!EN54)</f>
        <v/>
      </c>
      <c r="M854" s="1044" t="str">
        <f>'statement of marks'!EO54</f>
        <v/>
      </c>
      <c r="N854" s="1044"/>
      <c r="O854" s="564" t="str">
        <f>'statement of marks'!EP54</f>
        <v/>
      </c>
      <c r="P854" s="561" t="str">
        <f>IF(O854="","",SUM(L854,M854,O854))</f>
        <v/>
      </c>
    </row>
    <row r="855" spans="1:16" ht="15.25" customHeight="1">
      <c r="A855" s="1029" t="str">
        <f>'statement of marks'!$ES$3</f>
        <v>ART EDU.</v>
      </c>
      <c r="B855" s="1030"/>
      <c r="C855" s="565" t="s">
        <v>76</v>
      </c>
      <c r="D855" s="1041" t="s">
        <v>77</v>
      </c>
      <c r="E855" s="1041"/>
      <c r="F855" s="224" t="s">
        <v>248</v>
      </c>
      <c r="G855" s="122" t="s">
        <v>30</v>
      </c>
      <c r="H855" s="231"/>
      <c r="J855" s="1029" t="str">
        <f>'statement of marks'!$ES$3</f>
        <v>ART EDU.</v>
      </c>
      <c r="K855" s="1030"/>
      <c r="L855" s="565" t="s">
        <v>76</v>
      </c>
      <c r="M855" s="1041" t="s">
        <v>77</v>
      </c>
      <c r="N855" s="1041"/>
      <c r="O855" s="224" t="s">
        <v>248</v>
      </c>
      <c r="P855" s="122" t="s">
        <v>30</v>
      </c>
    </row>
    <row r="856" spans="1:16" ht="15.25" customHeight="1">
      <c r="A856" s="1029"/>
      <c r="B856" s="1030"/>
      <c r="C856" s="563">
        <f>'statement of marks'!$ES$6</f>
        <v>25</v>
      </c>
      <c r="D856" s="563">
        <f>'statement of marks'!$ET$6</f>
        <v>30</v>
      </c>
      <c r="E856" s="563">
        <f>'statement of marks'!$EU$6</f>
        <v>30</v>
      </c>
      <c r="F856" s="563">
        <f>'statement of marks'!$EV$6</f>
        <v>15</v>
      </c>
      <c r="G856" s="122">
        <f>SUM(C856,D856,E856,F856)</f>
        <v>100</v>
      </c>
      <c r="H856" s="231"/>
      <c r="J856" s="1029"/>
      <c r="K856" s="1030"/>
      <c r="L856" s="563">
        <f>'statement of marks'!$ES$6</f>
        <v>25</v>
      </c>
      <c r="M856" s="563">
        <f>'statement of marks'!$ET$6</f>
        <v>30</v>
      </c>
      <c r="N856" s="563">
        <f>'statement of marks'!$EU$6</f>
        <v>30</v>
      </c>
      <c r="O856" s="563">
        <f>'statement of marks'!$EV$6</f>
        <v>15</v>
      </c>
      <c r="P856" s="122">
        <f>SUM(L856,M856,N856,O856)</f>
        <v>100</v>
      </c>
    </row>
    <row r="857" spans="1:16" ht="15.25" customHeight="1">
      <c r="A857" s="1029"/>
      <c r="B857" s="1030"/>
      <c r="C857" s="564" t="str">
        <f>IF('statement of marks'!ES53="","",'statement of marks'!ES53)</f>
        <v/>
      </c>
      <c r="D857" s="564" t="str">
        <f>'statement of marks'!ET53</f>
        <v/>
      </c>
      <c r="E857" s="564" t="str">
        <f>'statement of marks'!EU53</f>
        <v/>
      </c>
      <c r="F857" s="564" t="str">
        <f>'statement of marks'!EV53</f>
        <v/>
      </c>
      <c r="G857" s="122" t="str">
        <f>IF(F857="","",SUM(C857:F857))</f>
        <v/>
      </c>
      <c r="H857" s="231"/>
      <c r="J857" s="1029"/>
      <c r="K857" s="1030"/>
      <c r="L857" s="564" t="str">
        <f>IF('statement of marks'!ES54="","",'statement of marks'!ES54)</f>
        <v/>
      </c>
      <c r="M857" s="564" t="str">
        <f>'statement of marks'!ET54</f>
        <v/>
      </c>
      <c r="N857" s="564" t="str">
        <f>'statement of marks'!EU54</f>
        <v/>
      </c>
      <c r="O857" s="564" t="str">
        <f>'statement of marks'!EV54</f>
        <v/>
      </c>
      <c r="P857" s="122" t="str">
        <f>IF(O857="","",SUM(L857:O857))</f>
        <v/>
      </c>
    </row>
    <row r="858" spans="1:16" ht="15.25" customHeight="1">
      <c r="A858" s="1033" t="s">
        <v>246</v>
      </c>
      <c r="B858" s="1034"/>
      <c r="C858" s="560" t="s">
        <v>252</v>
      </c>
      <c r="D858" s="560" t="s">
        <v>251</v>
      </c>
      <c r="E858" s="560" t="s">
        <v>250</v>
      </c>
      <c r="F858" s="1031" t="s">
        <v>245</v>
      </c>
      <c r="G858" s="1032"/>
      <c r="H858" s="231"/>
      <c r="J858" s="1033" t="s">
        <v>246</v>
      </c>
      <c r="K858" s="1034"/>
      <c r="L858" s="560" t="s">
        <v>252</v>
      </c>
      <c r="M858" s="560" t="s">
        <v>251</v>
      </c>
      <c r="N858" s="560" t="s">
        <v>250</v>
      </c>
      <c r="O858" s="1031" t="s">
        <v>245</v>
      </c>
      <c r="P858" s="1032"/>
    </row>
    <row r="859" spans="1:16" ht="15.25" customHeight="1">
      <c r="A859" s="1033" t="s">
        <v>170</v>
      </c>
      <c r="B859" s="1034"/>
      <c r="C859" s="181" t="str">
        <f>IF('statement of marks'!GN53="","",'statement of marks'!GN53)</f>
        <v/>
      </c>
      <c r="D859" s="181" t="str">
        <f>IF('statement of marks'!GP53="","",'statement of marks'!GP53)</f>
        <v/>
      </c>
      <c r="E859" s="181" t="str">
        <f>IF('statement of marks'!GR53="","",'statement of marks'!GR53)</f>
        <v/>
      </c>
      <c r="F859" s="1035" t="str">
        <f>'statement of marks'!GT53</f>
        <v/>
      </c>
      <c r="G859" s="1036"/>
      <c r="H859" s="231"/>
      <c r="J859" s="1033" t="s">
        <v>170</v>
      </c>
      <c r="K859" s="1034"/>
      <c r="L859" s="181" t="str">
        <f>IF('statement of marks'!GN54="","",'statement of marks'!GN54)</f>
        <v/>
      </c>
      <c r="M859" s="181" t="str">
        <f>IF('statement of marks'!GP54="","",'statement of marks'!GP54)</f>
        <v/>
      </c>
      <c r="N859" s="181" t="str">
        <f>IF('statement of marks'!GR54="","",'statement of marks'!GR54)</f>
        <v/>
      </c>
      <c r="O859" s="1035" t="str">
        <f>'statement of marks'!GT54</f>
        <v/>
      </c>
      <c r="P859" s="1036"/>
    </row>
    <row r="860" spans="1:16" ht="15.25" customHeight="1">
      <c r="A860" s="1037" t="s">
        <v>171</v>
      </c>
      <c r="B860" s="1038"/>
      <c r="C860" s="180" t="str">
        <f>IF('statement of marks'!GM53="","",'statement of marks'!GM53)</f>
        <v/>
      </c>
      <c r="D860" s="180" t="str">
        <f>IF('statement of marks'!GO53="","",'statement of marks'!GO53)</f>
        <v/>
      </c>
      <c r="E860" s="180" t="str">
        <f>IF('statement of marks'!GQ53="","",'statement of marks'!GQ53)</f>
        <v/>
      </c>
      <c r="F860" s="1039" t="str">
        <f>'statement of marks'!GS53</f>
        <v/>
      </c>
      <c r="G860" s="1040"/>
      <c r="H860" s="231"/>
      <c r="J860" s="1037" t="s">
        <v>171</v>
      </c>
      <c r="K860" s="1038"/>
      <c r="L860" s="180" t="str">
        <f>IF('statement of marks'!GM54="","",'statement of marks'!GM54)</f>
        <v/>
      </c>
      <c r="M860" s="180" t="str">
        <f>IF('statement of marks'!GO54="","",'statement of marks'!GO54)</f>
        <v/>
      </c>
      <c r="N860" s="180" t="str">
        <f>IF('statement of marks'!GQ54="","",'statement of marks'!GQ54)</f>
        <v/>
      </c>
      <c r="O860" s="1039" t="str">
        <f>'statement of marks'!GS54</f>
        <v/>
      </c>
      <c r="P860" s="1040"/>
    </row>
    <row r="861" spans="1:16" ht="15.25" customHeight="1">
      <c r="A861" s="1029" t="s">
        <v>241</v>
      </c>
      <c r="B861" s="1030"/>
      <c r="C861" s="177"/>
      <c r="D861" s="43"/>
      <c r="E861" s="43"/>
      <c r="F861" s="43"/>
      <c r="G861" s="226"/>
      <c r="H861" s="231"/>
      <c r="J861" s="1029" t="s">
        <v>241</v>
      </c>
      <c r="K861" s="1030"/>
      <c r="L861" s="177"/>
      <c r="M861" s="43"/>
      <c r="N861" s="43"/>
      <c r="O861" s="43"/>
      <c r="P861" s="226"/>
    </row>
    <row r="862" spans="1:16" ht="15.25" customHeight="1">
      <c r="A862" s="1029" t="s">
        <v>242</v>
      </c>
      <c r="B862" s="1030"/>
      <c r="C862" s="177"/>
      <c r="D862" s="43"/>
      <c r="E862" s="43"/>
      <c r="F862" s="43"/>
      <c r="G862" s="226"/>
      <c r="H862" s="231"/>
      <c r="J862" s="1029" t="s">
        <v>242</v>
      </c>
      <c r="K862" s="1030"/>
      <c r="L862" s="177"/>
      <c r="M862" s="43"/>
      <c r="N862" s="43"/>
      <c r="O862" s="43"/>
      <c r="P862" s="226"/>
    </row>
    <row r="863" spans="1:16" ht="15.25" customHeight="1">
      <c r="A863" s="1029" t="s">
        <v>243</v>
      </c>
      <c r="B863" s="1030"/>
      <c r="C863" s="177"/>
      <c r="D863" s="43"/>
      <c r="E863" s="43"/>
      <c r="F863" s="43"/>
      <c r="G863" s="226"/>
      <c r="H863" s="231"/>
      <c r="J863" s="1029" t="s">
        <v>243</v>
      </c>
      <c r="K863" s="1030"/>
      <c r="L863" s="177"/>
      <c r="M863" s="43"/>
      <c r="N863" s="43"/>
      <c r="O863" s="43"/>
      <c r="P863" s="226"/>
    </row>
    <row r="864" spans="1:16" ht="15.25" customHeight="1" thickBot="1">
      <c r="A864" s="1027" t="s">
        <v>244</v>
      </c>
      <c r="B864" s="1028"/>
      <c r="C864" s="178"/>
      <c r="D864" s="227"/>
      <c r="E864" s="227"/>
      <c r="F864" s="227"/>
      <c r="G864" s="228"/>
      <c r="H864" s="231"/>
      <c r="J864" s="1027" t="s">
        <v>244</v>
      </c>
      <c r="K864" s="1028"/>
      <c r="L864" s="178"/>
      <c r="M864" s="227"/>
      <c r="N864" s="227"/>
      <c r="O864" s="227"/>
      <c r="P864" s="228"/>
    </row>
    <row r="865" spans="1:16" ht="15.25" customHeight="1" thickTop="1">
      <c r="A865" s="1053" t="s">
        <v>166</v>
      </c>
      <c r="B865" s="1054"/>
      <c r="C865" s="1054"/>
      <c r="D865" s="1054"/>
      <c r="E865" s="1054"/>
      <c r="F865" s="1054"/>
      <c r="G865" s="1055"/>
      <c r="H865" s="231"/>
      <c r="J865" s="1056" t="s">
        <v>256</v>
      </c>
      <c r="K865" s="1057"/>
      <c r="L865" s="1057"/>
      <c r="M865" s="1057"/>
      <c r="N865" s="1057"/>
      <c r="O865" s="1057"/>
      <c r="P865" s="1058"/>
    </row>
    <row r="866" spans="1:16" ht="15.25" customHeight="1">
      <c r="A866" s="1059" t="str">
        <f>IF('statement of marks'!$A$1="","",'statement of marks'!$A$1)</f>
        <v xml:space="preserve">GOVT. HR. SEC. SCHOOL, </v>
      </c>
      <c r="B866" s="1060"/>
      <c r="C866" s="1060"/>
      <c r="D866" s="1060"/>
      <c r="E866" s="1060"/>
      <c r="F866" s="1060"/>
      <c r="G866" s="1061"/>
      <c r="H866" s="231"/>
      <c r="J866" s="1059" t="str">
        <f>IF('statement of marks'!$A$1="","",'statement of marks'!$A$1)</f>
        <v xml:space="preserve">GOVT. HR. SEC. SCHOOL, </v>
      </c>
      <c r="K866" s="1060"/>
      <c r="L866" s="1060"/>
      <c r="M866" s="1060"/>
      <c r="N866" s="1060"/>
      <c r="O866" s="1060"/>
      <c r="P866" s="1061"/>
    </row>
    <row r="867" spans="1:16" ht="15.25" customHeight="1">
      <c r="A867" s="1059"/>
      <c r="B867" s="1060"/>
      <c r="C867" s="1060"/>
      <c r="D867" s="1060"/>
      <c r="E867" s="1060"/>
      <c r="F867" s="1060"/>
      <c r="G867" s="1061"/>
      <c r="H867" s="231"/>
      <c r="J867" s="1059"/>
      <c r="K867" s="1060"/>
      <c r="L867" s="1060"/>
      <c r="M867" s="1060"/>
      <c r="N867" s="1060"/>
      <c r="O867" s="1060"/>
      <c r="P867" s="1061"/>
    </row>
    <row r="868" spans="1:16" ht="15.25" customHeight="1">
      <c r="A868" s="1029" t="s">
        <v>167</v>
      </c>
      <c r="B868" s="1030"/>
      <c r="C868" s="1051" t="str">
        <f>IF('statement of marks'!$F$3="","",'statement of marks'!$F$3)</f>
        <v>2015-16</v>
      </c>
      <c r="D868" s="1051"/>
      <c r="E868" s="1051"/>
      <c r="F868" s="1051"/>
      <c r="G868" s="1052"/>
      <c r="H868" s="231"/>
      <c r="J868" s="1029" t="s">
        <v>167</v>
      </c>
      <c r="K868" s="1030"/>
      <c r="L868" s="1051" t="str">
        <f>IF('statement of marks'!$F$3="","",'statement of marks'!$F$3)</f>
        <v>2015-16</v>
      </c>
      <c r="M868" s="1051"/>
      <c r="N868" s="1051"/>
      <c r="O868" s="1051"/>
      <c r="P868" s="1052"/>
    </row>
    <row r="869" spans="1:16" ht="15.25" customHeight="1">
      <c r="A869" s="1029" t="s">
        <v>31</v>
      </c>
      <c r="B869" s="1030"/>
      <c r="C869" s="1051" t="str">
        <f>IF('statement of marks'!H55="","",'statement of marks'!H55)</f>
        <v>A 049</v>
      </c>
      <c r="D869" s="1051"/>
      <c r="E869" s="1051"/>
      <c r="F869" s="1051"/>
      <c r="G869" s="1052"/>
      <c r="H869" s="231"/>
      <c r="J869" s="1029" t="s">
        <v>31</v>
      </c>
      <c r="K869" s="1030"/>
      <c r="L869" s="1051" t="str">
        <f>IF('statement of marks'!H56="","",'statement of marks'!H56)</f>
        <v>A 050</v>
      </c>
      <c r="M869" s="1051"/>
      <c r="N869" s="1051"/>
      <c r="O869" s="1051"/>
      <c r="P869" s="1052"/>
    </row>
    <row r="870" spans="1:16" ht="15.25" customHeight="1">
      <c r="A870" s="1029" t="s">
        <v>32</v>
      </c>
      <c r="B870" s="1030"/>
      <c r="C870" s="1051" t="str">
        <f>IF('statement of marks'!I55="","",'statement of marks'!I55)</f>
        <v>B 049</v>
      </c>
      <c r="D870" s="1051"/>
      <c r="E870" s="1051"/>
      <c r="F870" s="1051"/>
      <c r="G870" s="1052"/>
      <c r="H870" s="231"/>
      <c r="J870" s="1029" t="s">
        <v>32</v>
      </c>
      <c r="K870" s="1030"/>
      <c r="L870" s="1051" t="str">
        <f>IF('statement of marks'!I56="","",'statement of marks'!I56)</f>
        <v>B 050</v>
      </c>
      <c r="M870" s="1051"/>
      <c r="N870" s="1051"/>
      <c r="O870" s="1051"/>
      <c r="P870" s="1052"/>
    </row>
    <row r="871" spans="1:16" ht="15.25" customHeight="1">
      <c r="A871" s="1029" t="s">
        <v>33</v>
      </c>
      <c r="B871" s="1030"/>
      <c r="C871" s="1051" t="str">
        <f>IF('statement of marks'!J55="","",'statement of marks'!J55)</f>
        <v>C 049</v>
      </c>
      <c r="D871" s="1051"/>
      <c r="E871" s="1051"/>
      <c r="F871" s="1051"/>
      <c r="G871" s="1052"/>
      <c r="H871" s="231"/>
      <c r="J871" s="1029" t="s">
        <v>33</v>
      </c>
      <c r="K871" s="1030"/>
      <c r="L871" s="1051" t="str">
        <f>IF('statement of marks'!J56="","",'statement of marks'!J56)</f>
        <v>C 050</v>
      </c>
      <c r="M871" s="1051"/>
      <c r="N871" s="1051"/>
      <c r="O871" s="1051"/>
      <c r="P871" s="1052"/>
    </row>
    <row r="872" spans="1:16" ht="15.25" customHeight="1">
      <c r="A872" s="1029" t="s">
        <v>202</v>
      </c>
      <c r="B872" s="1030"/>
      <c r="C872" s="559" t="str">
        <f>IF('statement of marks'!$A$3="","",'statement of marks'!$A$3)</f>
        <v>10 'B'</v>
      </c>
      <c r="D872" s="1030" t="s">
        <v>62</v>
      </c>
      <c r="E872" s="1030"/>
      <c r="F872" s="1030">
        <f>IF('statement of marks'!D55="","",'statement of marks'!D55)</f>
        <v>1049</v>
      </c>
      <c r="G872" s="1050"/>
      <c r="H872" s="231"/>
      <c r="J872" s="1029" t="s">
        <v>202</v>
      </c>
      <c r="K872" s="1030"/>
      <c r="L872" s="559" t="str">
        <f>IF('statement of marks'!$A$3="","",'statement of marks'!$A$3)</f>
        <v>10 'B'</v>
      </c>
      <c r="M872" s="1030" t="s">
        <v>62</v>
      </c>
      <c r="N872" s="1030"/>
      <c r="O872" s="1030">
        <f>IF('statement of marks'!D56="","",'statement of marks'!D56)</f>
        <v>1050</v>
      </c>
      <c r="P872" s="1050"/>
    </row>
    <row r="873" spans="1:16" ht="15.25" customHeight="1">
      <c r="A873" s="1029" t="s">
        <v>63</v>
      </c>
      <c r="B873" s="1030"/>
      <c r="C873" s="559" t="str">
        <f>IF('statement of marks'!F55="","",'statement of marks'!F55)</f>
        <v/>
      </c>
      <c r="D873" s="1030" t="s">
        <v>58</v>
      </c>
      <c r="E873" s="1030"/>
      <c r="F873" s="1062" t="str">
        <f>IF('statement of marks'!G55="","",'statement of marks'!G55)</f>
        <v/>
      </c>
      <c r="G873" s="1063"/>
      <c r="H873" s="231"/>
      <c r="J873" s="1029" t="s">
        <v>63</v>
      </c>
      <c r="K873" s="1030"/>
      <c r="L873" s="559" t="str">
        <f>IF('statement of marks'!F56="","",'statement of marks'!F56)</f>
        <v/>
      </c>
      <c r="M873" s="1030" t="s">
        <v>58</v>
      </c>
      <c r="N873" s="1030"/>
      <c r="O873" s="1062" t="str">
        <f>IF('statement of marks'!G56="","",'statement of marks'!G56)</f>
        <v/>
      </c>
      <c r="P873" s="1063"/>
    </row>
    <row r="874" spans="1:16" ht="15.25" customHeight="1">
      <c r="A874" s="229" t="s">
        <v>168</v>
      </c>
      <c r="B874" s="230" t="s">
        <v>254</v>
      </c>
      <c r="C874" s="186" t="s">
        <v>67</v>
      </c>
      <c r="D874" s="186" t="s">
        <v>68</v>
      </c>
      <c r="E874" s="186" t="s">
        <v>69</v>
      </c>
      <c r="F874" s="558" t="s">
        <v>176</v>
      </c>
      <c r="G874" s="190" t="s">
        <v>253</v>
      </c>
      <c r="H874" s="231"/>
      <c r="J874" s="229" t="s">
        <v>168</v>
      </c>
      <c r="K874" s="230" t="s">
        <v>254</v>
      </c>
      <c r="L874" s="186" t="s">
        <v>67</v>
      </c>
      <c r="M874" s="186" t="s">
        <v>68</v>
      </c>
      <c r="N874" s="186" t="s">
        <v>69</v>
      </c>
      <c r="O874" s="558" t="s">
        <v>176</v>
      </c>
      <c r="P874" s="190" t="s">
        <v>253</v>
      </c>
    </row>
    <row r="875" spans="1:16" ht="15.25" customHeight="1">
      <c r="A875" s="1049" t="s">
        <v>148</v>
      </c>
      <c r="B875" s="1046"/>
      <c r="C875" s="563">
        <v>10</v>
      </c>
      <c r="D875" s="563">
        <v>10</v>
      </c>
      <c r="E875" s="563">
        <v>10</v>
      </c>
      <c r="F875" s="563">
        <v>70</v>
      </c>
      <c r="G875" s="122">
        <v>100</v>
      </c>
      <c r="H875" s="231"/>
      <c r="J875" s="1049" t="s">
        <v>148</v>
      </c>
      <c r="K875" s="1046"/>
      <c r="L875" s="563">
        <v>10</v>
      </c>
      <c r="M875" s="563">
        <v>10</v>
      </c>
      <c r="N875" s="563">
        <v>10</v>
      </c>
      <c r="O875" s="563">
        <v>70</v>
      </c>
      <c r="P875" s="122">
        <v>100</v>
      </c>
    </row>
    <row r="876" spans="1:16" ht="15.25" customHeight="1">
      <c r="A876" s="1029" t="str">
        <f>'statement of marks'!$K$3</f>
        <v>HINDI</v>
      </c>
      <c r="B876" s="1030"/>
      <c r="C876" s="181" t="str">
        <f>IF('statement of marks'!K55="","",'statement of marks'!K55)</f>
        <v/>
      </c>
      <c r="D876" s="181" t="str">
        <f>IF('statement of marks'!L55="","",'statement of marks'!L55)</f>
        <v/>
      </c>
      <c r="E876" s="181" t="str">
        <f>IF('statement of marks'!M55="","",'statement of marks'!M55)</f>
        <v/>
      </c>
      <c r="F876" s="181" t="str">
        <f>IF('statement of marks'!O55="","",'statement of marks'!O55)</f>
        <v/>
      </c>
      <c r="G876" s="122" t="str">
        <f t="shared" ref="G876:G881" si="48">IF(F876="","",SUM(C876:F876))</f>
        <v/>
      </c>
      <c r="H876" s="231"/>
      <c r="J876" s="1029" t="str">
        <f>'statement of marks'!$K$3</f>
        <v>HINDI</v>
      </c>
      <c r="K876" s="1030"/>
      <c r="L876" s="181" t="str">
        <f>IF('statement of marks'!K56="","",'statement of marks'!K56)</f>
        <v/>
      </c>
      <c r="M876" s="181" t="str">
        <f>IF('statement of marks'!L56="","",'statement of marks'!L56)</f>
        <v/>
      </c>
      <c r="N876" s="181" t="str">
        <f>IF('statement of marks'!M56="","",'statement of marks'!M56)</f>
        <v/>
      </c>
      <c r="O876" s="181" t="str">
        <f>IF('statement of marks'!O56="","",'statement of marks'!O56)</f>
        <v/>
      </c>
      <c r="P876" s="122" t="str">
        <f t="shared" ref="P876:P881" si="49">IF(O876="","",SUM(L876:O876))</f>
        <v/>
      </c>
    </row>
    <row r="877" spans="1:16" ht="15.25" customHeight="1">
      <c r="A877" s="1029" t="str">
        <f>'statement of marks'!$AA$3</f>
        <v>ENGLISH</v>
      </c>
      <c r="B877" s="1030"/>
      <c r="C877" s="181" t="str">
        <f>IF('statement of marks'!AA55="","",'statement of marks'!AA55)</f>
        <v/>
      </c>
      <c r="D877" s="181" t="str">
        <f>IF('statement of marks'!AB55="","",'statement of marks'!AB55)</f>
        <v/>
      </c>
      <c r="E877" s="181" t="str">
        <f>IF('statement of marks'!AC55="","",'statement of marks'!AC55)</f>
        <v/>
      </c>
      <c r="F877" s="181" t="str">
        <f>IF('statement of marks'!AE55="","",'statement of marks'!AE55)</f>
        <v/>
      </c>
      <c r="G877" s="122" t="str">
        <f t="shared" si="48"/>
        <v/>
      </c>
      <c r="H877" s="231"/>
      <c r="J877" s="1029" t="str">
        <f>'statement of marks'!$AA$3</f>
        <v>ENGLISH</v>
      </c>
      <c r="K877" s="1030"/>
      <c r="L877" s="181" t="str">
        <f>IF('statement of marks'!AA56="","",'statement of marks'!AA56)</f>
        <v/>
      </c>
      <c r="M877" s="181" t="str">
        <f>IF('statement of marks'!AB56="","",'statement of marks'!AB56)</f>
        <v/>
      </c>
      <c r="N877" s="181" t="str">
        <f>IF('statement of marks'!AC56="","",'statement of marks'!AC56)</f>
        <v/>
      </c>
      <c r="O877" s="181" t="str">
        <f>IF('statement of marks'!AE56="","",'statement of marks'!AE56)</f>
        <v/>
      </c>
      <c r="P877" s="122" t="str">
        <f t="shared" si="49"/>
        <v/>
      </c>
    </row>
    <row r="878" spans="1:16" ht="15.25" customHeight="1">
      <c r="A878" s="1029" t="str">
        <f>'statement of marks'!AR55</f>
        <v/>
      </c>
      <c r="B878" s="1030"/>
      <c r="C878" s="181" t="str">
        <f>IF('statement of marks'!AS55="","",'statement of marks'!AS55)</f>
        <v/>
      </c>
      <c r="D878" s="181" t="str">
        <f>IF('statement of marks'!AT55="","",'statement of marks'!AT55)</f>
        <v/>
      </c>
      <c r="E878" s="181" t="str">
        <f>IF('statement of marks'!AU55="","",'statement of marks'!AU55)</f>
        <v/>
      </c>
      <c r="F878" s="181" t="str">
        <f>IF('statement of marks'!AW55="","",'statement of marks'!AW55)</f>
        <v/>
      </c>
      <c r="G878" s="122" t="str">
        <f t="shared" si="48"/>
        <v/>
      </c>
      <c r="H878" s="231"/>
      <c r="J878" s="1029" t="str">
        <f>'statement of marks'!AR56</f>
        <v/>
      </c>
      <c r="K878" s="1030"/>
      <c r="L878" s="181" t="str">
        <f>IF('statement of marks'!AS56="","",'statement of marks'!AS56)</f>
        <v/>
      </c>
      <c r="M878" s="181" t="str">
        <f>IF('statement of marks'!AT56="","",'statement of marks'!AT56)</f>
        <v/>
      </c>
      <c r="N878" s="181" t="str">
        <f>IF('statement of marks'!AU56="","",'statement of marks'!AU56)</f>
        <v/>
      </c>
      <c r="O878" s="181" t="str">
        <f>IF('statement of marks'!AW56="","",'statement of marks'!AW56)</f>
        <v/>
      </c>
      <c r="P878" s="122" t="str">
        <f t="shared" si="49"/>
        <v/>
      </c>
    </row>
    <row r="879" spans="1:16" ht="15.25" customHeight="1">
      <c r="A879" s="1029" t="str">
        <f>'statement of marks'!$BI$3</f>
        <v>SCIENCE</v>
      </c>
      <c r="B879" s="1030"/>
      <c r="C879" s="181" t="str">
        <f>IF('statement of marks'!BI55="","",'statement of marks'!BI55)</f>
        <v/>
      </c>
      <c r="D879" s="181" t="str">
        <f>IF('statement of marks'!BJ55="","",'statement of marks'!BJ55)</f>
        <v/>
      </c>
      <c r="E879" s="181" t="str">
        <f>IF('statement of marks'!BK55="","",'statement of marks'!BK55)</f>
        <v/>
      </c>
      <c r="F879" s="181" t="str">
        <f>IF('statement of marks'!BM55="","",'statement of marks'!BM55)</f>
        <v/>
      </c>
      <c r="G879" s="122" t="str">
        <f t="shared" si="48"/>
        <v/>
      </c>
      <c r="H879" s="231"/>
      <c r="J879" s="1029" t="str">
        <f>'statement of marks'!$BI$3</f>
        <v>SCIENCE</v>
      </c>
      <c r="K879" s="1030"/>
      <c r="L879" s="181" t="str">
        <f>IF('statement of marks'!BI56="","",'statement of marks'!BI56)</f>
        <v/>
      </c>
      <c r="M879" s="181" t="str">
        <f>IF('statement of marks'!BJ56="","",'statement of marks'!BJ56)</f>
        <v/>
      </c>
      <c r="N879" s="181" t="str">
        <f>IF('statement of marks'!BK56="","",'statement of marks'!BK56)</f>
        <v/>
      </c>
      <c r="O879" s="181" t="str">
        <f>IF('statement of marks'!BM56="","",'statement of marks'!BM56)</f>
        <v/>
      </c>
      <c r="P879" s="122" t="str">
        <f t="shared" si="49"/>
        <v/>
      </c>
    </row>
    <row r="880" spans="1:16" ht="15.25" customHeight="1">
      <c r="A880" s="1029" t="str">
        <f>'statement of marks'!$BY$3</f>
        <v>SOCIAL SCIENCE</v>
      </c>
      <c r="B880" s="1030"/>
      <c r="C880" s="181" t="str">
        <f>IF('statement of marks'!BY55="","",'statement of marks'!BY55)</f>
        <v/>
      </c>
      <c r="D880" s="181" t="str">
        <f>IF('statement of marks'!BZ55="","",'statement of marks'!BZ55)</f>
        <v/>
      </c>
      <c r="E880" s="181" t="str">
        <f>IF('statement of marks'!CA55="","",'statement of marks'!CA55)</f>
        <v/>
      </c>
      <c r="F880" s="181" t="str">
        <f>IF('statement of marks'!CC55="","",'statement of marks'!CC55)</f>
        <v/>
      </c>
      <c r="G880" s="122" t="str">
        <f t="shared" si="48"/>
        <v/>
      </c>
      <c r="H880" s="231"/>
      <c r="J880" s="1029" t="str">
        <f>'statement of marks'!$BY$3</f>
        <v>SOCIAL SCIENCE</v>
      </c>
      <c r="K880" s="1030"/>
      <c r="L880" s="181" t="str">
        <f>IF('statement of marks'!BY56="","",'statement of marks'!BY56)</f>
        <v/>
      </c>
      <c r="M880" s="181" t="str">
        <f>IF('statement of marks'!BZ56="","",'statement of marks'!BZ56)</f>
        <v/>
      </c>
      <c r="N880" s="181" t="str">
        <f>IF('statement of marks'!CA56="","",'statement of marks'!CA56)</f>
        <v/>
      </c>
      <c r="O880" s="181" t="str">
        <f>IF('statement of marks'!CC56="","",'statement of marks'!CC56)</f>
        <v/>
      </c>
      <c r="P880" s="122" t="str">
        <f t="shared" si="49"/>
        <v/>
      </c>
    </row>
    <row r="881" spans="1:16" ht="15.25" customHeight="1">
      <c r="A881" s="1029" t="str">
        <f>'statement of marks'!$CO$3</f>
        <v>MATHEMATICS</v>
      </c>
      <c r="B881" s="1030"/>
      <c r="C881" s="181" t="str">
        <f>IF('statement of marks'!CO55="","",'statement of marks'!CO55)</f>
        <v/>
      </c>
      <c r="D881" s="181" t="str">
        <f>IF('statement of marks'!CP55="","",'statement of marks'!CP55)</f>
        <v/>
      </c>
      <c r="E881" s="181" t="str">
        <f>IF('statement of marks'!CQ55="","",'statement of marks'!CQ55)</f>
        <v/>
      </c>
      <c r="F881" s="181" t="str">
        <f>IF('statement of marks'!CS55="","",'statement of marks'!CS55)</f>
        <v/>
      </c>
      <c r="G881" s="122" t="str">
        <f t="shared" si="48"/>
        <v/>
      </c>
      <c r="H881" s="231"/>
      <c r="J881" s="1029" t="str">
        <f>'statement of marks'!$CO$3</f>
        <v>MATHEMATICS</v>
      </c>
      <c r="K881" s="1030"/>
      <c r="L881" s="181" t="str">
        <f>IF('statement of marks'!CO56="","",'statement of marks'!CO56)</f>
        <v/>
      </c>
      <c r="M881" s="181" t="str">
        <f>IF('statement of marks'!CP56="","",'statement of marks'!CP56)</f>
        <v/>
      </c>
      <c r="N881" s="181" t="str">
        <f>IF('statement of marks'!CQ56="","",'statement of marks'!CQ56)</f>
        <v/>
      </c>
      <c r="O881" s="181" t="str">
        <f>IF('statement of marks'!CS56="","",'statement of marks'!CS56)</f>
        <v/>
      </c>
      <c r="P881" s="122" t="str">
        <f t="shared" si="49"/>
        <v/>
      </c>
    </row>
    <row r="882" spans="1:16" ht="15.25" customHeight="1">
      <c r="A882" s="1047" t="s">
        <v>255</v>
      </c>
      <c r="B882" s="1048"/>
      <c r="C882" s="180" t="str">
        <f>IF(C881="","",SUM(C876:C881))</f>
        <v/>
      </c>
      <c r="D882" s="180" t="str">
        <f>IF(D881="","",SUM(D876:D881))</f>
        <v/>
      </c>
      <c r="E882" s="180" t="str">
        <f>IF(E881="","",SUM(E876:E881))</f>
        <v/>
      </c>
      <c r="F882" s="180" t="str">
        <f>IF(F881="","",SUM(F876:F881))</f>
        <v/>
      </c>
      <c r="G882" s="188" t="str">
        <f>IF(G881="","",SUM(G876:G881))</f>
        <v/>
      </c>
      <c r="H882" s="231"/>
      <c r="J882" s="1047" t="s">
        <v>255</v>
      </c>
      <c r="K882" s="1048"/>
      <c r="L882" s="180" t="str">
        <f>IF(L881="","",SUM(L876:L881))</f>
        <v/>
      </c>
      <c r="M882" s="180" t="str">
        <f>IF(M881="","",SUM(M876:M881))</f>
        <v/>
      </c>
      <c r="N882" s="180" t="str">
        <f>IF(N881="","",SUM(N876:N881))</f>
        <v/>
      </c>
      <c r="O882" s="180" t="str">
        <f>IF(O881="","",SUM(O876:O881))</f>
        <v/>
      </c>
      <c r="P882" s="188" t="str">
        <f>IF(P881="","",SUM(P876:P881))</f>
        <v/>
      </c>
    </row>
    <row r="883" spans="1:16" ht="15.25" customHeight="1">
      <c r="A883" s="1047" t="s">
        <v>169</v>
      </c>
      <c r="B883" s="1048"/>
      <c r="C883" s="563">
        <f>60-(COUNTIF(C876:C881,"NA")*10+COUNTIF(C876:C881,"ML")*10)</f>
        <v>60</v>
      </c>
      <c r="D883" s="563">
        <f>60-(COUNTIF(D876:D881,"NA")*10+COUNTIF(D876:D881,"ML")*10)</f>
        <v>60</v>
      </c>
      <c r="E883" s="563">
        <f>60-(COUNTIF(E876:E881,"NA")*10+COUNTIF(E876:E881,"ML")*10)</f>
        <v>60</v>
      </c>
      <c r="F883" s="563">
        <f>420-(COUNTIF(F876:F881,"NA")*70+COUNTIF(F876:F881,"ML")*70)</f>
        <v>420</v>
      </c>
      <c r="G883" s="189">
        <f>SUM(C883:F883)</f>
        <v>600</v>
      </c>
      <c r="H883" s="231"/>
      <c r="J883" s="1047" t="s">
        <v>169</v>
      </c>
      <c r="K883" s="1048"/>
      <c r="L883" s="563">
        <f>60-(COUNTIF(L876:L881,"NA")*10+COUNTIF(L876:L881,"ML")*10)</f>
        <v>60</v>
      </c>
      <c r="M883" s="563">
        <f>60-(COUNTIF(M876:M881,"NA")*10+COUNTIF(M876:M881,"ML")*10)</f>
        <v>60</v>
      </c>
      <c r="N883" s="563">
        <f>60-(COUNTIF(N876:N881,"NA")*10+COUNTIF(N876:N881,"ML")*10)</f>
        <v>60</v>
      </c>
      <c r="O883" s="563">
        <f>420-(COUNTIF(O876:O881,"NA")*70+COUNTIF(O876:O881,"ML")*70)</f>
        <v>420</v>
      </c>
      <c r="P883" s="189">
        <f>SUM(L883:O883)</f>
        <v>600</v>
      </c>
    </row>
    <row r="884" spans="1:16" ht="15.25" customHeight="1">
      <c r="A884" s="1045" t="s">
        <v>133</v>
      </c>
      <c r="B884" s="1046"/>
      <c r="C884" s="123" t="e">
        <f>C882/C883*100</f>
        <v>#VALUE!</v>
      </c>
      <c r="D884" s="123" t="e">
        <f>D882/D883*100</f>
        <v>#VALUE!</v>
      </c>
      <c r="E884" s="123" t="e">
        <f>E882/E883*100</f>
        <v>#VALUE!</v>
      </c>
      <c r="F884" s="123" t="e">
        <f>F882/F883*100</f>
        <v>#VALUE!</v>
      </c>
      <c r="G884" s="124" t="e">
        <f>G882/G883*100</f>
        <v>#VALUE!</v>
      </c>
      <c r="H884" s="231"/>
      <c r="J884" s="1045" t="s">
        <v>133</v>
      </c>
      <c r="K884" s="1046"/>
      <c r="L884" s="123" t="e">
        <f>L882/L883*100</f>
        <v>#VALUE!</v>
      </c>
      <c r="M884" s="123" t="e">
        <f>M882/M883*100</f>
        <v>#VALUE!</v>
      </c>
      <c r="N884" s="123" t="e">
        <f>N882/N883*100</f>
        <v>#VALUE!</v>
      </c>
      <c r="O884" s="123" t="e">
        <f>O882/O883*100</f>
        <v>#VALUE!</v>
      </c>
      <c r="P884" s="124" t="e">
        <f>P882/P883*100</f>
        <v>#VALUE!</v>
      </c>
    </row>
    <row r="885" spans="1:16" ht="15.25" customHeight="1">
      <c r="A885" s="1029" t="str">
        <f>'statement of marks'!$DE$3</f>
        <v>RAJASTHAN STUDIES</v>
      </c>
      <c r="B885" s="1030"/>
      <c r="C885" s="564" t="str">
        <f>IF('statement of marks'!DE55="","",'statement of marks'!DE55)</f>
        <v/>
      </c>
      <c r="D885" s="564" t="str">
        <f>IF('statement of marks'!DF55="","",'statement of marks'!DF55)</f>
        <v/>
      </c>
      <c r="E885" s="564" t="str">
        <f>IF('statement of marks'!DG55="","",'statement of marks'!DG55)</f>
        <v/>
      </c>
      <c r="F885" s="564" t="str">
        <f>IF('statement of marks'!DI55="","",'statement of marks'!DI55)</f>
        <v/>
      </c>
      <c r="G885" s="122" t="str">
        <f>IF(F885="","",SUM(C885:F885))</f>
        <v/>
      </c>
      <c r="H885" s="231"/>
      <c r="J885" s="1029" t="str">
        <f>'statement of marks'!$DE$3</f>
        <v>RAJASTHAN STUDIES</v>
      </c>
      <c r="K885" s="1030"/>
      <c r="L885" s="564" t="str">
        <f>IF('statement of marks'!DE56="","",'statement of marks'!DE56)</f>
        <v/>
      </c>
      <c r="M885" s="564" t="str">
        <f>IF('statement of marks'!DF56="","",'statement of marks'!DF56)</f>
        <v/>
      </c>
      <c r="N885" s="564" t="str">
        <f>IF('statement of marks'!DG56="","",'statement of marks'!DG56)</f>
        <v/>
      </c>
      <c r="O885" s="564" t="str">
        <f>IF('statement of marks'!DI56="","",'statement of marks'!DI56)</f>
        <v/>
      </c>
      <c r="P885" s="122" t="str">
        <f>IF(O885="","",SUM(L885:O885))</f>
        <v/>
      </c>
    </row>
    <row r="886" spans="1:16" ht="15.25" customHeight="1">
      <c r="A886" s="1029" t="str">
        <f>'statement of marks'!$DP$3</f>
        <v>PH. AND HEALTH EDU.</v>
      </c>
      <c r="B886" s="1030"/>
      <c r="C886" s="564" t="str">
        <f>IF('statement of marks'!DP55="","",'statement of marks'!DP55)</f>
        <v/>
      </c>
      <c r="D886" s="564" t="str">
        <f>IF('statement of marks'!DQ55="","",'statement of marks'!DQ55)</f>
        <v/>
      </c>
      <c r="E886" s="564" t="str">
        <f>IF('statement of marks'!DR55="","",'statement of marks'!DR55)</f>
        <v/>
      </c>
      <c r="F886" s="564" t="str">
        <f>IF('statement of marks'!DV55="","",'statement of marks'!DV55)</f>
        <v/>
      </c>
      <c r="G886" s="122" t="str">
        <f>IF(F886="","",SUM(C886:F886))</f>
        <v/>
      </c>
      <c r="H886" s="231"/>
      <c r="J886" s="1029" t="str">
        <f>'statement of marks'!$DP$3</f>
        <v>PH. AND HEALTH EDU.</v>
      </c>
      <c r="K886" s="1030"/>
      <c r="L886" s="564" t="str">
        <f>IF('statement of marks'!DP56="","",'statement of marks'!DP56)</f>
        <v/>
      </c>
      <c r="M886" s="564" t="str">
        <f>IF('statement of marks'!DQ56="","",'statement of marks'!DQ56)</f>
        <v/>
      </c>
      <c r="N886" s="564" t="str">
        <f>IF('statement of marks'!DR56="","",'statement of marks'!DR56)</f>
        <v/>
      </c>
      <c r="O886" s="564" t="str">
        <f>IF('statement of marks'!DV56="","",'statement of marks'!DV56)</f>
        <v/>
      </c>
      <c r="P886" s="122" t="str">
        <f>IF(O886="","",SUM(L886:O886))</f>
        <v/>
      </c>
    </row>
    <row r="887" spans="1:16" ht="15.25" customHeight="1">
      <c r="A887" s="1029" t="str">
        <f>'statement of marks'!$EB$3</f>
        <v>FOUNDATION OF IT</v>
      </c>
      <c r="B887" s="1030"/>
      <c r="C887" s="564" t="str">
        <f>IF('statement of marks'!EB55="","",'statement of marks'!EB55)</f>
        <v/>
      </c>
      <c r="D887" s="564" t="str">
        <f>IF('statement of marks'!EC55="","",'statement of marks'!EC55)</f>
        <v/>
      </c>
      <c r="E887" s="564" t="str">
        <f>IF('statement of marks'!ED55="","",'statement of marks'!ED55)</f>
        <v/>
      </c>
      <c r="F887" s="564" t="str">
        <f>IF('statement of marks'!EH55="","",'statement of marks'!EH55)</f>
        <v/>
      </c>
      <c r="G887" s="122" t="str">
        <f>IF(F887="","",SUM(C887:F887))</f>
        <v/>
      </c>
      <c r="H887" s="231"/>
      <c r="J887" s="1029" t="str">
        <f>'statement of marks'!$EB$3</f>
        <v>FOUNDATION OF IT</v>
      </c>
      <c r="K887" s="1030"/>
      <c r="L887" s="564" t="str">
        <f>IF('statement of marks'!EB56="","",'statement of marks'!EB56)</f>
        <v/>
      </c>
      <c r="M887" s="564" t="str">
        <f>IF('statement of marks'!EC56="","",'statement of marks'!EC56)</f>
        <v/>
      </c>
      <c r="N887" s="564" t="str">
        <f>IF('statement of marks'!ED56="","",'statement of marks'!ED56)</f>
        <v/>
      </c>
      <c r="O887" s="564" t="str">
        <f>IF('statement of marks'!EH56="","",'statement of marks'!EH56)</f>
        <v/>
      </c>
      <c r="P887" s="122" t="str">
        <f>IF(O887="","",SUM(L887:O887))</f>
        <v/>
      </c>
    </row>
    <row r="888" spans="1:16" ht="15.25" customHeight="1">
      <c r="A888" s="1029" t="str">
        <f>'statement of marks'!$EN$3</f>
        <v>S.U.P.W.</v>
      </c>
      <c r="B888" s="1030"/>
      <c r="C888" s="562" t="s">
        <v>247</v>
      </c>
      <c r="D888" s="1042" t="s">
        <v>249</v>
      </c>
      <c r="E888" s="1042"/>
      <c r="F888" s="565" t="s">
        <v>75</v>
      </c>
      <c r="G888" s="122" t="s">
        <v>30</v>
      </c>
      <c r="H888" s="231"/>
      <c r="J888" s="1029" t="str">
        <f>'statement of marks'!$EN$3</f>
        <v>S.U.P.W.</v>
      </c>
      <c r="K888" s="1030"/>
      <c r="L888" s="562" t="s">
        <v>247</v>
      </c>
      <c r="M888" s="1042" t="s">
        <v>249</v>
      </c>
      <c r="N888" s="1042"/>
      <c r="O888" s="565" t="s">
        <v>75</v>
      </c>
      <c r="P888" s="122" t="s">
        <v>30</v>
      </c>
    </row>
    <row r="889" spans="1:16" ht="15.25" customHeight="1">
      <c r="A889" s="1029"/>
      <c r="B889" s="1030"/>
      <c r="C889" s="563">
        <f>'statement of marks'!$EN$6</f>
        <v>25</v>
      </c>
      <c r="D889" s="1043">
        <f>'statement of marks'!$EO$6</f>
        <v>45</v>
      </c>
      <c r="E889" s="1043"/>
      <c r="F889" s="563">
        <f>'statement of marks'!$EP$6</f>
        <v>30</v>
      </c>
      <c r="G889" s="122">
        <f>SUM(C889,D889,F889)</f>
        <v>100</v>
      </c>
      <c r="H889" s="231"/>
      <c r="J889" s="1029"/>
      <c r="K889" s="1030"/>
      <c r="L889" s="563">
        <f>'statement of marks'!$EN$6</f>
        <v>25</v>
      </c>
      <c r="M889" s="1043">
        <f>'statement of marks'!$EO$6</f>
        <v>45</v>
      </c>
      <c r="N889" s="1043"/>
      <c r="O889" s="563">
        <f>'statement of marks'!$EP$6</f>
        <v>30</v>
      </c>
      <c r="P889" s="122">
        <f>SUM(L889,M889,O889)</f>
        <v>100</v>
      </c>
    </row>
    <row r="890" spans="1:16" ht="15.25" customHeight="1">
      <c r="A890" s="1029"/>
      <c r="B890" s="1030"/>
      <c r="C890" s="564" t="str">
        <f>IF('statement of marks'!EN55="","",'statement of marks'!EN55)</f>
        <v/>
      </c>
      <c r="D890" s="1044" t="str">
        <f>'statement of marks'!EO55</f>
        <v/>
      </c>
      <c r="E890" s="1044"/>
      <c r="F890" s="564" t="str">
        <f>'statement of marks'!EP55</f>
        <v/>
      </c>
      <c r="G890" s="561" t="str">
        <f>IF(F890="","",SUM(C890,D890,F890))</f>
        <v/>
      </c>
      <c r="H890" s="231"/>
      <c r="J890" s="1029"/>
      <c r="K890" s="1030"/>
      <c r="L890" s="564" t="str">
        <f>IF('statement of marks'!EN56="","",'statement of marks'!EN56)</f>
        <v/>
      </c>
      <c r="M890" s="1044" t="str">
        <f>'statement of marks'!EO56</f>
        <v/>
      </c>
      <c r="N890" s="1044"/>
      <c r="O890" s="564" t="str">
        <f>'statement of marks'!EP56</f>
        <v/>
      </c>
      <c r="P890" s="561" t="str">
        <f>IF(O890="","",SUM(L890,M890,O890))</f>
        <v/>
      </c>
    </row>
    <row r="891" spans="1:16" ht="15.25" customHeight="1">
      <c r="A891" s="1029" t="str">
        <f>'statement of marks'!$ES$3</f>
        <v>ART EDU.</v>
      </c>
      <c r="B891" s="1030"/>
      <c r="C891" s="565" t="s">
        <v>76</v>
      </c>
      <c r="D891" s="1041" t="s">
        <v>77</v>
      </c>
      <c r="E891" s="1041"/>
      <c r="F891" s="224" t="s">
        <v>248</v>
      </c>
      <c r="G891" s="122" t="s">
        <v>30</v>
      </c>
      <c r="H891" s="231"/>
      <c r="J891" s="1029" t="str">
        <f>'statement of marks'!$ES$3</f>
        <v>ART EDU.</v>
      </c>
      <c r="K891" s="1030"/>
      <c r="L891" s="565" t="s">
        <v>76</v>
      </c>
      <c r="M891" s="1041" t="s">
        <v>77</v>
      </c>
      <c r="N891" s="1041"/>
      <c r="O891" s="224" t="s">
        <v>248</v>
      </c>
      <c r="P891" s="122" t="s">
        <v>30</v>
      </c>
    </row>
    <row r="892" spans="1:16" ht="15.25" customHeight="1">
      <c r="A892" s="1029"/>
      <c r="B892" s="1030"/>
      <c r="C892" s="563">
        <f>'statement of marks'!$ES$6</f>
        <v>25</v>
      </c>
      <c r="D892" s="563">
        <f>'statement of marks'!$ET$6</f>
        <v>30</v>
      </c>
      <c r="E892" s="563">
        <f>'statement of marks'!$EU$6</f>
        <v>30</v>
      </c>
      <c r="F892" s="563">
        <f>'statement of marks'!$EV$6</f>
        <v>15</v>
      </c>
      <c r="G892" s="122">
        <f>SUM(C892,D892,E892,F892)</f>
        <v>100</v>
      </c>
      <c r="H892" s="231"/>
      <c r="J892" s="1029"/>
      <c r="K892" s="1030"/>
      <c r="L892" s="563">
        <f>'statement of marks'!$ES$6</f>
        <v>25</v>
      </c>
      <c r="M892" s="563">
        <f>'statement of marks'!$ET$6</f>
        <v>30</v>
      </c>
      <c r="N892" s="563">
        <f>'statement of marks'!$EU$6</f>
        <v>30</v>
      </c>
      <c r="O892" s="563">
        <f>'statement of marks'!$EV$6</f>
        <v>15</v>
      </c>
      <c r="P892" s="122">
        <f>SUM(L892,M892,N892,O892)</f>
        <v>100</v>
      </c>
    </row>
    <row r="893" spans="1:16" ht="15.25" customHeight="1">
      <c r="A893" s="1029"/>
      <c r="B893" s="1030"/>
      <c r="C893" s="564" t="str">
        <f>IF('statement of marks'!ES55="","",'statement of marks'!ES55)</f>
        <v/>
      </c>
      <c r="D893" s="564" t="str">
        <f>'statement of marks'!ET55</f>
        <v/>
      </c>
      <c r="E893" s="564" t="str">
        <f>'statement of marks'!EU55</f>
        <v/>
      </c>
      <c r="F893" s="564" t="str">
        <f>'statement of marks'!EV55</f>
        <v/>
      </c>
      <c r="G893" s="122" t="str">
        <f>IF(F893="","",SUM(C893:F893))</f>
        <v/>
      </c>
      <c r="H893" s="231"/>
      <c r="J893" s="1029"/>
      <c r="K893" s="1030"/>
      <c r="L893" s="564" t="str">
        <f>IF('statement of marks'!ES56="","",'statement of marks'!ES56)</f>
        <v/>
      </c>
      <c r="M893" s="564" t="str">
        <f>'statement of marks'!ET56</f>
        <v/>
      </c>
      <c r="N893" s="564" t="str">
        <f>'statement of marks'!EU56</f>
        <v/>
      </c>
      <c r="O893" s="564" t="str">
        <f>'statement of marks'!EV56</f>
        <v/>
      </c>
      <c r="P893" s="122" t="str">
        <f>IF(O893="","",SUM(L893:O893))</f>
        <v/>
      </c>
    </row>
    <row r="894" spans="1:16" ht="15.25" customHeight="1">
      <c r="A894" s="1033" t="s">
        <v>246</v>
      </c>
      <c r="B894" s="1034"/>
      <c r="C894" s="560" t="s">
        <v>252</v>
      </c>
      <c r="D894" s="560" t="s">
        <v>251</v>
      </c>
      <c r="E894" s="560" t="s">
        <v>250</v>
      </c>
      <c r="F894" s="1031" t="s">
        <v>245</v>
      </c>
      <c r="G894" s="1032"/>
      <c r="H894" s="231"/>
      <c r="J894" s="1033" t="s">
        <v>246</v>
      </c>
      <c r="K894" s="1034"/>
      <c r="L894" s="560" t="s">
        <v>252</v>
      </c>
      <c r="M894" s="560" t="s">
        <v>251</v>
      </c>
      <c r="N894" s="560" t="s">
        <v>250</v>
      </c>
      <c r="O894" s="1031" t="s">
        <v>245</v>
      </c>
      <c r="P894" s="1032"/>
    </row>
    <row r="895" spans="1:16" ht="15.25" customHeight="1">
      <c r="A895" s="1033" t="s">
        <v>170</v>
      </c>
      <c r="B895" s="1034"/>
      <c r="C895" s="181" t="str">
        <f>IF('statement of marks'!GN55="","",'statement of marks'!GN55)</f>
        <v/>
      </c>
      <c r="D895" s="181" t="str">
        <f>IF('statement of marks'!GP55="","",'statement of marks'!GP55)</f>
        <v/>
      </c>
      <c r="E895" s="181" t="str">
        <f>IF('statement of marks'!GR55="","",'statement of marks'!GR55)</f>
        <v/>
      </c>
      <c r="F895" s="1035" t="str">
        <f>'statement of marks'!GT55</f>
        <v/>
      </c>
      <c r="G895" s="1036"/>
      <c r="H895" s="231"/>
      <c r="J895" s="1033" t="s">
        <v>170</v>
      </c>
      <c r="K895" s="1034"/>
      <c r="L895" s="181" t="str">
        <f>IF('statement of marks'!GN56="","",'statement of marks'!GN56)</f>
        <v/>
      </c>
      <c r="M895" s="181" t="str">
        <f>IF('statement of marks'!GP56="","",'statement of marks'!GP56)</f>
        <v/>
      </c>
      <c r="N895" s="181" t="str">
        <f>IF('statement of marks'!GR56="","",'statement of marks'!GR56)</f>
        <v/>
      </c>
      <c r="O895" s="1035" t="str">
        <f>'statement of marks'!GT56</f>
        <v/>
      </c>
      <c r="P895" s="1036"/>
    </row>
    <row r="896" spans="1:16" ht="15.25" customHeight="1">
      <c r="A896" s="1037" t="s">
        <v>171</v>
      </c>
      <c r="B896" s="1038"/>
      <c r="C896" s="180" t="str">
        <f>IF('statement of marks'!GM55="","",'statement of marks'!GM55)</f>
        <v/>
      </c>
      <c r="D896" s="180" t="str">
        <f>IF('statement of marks'!GO55="","",'statement of marks'!GO55)</f>
        <v/>
      </c>
      <c r="E896" s="180" t="str">
        <f>IF('statement of marks'!GQ55="","",'statement of marks'!GQ55)</f>
        <v/>
      </c>
      <c r="F896" s="1039" t="str">
        <f>'statement of marks'!GS55</f>
        <v/>
      </c>
      <c r="G896" s="1040"/>
      <c r="H896" s="231"/>
      <c r="J896" s="1037" t="s">
        <v>171</v>
      </c>
      <c r="K896" s="1038"/>
      <c r="L896" s="180" t="str">
        <f>IF('statement of marks'!GM56="","",'statement of marks'!GM56)</f>
        <v/>
      </c>
      <c r="M896" s="180" t="str">
        <f>IF('statement of marks'!GO56="","",'statement of marks'!GO56)</f>
        <v/>
      </c>
      <c r="N896" s="180" t="str">
        <f>IF('statement of marks'!GQ56="","",'statement of marks'!GQ56)</f>
        <v/>
      </c>
      <c r="O896" s="1039" t="str">
        <f>'statement of marks'!GS56</f>
        <v/>
      </c>
      <c r="P896" s="1040"/>
    </row>
    <row r="897" spans="1:16" ht="15.25" customHeight="1">
      <c r="A897" s="1029" t="s">
        <v>241</v>
      </c>
      <c r="B897" s="1030"/>
      <c r="C897" s="177"/>
      <c r="D897" s="43"/>
      <c r="E897" s="43"/>
      <c r="F897" s="43"/>
      <c r="G897" s="226"/>
      <c r="H897" s="231"/>
      <c r="J897" s="1029" t="s">
        <v>241</v>
      </c>
      <c r="K897" s="1030"/>
      <c r="L897" s="177"/>
      <c r="M897" s="43"/>
      <c r="N897" s="43"/>
      <c r="O897" s="43"/>
      <c r="P897" s="226"/>
    </row>
    <row r="898" spans="1:16" ht="15.25" customHeight="1">
      <c r="A898" s="1029" t="s">
        <v>242</v>
      </c>
      <c r="B898" s="1030"/>
      <c r="C898" s="177"/>
      <c r="D898" s="43"/>
      <c r="E898" s="43"/>
      <c r="F898" s="43"/>
      <c r="G898" s="226"/>
      <c r="H898" s="231"/>
      <c r="J898" s="1029" t="s">
        <v>242</v>
      </c>
      <c r="K898" s="1030"/>
      <c r="L898" s="177"/>
      <c r="M898" s="43"/>
      <c r="N898" s="43"/>
      <c r="O898" s="43"/>
      <c r="P898" s="226"/>
    </row>
    <row r="899" spans="1:16" ht="15.25" customHeight="1">
      <c r="A899" s="1029" t="s">
        <v>243</v>
      </c>
      <c r="B899" s="1030"/>
      <c r="C899" s="177"/>
      <c r="D899" s="43"/>
      <c r="E899" s="43"/>
      <c r="F899" s="43"/>
      <c r="G899" s="226"/>
      <c r="H899" s="231"/>
      <c r="J899" s="1029" t="s">
        <v>243</v>
      </c>
      <c r="K899" s="1030"/>
      <c r="L899" s="177"/>
      <c r="M899" s="43"/>
      <c r="N899" s="43"/>
      <c r="O899" s="43"/>
      <c r="P899" s="226"/>
    </row>
    <row r="900" spans="1:16" ht="15.25" customHeight="1" thickBot="1">
      <c r="A900" s="1027" t="s">
        <v>244</v>
      </c>
      <c r="B900" s="1028"/>
      <c r="C900" s="178"/>
      <c r="D900" s="227"/>
      <c r="E900" s="227"/>
      <c r="F900" s="227"/>
      <c r="G900" s="228"/>
      <c r="H900" s="231"/>
      <c r="J900" s="1027" t="s">
        <v>244</v>
      </c>
      <c r="K900" s="1028"/>
      <c r="L900" s="178"/>
      <c r="M900" s="227"/>
      <c r="N900" s="227"/>
      <c r="O900" s="227"/>
      <c r="P900" s="228"/>
    </row>
    <row r="901" spans="1:16" ht="15.25" customHeight="1" thickTop="1">
      <c r="A901" s="1053" t="s">
        <v>166</v>
      </c>
      <c r="B901" s="1054"/>
      <c r="C901" s="1054"/>
      <c r="D901" s="1054"/>
      <c r="E901" s="1054"/>
      <c r="F901" s="1054"/>
      <c r="G901" s="1055"/>
      <c r="H901" s="231"/>
      <c r="J901" s="1056" t="s">
        <v>256</v>
      </c>
      <c r="K901" s="1057"/>
      <c r="L901" s="1057"/>
      <c r="M901" s="1057"/>
      <c r="N901" s="1057"/>
      <c r="O901" s="1057"/>
      <c r="P901" s="1058"/>
    </row>
    <row r="902" spans="1:16" ht="15.25" customHeight="1">
      <c r="A902" s="1059" t="str">
        <f>IF('statement of marks'!$A$1="","",'statement of marks'!$A$1)</f>
        <v xml:space="preserve">GOVT. HR. SEC. SCHOOL, </v>
      </c>
      <c r="B902" s="1060"/>
      <c r="C902" s="1060"/>
      <c r="D902" s="1060"/>
      <c r="E902" s="1060"/>
      <c r="F902" s="1060"/>
      <c r="G902" s="1061"/>
      <c r="H902" s="231"/>
      <c r="J902" s="1059" t="str">
        <f>IF('statement of marks'!$A$1="","",'statement of marks'!$A$1)</f>
        <v xml:space="preserve">GOVT. HR. SEC. SCHOOL, </v>
      </c>
      <c r="K902" s="1060"/>
      <c r="L902" s="1060"/>
      <c r="M902" s="1060"/>
      <c r="N902" s="1060"/>
      <c r="O902" s="1060"/>
      <c r="P902" s="1061"/>
    </row>
    <row r="903" spans="1:16" ht="15.25" customHeight="1">
      <c r="A903" s="1059"/>
      <c r="B903" s="1060"/>
      <c r="C903" s="1060"/>
      <c r="D903" s="1060"/>
      <c r="E903" s="1060"/>
      <c r="F903" s="1060"/>
      <c r="G903" s="1061"/>
      <c r="H903" s="231"/>
      <c r="J903" s="1059"/>
      <c r="K903" s="1060"/>
      <c r="L903" s="1060"/>
      <c r="M903" s="1060"/>
      <c r="N903" s="1060"/>
      <c r="O903" s="1060"/>
      <c r="P903" s="1061"/>
    </row>
    <row r="904" spans="1:16" ht="15.25" customHeight="1">
      <c r="A904" s="1029" t="s">
        <v>167</v>
      </c>
      <c r="B904" s="1030"/>
      <c r="C904" s="1051" t="str">
        <f>IF('statement of marks'!$F$3="","",'statement of marks'!$F$3)</f>
        <v>2015-16</v>
      </c>
      <c r="D904" s="1051"/>
      <c r="E904" s="1051"/>
      <c r="F904" s="1051"/>
      <c r="G904" s="1052"/>
      <c r="H904" s="231"/>
      <c r="J904" s="1029" t="s">
        <v>167</v>
      </c>
      <c r="K904" s="1030"/>
      <c r="L904" s="1051" t="str">
        <f>IF('statement of marks'!$F$3="","",'statement of marks'!$F$3)</f>
        <v>2015-16</v>
      </c>
      <c r="M904" s="1051"/>
      <c r="N904" s="1051"/>
      <c r="O904" s="1051"/>
      <c r="P904" s="1052"/>
    </row>
    <row r="905" spans="1:16" ht="15.25" customHeight="1">
      <c r="A905" s="1029" t="s">
        <v>31</v>
      </c>
      <c r="B905" s="1030"/>
      <c r="C905" s="1051" t="str">
        <f>IF('statement of marks'!H57="","",'statement of marks'!H57)</f>
        <v>A 051</v>
      </c>
      <c r="D905" s="1051"/>
      <c r="E905" s="1051"/>
      <c r="F905" s="1051"/>
      <c r="G905" s="1052"/>
      <c r="H905" s="231"/>
      <c r="J905" s="1029" t="s">
        <v>31</v>
      </c>
      <c r="K905" s="1030"/>
      <c r="L905" s="1051" t="str">
        <f>IF('statement of marks'!H58="","",'statement of marks'!H58)</f>
        <v>A 052</v>
      </c>
      <c r="M905" s="1051"/>
      <c r="N905" s="1051"/>
      <c r="O905" s="1051"/>
      <c r="P905" s="1052"/>
    </row>
    <row r="906" spans="1:16" ht="15.25" customHeight="1">
      <c r="A906" s="1029" t="s">
        <v>32</v>
      </c>
      <c r="B906" s="1030"/>
      <c r="C906" s="1051" t="str">
        <f>IF('statement of marks'!I57="","",'statement of marks'!I57)</f>
        <v>B 051</v>
      </c>
      <c r="D906" s="1051"/>
      <c r="E906" s="1051"/>
      <c r="F906" s="1051"/>
      <c r="G906" s="1052"/>
      <c r="H906" s="231"/>
      <c r="J906" s="1029" t="s">
        <v>32</v>
      </c>
      <c r="K906" s="1030"/>
      <c r="L906" s="1051" t="str">
        <f>IF('statement of marks'!I58="","",'statement of marks'!I58)</f>
        <v>B 052</v>
      </c>
      <c r="M906" s="1051"/>
      <c r="N906" s="1051"/>
      <c r="O906" s="1051"/>
      <c r="P906" s="1052"/>
    </row>
    <row r="907" spans="1:16" ht="15.25" customHeight="1">
      <c r="A907" s="1029" t="s">
        <v>33</v>
      </c>
      <c r="B907" s="1030"/>
      <c r="C907" s="1051" t="str">
        <f>IF('statement of marks'!J57="","",'statement of marks'!J57)</f>
        <v>C 051</v>
      </c>
      <c r="D907" s="1051"/>
      <c r="E907" s="1051"/>
      <c r="F907" s="1051"/>
      <c r="G907" s="1052"/>
      <c r="H907" s="231"/>
      <c r="J907" s="1029" t="s">
        <v>33</v>
      </c>
      <c r="K907" s="1030"/>
      <c r="L907" s="1051" t="str">
        <f>IF('statement of marks'!J58="","",'statement of marks'!J58)</f>
        <v>C 052</v>
      </c>
      <c r="M907" s="1051"/>
      <c r="N907" s="1051"/>
      <c r="O907" s="1051"/>
      <c r="P907" s="1052"/>
    </row>
    <row r="908" spans="1:16" ht="15.25" customHeight="1">
      <c r="A908" s="1029" t="s">
        <v>202</v>
      </c>
      <c r="B908" s="1030"/>
      <c r="C908" s="559" t="str">
        <f>IF('statement of marks'!$A$3="","",'statement of marks'!$A$3)</f>
        <v>10 'B'</v>
      </c>
      <c r="D908" s="1030" t="s">
        <v>62</v>
      </c>
      <c r="E908" s="1030"/>
      <c r="F908" s="1030">
        <f>IF('statement of marks'!D57="","",'statement of marks'!D57)</f>
        <v>1051</v>
      </c>
      <c r="G908" s="1050"/>
      <c r="H908" s="231"/>
      <c r="J908" s="1029" t="s">
        <v>202</v>
      </c>
      <c r="K908" s="1030"/>
      <c r="L908" s="559" t="str">
        <f>IF('statement of marks'!$A$3="","",'statement of marks'!$A$3)</f>
        <v>10 'B'</v>
      </c>
      <c r="M908" s="1030" t="s">
        <v>62</v>
      </c>
      <c r="N908" s="1030"/>
      <c r="O908" s="1030">
        <f>IF('statement of marks'!D58="","",'statement of marks'!D58)</f>
        <v>1052</v>
      </c>
      <c r="P908" s="1050"/>
    </row>
    <row r="909" spans="1:16" ht="15.25" customHeight="1">
      <c r="A909" s="1029" t="s">
        <v>63</v>
      </c>
      <c r="B909" s="1030"/>
      <c r="C909" s="559" t="str">
        <f>IF('statement of marks'!F57="","",'statement of marks'!F57)</f>
        <v/>
      </c>
      <c r="D909" s="1030" t="s">
        <v>58</v>
      </c>
      <c r="E909" s="1030"/>
      <c r="F909" s="1062" t="str">
        <f>IF('statement of marks'!G57="","",'statement of marks'!G57)</f>
        <v/>
      </c>
      <c r="G909" s="1063"/>
      <c r="H909" s="231"/>
      <c r="J909" s="1029" t="s">
        <v>63</v>
      </c>
      <c r="K909" s="1030"/>
      <c r="L909" s="559" t="str">
        <f>IF('statement of marks'!F58="","",'statement of marks'!F58)</f>
        <v/>
      </c>
      <c r="M909" s="1030" t="s">
        <v>58</v>
      </c>
      <c r="N909" s="1030"/>
      <c r="O909" s="1062" t="str">
        <f>IF('statement of marks'!G58="","",'statement of marks'!G58)</f>
        <v/>
      </c>
      <c r="P909" s="1063"/>
    </row>
    <row r="910" spans="1:16" ht="15.25" customHeight="1">
      <c r="A910" s="229" t="s">
        <v>168</v>
      </c>
      <c r="B910" s="230" t="s">
        <v>254</v>
      </c>
      <c r="C910" s="186" t="s">
        <v>67</v>
      </c>
      <c r="D910" s="186" t="s">
        <v>68</v>
      </c>
      <c r="E910" s="186" t="s">
        <v>69</v>
      </c>
      <c r="F910" s="558" t="s">
        <v>176</v>
      </c>
      <c r="G910" s="190" t="s">
        <v>253</v>
      </c>
      <c r="H910" s="231"/>
      <c r="J910" s="229" t="s">
        <v>168</v>
      </c>
      <c r="K910" s="230" t="s">
        <v>254</v>
      </c>
      <c r="L910" s="186" t="s">
        <v>67</v>
      </c>
      <c r="M910" s="186" t="s">
        <v>68</v>
      </c>
      <c r="N910" s="186" t="s">
        <v>69</v>
      </c>
      <c r="O910" s="558" t="s">
        <v>176</v>
      </c>
      <c r="P910" s="190" t="s">
        <v>253</v>
      </c>
    </row>
    <row r="911" spans="1:16" ht="15.25" customHeight="1">
      <c r="A911" s="1049" t="s">
        <v>148</v>
      </c>
      <c r="B911" s="1046"/>
      <c r="C911" s="563">
        <v>10</v>
      </c>
      <c r="D911" s="563">
        <v>10</v>
      </c>
      <c r="E911" s="563">
        <v>10</v>
      </c>
      <c r="F911" s="563">
        <v>70</v>
      </c>
      <c r="G911" s="122">
        <v>100</v>
      </c>
      <c r="H911" s="231"/>
      <c r="J911" s="1049" t="s">
        <v>148</v>
      </c>
      <c r="K911" s="1046"/>
      <c r="L911" s="563">
        <v>10</v>
      </c>
      <c r="M911" s="563">
        <v>10</v>
      </c>
      <c r="N911" s="563">
        <v>10</v>
      </c>
      <c r="O911" s="563">
        <v>70</v>
      </c>
      <c r="P911" s="122">
        <v>100</v>
      </c>
    </row>
    <row r="912" spans="1:16" ht="15.25" customHeight="1">
      <c r="A912" s="1029" t="str">
        <f>'statement of marks'!$K$3</f>
        <v>HINDI</v>
      </c>
      <c r="B912" s="1030"/>
      <c r="C912" s="181" t="str">
        <f>IF('statement of marks'!K57="","",'statement of marks'!K57)</f>
        <v/>
      </c>
      <c r="D912" s="181" t="str">
        <f>IF('statement of marks'!L57="","",'statement of marks'!L57)</f>
        <v/>
      </c>
      <c r="E912" s="181" t="str">
        <f>IF('statement of marks'!M57="","",'statement of marks'!M57)</f>
        <v/>
      </c>
      <c r="F912" s="181" t="str">
        <f>IF('statement of marks'!O57="","",'statement of marks'!O57)</f>
        <v/>
      </c>
      <c r="G912" s="122" t="str">
        <f t="shared" ref="G912:G917" si="50">IF(F912="","",SUM(C912:F912))</f>
        <v/>
      </c>
      <c r="H912" s="231"/>
      <c r="J912" s="1029" t="str">
        <f>'statement of marks'!$K$3</f>
        <v>HINDI</v>
      </c>
      <c r="K912" s="1030"/>
      <c r="L912" s="181" t="str">
        <f>IF('statement of marks'!K58="","",'statement of marks'!K58)</f>
        <v/>
      </c>
      <c r="M912" s="181" t="str">
        <f>IF('statement of marks'!L58="","",'statement of marks'!L58)</f>
        <v/>
      </c>
      <c r="N912" s="181" t="str">
        <f>IF('statement of marks'!M58="","",'statement of marks'!M58)</f>
        <v/>
      </c>
      <c r="O912" s="181" t="str">
        <f>IF('statement of marks'!O58="","",'statement of marks'!O58)</f>
        <v/>
      </c>
      <c r="P912" s="122" t="str">
        <f t="shared" ref="P912:P917" si="51">IF(O912="","",SUM(L912:O912))</f>
        <v/>
      </c>
    </row>
    <row r="913" spans="1:16" ht="15.25" customHeight="1">
      <c r="A913" s="1029" t="str">
        <f>'statement of marks'!$AA$3</f>
        <v>ENGLISH</v>
      </c>
      <c r="B913" s="1030"/>
      <c r="C913" s="181" t="str">
        <f>IF('statement of marks'!AA57="","",'statement of marks'!AA57)</f>
        <v/>
      </c>
      <c r="D913" s="181" t="str">
        <f>IF('statement of marks'!AB57="","",'statement of marks'!AB57)</f>
        <v/>
      </c>
      <c r="E913" s="181" t="str">
        <f>IF('statement of marks'!AC57="","",'statement of marks'!AC57)</f>
        <v/>
      </c>
      <c r="F913" s="181" t="str">
        <f>IF('statement of marks'!AE57="","",'statement of marks'!AE57)</f>
        <v/>
      </c>
      <c r="G913" s="122" t="str">
        <f t="shared" si="50"/>
        <v/>
      </c>
      <c r="H913" s="231"/>
      <c r="J913" s="1029" t="str">
        <f>'statement of marks'!$AA$3</f>
        <v>ENGLISH</v>
      </c>
      <c r="K913" s="1030"/>
      <c r="L913" s="181" t="str">
        <f>IF('statement of marks'!AA58="","",'statement of marks'!AA58)</f>
        <v/>
      </c>
      <c r="M913" s="181" t="str">
        <f>IF('statement of marks'!AB58="","",'statement of marks'!AB58)</f>
        <v/>
      </c>
      <c r="N913" s="181" t="str">
        <f>IF('statement of marks'!AC58="","",'statement of marks'!AC58)</f>
        <v/>
      </c>
      <c r="O913" s="181" t="str">
        <f>IF('statement of marks'!AE58="","",'statement of marks'!AE58)</f>
        <v/>
      </c>
      <c r="P913" s="122" t="str">
        <f t="shared" si="51"/>
        <v/>
      </c>
    </row>
    <row r="914" spans="1:16" ht="15.25" customHeight="1">
      <c r="A914" s="1029" t="str">
        <f>'statement of marks'!AR57</f>
        <v/>
      </c>
      <c r="B914" s="1030"/>
      <c r="C914" s="181" t="str">
        <f>IF('statement of marks'!AS57="","",'statement of marks'!AS57)</f>
        <v/>
      </c>
      <c r="D914" s="181" t="str">
        <f>IF('statement of marks'!AT57="","",'statement of marks'!AT57)</f>
        <v/>
      </c>
      <c r="E914" s="181" t="str">
        <f>IF('statement of marks'!AU57="","",'statement of marks'!AU57)</f>
        <v/>
      </c>
      <c r="F914" s="181" t="str">
        <f>IF('statement of marks'!AW57="","",'statement of marks'!AW57)</f>
        <v/>
      </c>
      <c r="G914" s="122" t="str">
        <f t="shared" si="50"/>
        <v/>
      </c>
      <c r="H914" s="231"/>
      <c r="J914" s="1029" t="str">
        <f>'statement of marks'!AR58</f>
        <v/>
      </c>
      <c r="K914" s="1030"/>
      <c r="L914" s="181" t="str">
        <f>IF('statement of marks'!AS58="","",'statement of marks'!AS58)</f>
        <v/>
      </c>
      <c r="M914" s="181" t="str">
        <f>IF('statement of marks'!AT58="","",'statement of marks'!AT58)</f>
        <v/>
      </c>
      <c r="N914" s="181" t="str">
        <f>IF('statement of marks'!AU58="","",'statement of marks'!AU58)</f>
        <v/>
      </c>
      <c r="O914" s="181" t="str">
        <f>IF('statement of marks'!AW58="","",'statement of marks'!AW58)</f>
        <v/>
      </c>
      <c r="P914" s="122" t="str">
        <f t="shared" si="51"/>
        <v/>
      </c>
    </row>
    <row r="915" spans="1:16" ht="15.25" customHeight="1">
      <c r="A915" s="1029" t="str">
        <f>'statement of marks'!$BI$3</f>
        <v>SCIENCE</v>
      </c>
      <c r="B915" s="1030"/>
      <c r="C915" s="181" t="str">
        <f>IF('statement of marks'!BI57="","",'statement of marks'!BI57)</f>
        <v/>
      </c>
      <c r="D915" s="181" t="str">
        <f>IF('statement of marks'!BJ57="","",'statement of marks'!BJ57)</f>
        <v/>
      </c>
      <c r="E915" s="181" t="str">
        <f>IF('statement of marks'!BK57="","",'statement of marks'!BK57)</f>
        <v/>
      </c>
      <c r="F915" s="181" t="str">
        <f>IF('statement of marks'!BM57="","",'statement of marks'!BM57)</f>
        <v/>
      </c>
      <c r="G915" s="122" t="str">
        <f t="shared" si="50"/>
        <v/>
      </c>
      <c r="H915" s="231"/>
      <c r="J915" s="1029" t="str">
        <f>'statement of marks'!$BI$3</f>
        <v>SCIENCE</v>
      </c>
      <c r="K915" s="1030"/>
      <c r="L915" s="181" t="str">
        <f>IF('statement of marks'!BI58="","",'statement of marks'!BI58)</f>
        <v/>
      </c>
      <c r="M915" s="181" t="str">
        <f>IF('statement of marks'!BJ58="","",'statement of marks'!BJ58)</f>
        <v/>
      </c>
      <c r="N915" s="181" t="str">
        <f>IF('statement of marks'!BK58="","",'statement of marks'!BK58)</f>
        <v/>
      </c>
      <c r="O915" s="181" t="str">
        <f>IF('statement of marks'!BM58="","",'statement of marks'!BM58)</f>
        <v/>
      </c>
      <c r="P915" s="122" t="str">
        <f t="shared" si="51"/>
        <v/>
      </c>
    </row>
    <row r="916" spans="1:16" ht="15.25" customHeight="1">
      <c r="A916" s="1029" t="str">
        <f>'statement of marks'!$BY$3</f>
        <v>SOCIAL SCIENCE</v>
      </c>
      <c r="B916" s="1030"/>
      <c r="C916" s="181" t="str">
        <f>IF('statement of marks'!BY57="","",'statement of marks'!BY57)</f>
        <v/>
      </c>
      <c r="D916" s="181" t="str">
        <f>IF('statement of marks'!BZ57="","",'statement of marks'!BZ57)</f>
        <v/>
      </c>
      <c r="E916" s="181" t="str">
        <f>IF('statement of marks'!CA57="","",'statement of marks'!CA57)</f>
        <v/>
      </c>
      <c r="F916" s="181" t="str">
        <f>IF('statement of marks'!CC57="","",'statement of marks'!CC57)</f>
        <v/>
      </c>
      <c r="G916" s="122" t="str">
        <f t="shared" si="50"/>
        <v/>
      </c>
      <c r="H916" s="231"/>
      <c r="J916" s="1029" t="str">
        <f>'statement of marks'!$BY$3</f>
        <v>SOCIAL SCIENCE</v>
      </c>
      <c r="K916" s="1030"/>
      <c r="L916" s="181" t="str">
        <f>IF('statement of marks'!BY58="","",'statement of marks'!BY58)</f>
        <v/>
      </c>
      <c r="M916" s="181" t="str">
        <f>IF('statement of marks'!BZ58="","",'statement of marks'!BZ58)</f>
        <v/>
      </c>
      <c r="N916" s="181" t="str">
        <f>IF('statement of marks'!CA58="","",'statement of marks'!CA58)</f>
        <v/>
      </c>
      <c r="O916" s="181" t="str">
        <f>IF('statement of marks'!CC58="","",'statement of marks'!CC58)</f>
        <v/>
      </c>
      <c r="P916" s="122" t="str">
        <f t="shared" si="51"/>
        <v/>
      </c>
    </row>
    <row r="917" spans="1:16" ht="15.25" customHeight="1">
      <c r="A917" s="1029" t="str">
        <f>'statement of marks'!$CO$3</f>
        <v>MATHEMATICS</v>
      </c>
      <c r="B917" s="1030"/>
      <c r="C917" s="181" t="str">
        <f>IF('statement of marks'!CO57="","",'statement of marks'!CO57)</f>
        <v/>
      </c>
      <c r="D917" s="181" t="str">
        <f>IF('statement of marks'!CP57="","",'statement of marks'!CP57)</f>
        <v/>
      </c>
      <c r="E917" s="181" t="str">
        <f>IF('statement of marks'!CQ57="","",'statement of marks'!CQ57)</f>
        <v/>
      </c>
      <c r="F917" s="181" t="str">
        <f>IF('statement of marks'!CS57="","",'statement of marks'!CS57)</f>
        <v/>
      </c>
      <c r="G917" s="122" t="str">
        <f t="shared" si="50"/>
        <v/>
      </c>
      <c r="H917" s="231"/>
      <c r="J917" s="1029" t="str">
        <f>'statement of marks'!$CO$3</f>
        <v>MATHEMATICS</v>
      </c>
      <c r="K917" s="1030"/>
      <c r="L917" s="181" t="str">
        <f>IF('statement of marks'!CO58="","",'statement of marks'!CO58)</f>
        <v/>
      </c>
      <c r="M917" s="181" t="str">
        <f>IF('statement of marks'!CP58="","",'statement of marks'!CP58)</f>
        <v/>
      </c>
      <c r="N917" s="181" t="str">
        <f>IF('statement of marks'!CQ58="","",'statement of marks'!CQ58)</f>
        <v/>
      </c>
      <c r="O917" s="181" t="str">
        <f>IF('statement of marks'!CS58="","",'statement of marks'!CS58)</f>
        <v/>
      </c>
      <c r="P917" s="122" t="str">
        <f t="shared" si="51"/>
        <v/>
      </c>
    </row>
    <row r="918" spans="1:16" ht="15.25" customHeight="1">
      <c r="A918" s="1047" t="s">
        <v>255</v>
      </c>
      <c r="B918" s="1048"/>
      <c r="C918" s="180" t="str">
        <f>IF(C917="","",SUM(C912:C917))</f>
        <v/>
      </c>
      <c r="D918" s="180" t="str">
        <f>IF(D917="","",SUM(D912:D917))</f>
        <v/>
      </c>
      <c r="E918" s="180" t="str">
        <f>IF(E917="","",SUM(E912:E917))</f>
        <v/>
      </c>
      <c r="F918" s="180" t="str">
        <f>IF(F917="","",SUM(F912:F917))</f>
        <v/>
      </c>
      <c r="G918" s="188" t="str">
        <f>IF(G917="","",SUM(G912:G917))</f>
        <v/>
      </c>
      <c r="H918" s="231"/>
      <c r="J918" s="1047" t="s">
        <v>255</v>
      </c>
      <c r="K918" s="1048"/>
      <c r="L918" s="180" t="str">
        <f>IF(L917="","",SUM(L912:L917))</f>
        <v/>
      </c>
      <c r="M918" s="180" t="str">
        <f>IF(M917="","",SUM(M912:M917))</f>
        <v/>
      </c>
      <c r="N918" s="180" t="str">
        <f>IF(N917="","",SUM(N912:N917))</f>
        <v/>
      </c>
      <c r="O918" s="180" t="str">
        <f>IF(O917="","",SUM(O912:O917))</f>
        <v/>
      </c>
      <c r="P918" s="188" t="str">
        <f>IF(P917="","",SUM(P912:P917))</f>
        <v/>
      </c>
    </row>
    <row r="919" spans="1:16" ht="15.25" customHeight="1">
      <c r="A919" s="1047" t="s">
        <v>169</v>
      </c>
      <c r="B919" s="1048"/>
      <c r="C919" s="563">
        <f>60-(COUNTIF(C912:C917,"NA")*10+COUNTIF(C912:C917,"ML")*10)</f>
        <v>60</v>
      </c>
      <c r="D919" s="563">
        <f>60-(COUNTIF(D912:D917,"NA")*10+COUNTIF(D912:D917,"ML")*10)</f>
        <v>60</v>
      </c>
      <c r="E919" s="563">
        <f>60-(COUNTIF(E912:E917,"NA")*10+COUNTIF(E912:E917,"ML")*10)</f>
        <v>60</v>
      </c>
      <c r="F919" s="563">
        <f>420-(COUNTIF(F912:F917,"NA")*70+COUNTIF(F912:F917,"ML")*70)</f>
        <v>420</v>
      </c>
      <c r="G919" s="189">
        <f>SUM(C919:F919)</f>
        <v>600</v>
      </c>
      <c r="H919" s="231"/>
      <c r="J919" s="1047" t="s">
        <v>169</v>
      </c>
      <c r="K919" s="1048"/>
      <c r="L919" s="563">
        <f>60-(COUNTIF(L912:L917,"NA")*10+COUNTIF(L912:L917,"ML")*10)</f>
        <v>60</v>
      </c>
      <c r="M919" s="563">
        <f>60-(COUNTIF(M912:M917,"NA")*10+COUNTIF(M912:M917,"ML")*10)</f>
        <v>60</v>
      </c>
      <c r="N919" s="563">
        <f>60-(COUNTIF(N912:N917,"NA")*10+COUNTIF(N912:N917,"ML")*10)</f>
        <v>60</v>
      </c>
      <c r="O919" s="563">
        <f>420-(COUNTIF(O912:O917,"NA")*70+COUNTIF(O912:O917,"ML")*70)</f>
        <v>420</v>
      </c>
      <c r="P919" s="189">
        <f>SUM(L919:O919)</f>
        <v>600</v>
      </c>
    </row>
    <row r="920" spans="1:16" ht="15.25" customHeight="1">
      <c r="A920" s="1045" t="s">
        <v>133</v>
      </c>
      <c r="B920" s="1046"/>
      <c r="C920" s="123" t="e">
        <f>C918/C919*100</f>
        <v>#VALUE!</v>
      </c>
      <c r="D920" s="123" t="e">
        <f>D918/D919*100</f>
        <v>#VALUE!</v>
      </c>
      <c r="E920" s="123" t="e">
        <f>E918/E919*100</f>
        <v>#VALUE!</v>
      </c>
      <c r="F920" s="123" t="e">
        <f>F918/F919*100</f>
        <v>#VALUE!</v>
      </c>
      <c r="G920" s="124" t="e">
        <f>G918/G919*100</f>
        <v>#VALUE!</v>
      </c>
      <c r="H920" s="231"/>
      <c r="J920" s="1045" t="s">
        <v>133</v>
      </c>
      <c r="K920" s="1046"/>
      <c r="L920" s="123" t="e">
        <f>L918/L919*100</f>
        <v>#VALUE!</v>
      </c>
      <c r="M920" s="123" t="e">
        <f>M918/M919*100</f>
        <v>#VALUE!</v>
      </c>
      <c r="N920" s="123" t="e">
        <f>N918/N919*100</f>
        <v>#VALUE!</v>
      </c>
      <c r="O920" s="123" t="e">
        <f>O918/O919*100</f>
        <v>#VALUE!</v>
      </c>
      <c r="P920" s="124" t="e">
        <f>P918/P919*100</f>
        <v>#VALUE!</v>
      </c>
    </row>
    <row r="921" spans="1:16" ht="15.25" customHeight="1">
      <c r="A921" s="1029" t="str">
        <f>'statement of marks'!$DE$3</f>
        <v>RAJASTHAN STUDIES</v>
      </c>
      <c r="B921" s="1030"/>
      <c r="C921" s="564" t="str">
        <f>IF('statement of marks'!DE57="","",'statement of marks'!DE57)</f>
        <v/>
      </c>
      <c r="D921" s="564" t="str">
        <f>IF('statement of marks'!DF57="","",'statement of marks'!DF57)</f>
        <v/>
      </c>
      <c r="E921" s="564" t="str">
        <f>IF('statement of marks'!DG57="","",'statement of marks'!DG57)</f>
        <v/>
      </c>
      <c r="F921" s="564" t="str">
        <f>IF('statement of marks'!DI57="","",'statement of marks'!DI57)</f>
        <v/>
      </c>
      <c r="G921" s="122" t="str">
        <f>IF(F921="","",SUM(C921:F921))</f>
        <v/>
      </c>
      <c r="H921" s="231"/>
      <c r="J921" s="1029" t="str">
        <f>'statement of marks'!$DE$3</f>
        <v>RAJASTHAN STUDIES</v>
      </c>
      <c r="K921" s="1030"/>
      <c r="L921" s="564" t="str">
        <f>IF('statement of marks'!DE58="","",'statement of marks'!DE58)</f>
        <v/>
      </c>
      <c r="M921" s="564" t="str">
        <f>IF('statement of marks'!DF58="","",'statement of marks'!DF58)</f>
        <v/>
      </c>
      <c r="N921" s="564" t="str">
        <f>IF('statement of marks'!DG58="","",'statement of marks'!DG58)</f>
        <v/>
      </c>
      <c r="O921" s="564" t="str">
        <f>IF('statement of marks'!DI58="","",'statement of marks'!DI58)</f>
        <v/>
      </c>
      <c r="P921" s="122" t="str">
        <f>IF(O921="","",SUM(L921:O921))</f>
        <v/>
      </c>
    </row>
    <row r="922" spans="1:16" ht="15.25" customHeight="1">
      <c r="A922" s="1029" t="str">
        <f>'statement of marks'!$DP$3</f>
        <v>PH. AND HEALTH EDU.</v>
      </c>
      <c r="B922" s="1030"/>
      <c r="C922" s="564" t="str">
        <f>IF('statement of marks'!DP57="","",'statement of marks'!DP57)</f>
        <v/>
      </c>
      <c r="D922" s="564" t="str">
        <f>IF('statement of marks'!DQ57="","",'statement of marks'!DQ57)</f>
        <v/>
      </c>
      <c r="E922" s="564" t="str">
        <f>IF('statement of marks'!DR57="","",'statement of marks'!DR57)</f>
        <v/>
      </c>
      <c r="F922" s="564" t="str">
        <f>IF('statement of marks'!DV57="","",'statement of marks'!DV57)</f>
        <v/>
      </c>
      <c r="G922" s="122" t="str">
        <f>IF(F922="","",SUM(C922:F922))</f>
        <v/>
      </c>
      <c r="H922" s="231"/>
      <c r="J922" s="1029" t="str">
        <f>'statement of marks'!$DP$3</f>
        <v>PH. AND HEALTH EDU.</v>
      </c>
      <c r="K922" s="1030"/>
      <c r="L922" s="564" t="str">
        <f>IF('statement of marks'!DP58="","",'statement of marks'!DP58)</f>
        <v/>
      </c>
      <c r="M922" s="564" t="str">
        <f>IF('statement of marks'!DQ58="","",'statement of marks'!DQ58)</f>
        <v/>
      </c>
      <c r="N922" s="564" t="str">
        <f>IF('statement of marks'!DR58="","",'statement of marks'!DR58)</f>
        <v/>
      </c>
      <c r="O922" s="564" t="str">
        <f>IF('statement of marks'!DV58="","",'statement of marks'!DV58)</f>
        <v/>
      </c>
      <c r="P922" s="122" t="str">
        <f>IF(O922="","",SUM(L922:O922))</f>
        <v/>
      </c>
    </row>
    <row r="923" spans="1:16" ht="15.25" customHeight="1">
      <c r="A923" s="1029" t="str">
        <f>'statement of marks'!$EB$3</f>
        <v>FOUNDATION OF IT</v>
      </c>
      <c r="B923" s="1030"/>
      <c r="C923" s="564" t="str">
        <f>IF('statement of marks'!EB57="","",'statement of marks'!EB57)</f>
        <v/>
      </c>
      <c r="D923" s="564" t="str">
        <f>IF('statement of marks'!EC57="","",'statement of marks'!EC57)</f>
        <v/>
      </c>
      <c r="E923" s="564" t="str">
        <f>IF('statement of marks'!ED57="","",'statement of marks'!ED57)</f>
        <v/>
      </c>
      <c r="F923" s="564" t="str">
        <f>IF('statement of marks'!EH57="","",'statement of marks'!EH57)</f>
        <v/>
      </c>
      <c r="G923" s="122" t="str">
        <f>IF(F923="","",SUM(C923:F923))</f>
        <v/>
      </c>
      <c r="H923" s="231"/>
      <c r="J923" s="1029" t="str">
        <f>'statement of marks'!$EB$3</f>
        <v>FOUNDATION OF IT</v>
      </c>
      <c r="K923" s="1030"/>
      <c r="L923" s="564" t="str">
        <f>IF('statement of marks'!EB58="","",'statement of marks'!EB58)</f>
        <v/>
      </c>
      <c r="M923" s="564" t="str">
        <f>IF('statement of marks'!EC58="","",'statement of marks'!EC58)</f>
        <v/>
      </c>
      <c r="N923" s="564" t="str">
        <f>IF('statement of marks'!ED58="","",'statement of marks'!ED58)</f>
        <v/>
      </c>
      <c r="O923" s="564" t="str">
        <f>IF('statement of marks'!EH58="","",'statement of marks'!EH58)</f>
        <v/>
      </c>
      <c r="P923" s="122" t="str">
        <f>IF(O923="","",SUM(L923:O923))</f>
        <v/>
      </c>
    </row>
    <row r="924" spans="1:16" ht="15.25" customHeight="1">
      <c r="A924" s="1029" t="str">
        <f>'statement of marks'!$EN$3</f>
        <v>S.U.P.W.</v>
      </c>
      <c r="B924" s="1030"/>
      <c r="C924" s="562" t="s">
        <v>247</v>
      </c>
      <c r="D924" s="1042" t="s">
        <v>249</v>
      </c>
      <c r="E924" s="1042"/>
      <c r="F924" s="565" t="s">
        <v>75</v>
      </c>
      <c r="G924" s="122" t="s">
        <v>30</v>
      </c>
      <c r="H924" s="231"/>
      <c r="J924" s="1029" t="str">
        <f>'statement of marks'!$EN$3</f>
        <v>S.U.P.W.</v>
      </c>
      <c r="K924" s="1030"/>
      <c r="L924" s="562" t="s">
        <v>247</v>
      </c>
      <c r="M924" s="1042" t="s">
        <v>249</v>
      </c>
      <c r="N924" s="1042"/>
      <c r="O924" s="565" t="s">
        <v>75</v>
      </c>
      <c r="P924" s="122" t="s">
        <v>30</v>
      </c>
    </row>
    <row r="925" spans="1:16" ht="15.25" customHeight="1">
      <c r="A925" s="1029"/>
      <c r="B925" s="1030"/>
      <c r="C925" s="563">
        <f>'statement of marks'!$EN$6</f>
        <v>25</v>
      </c>
      <c r="D925" s="1043">
        <f>'statement of marks'!$EO$6</f>
        <v>45</v>
      </c>
      <c r="E925" s="1043"/>
      <c r="F925" s="563">
        <f>'statement of marks'!$EP$6</f>
        <v>30</v>
      </c>
      <c r="G925" s="122">
        <f>SUM(C925,D925,F925)</f>
        <v>100</v>
      </c>
      <c r="H925" s="231"/>
      <c r="J925" s="1029"/>
      <c r="K925" s="1030"/>
      <c r="L925" s="563">
        <f>'statement of marks'!$EN$6</f>
        <v>25</v>
      </c>
      <c r="M925" s="1043">
        <f>'statement of marks'!$EO$6</f>
        <v>45</v>
      </c>
      <c r="N925" s="1043"/>
      <c r="O925" s="563">
        <f>'statement of marks'!$EP$6</f>
        <v>30</v>
      </c>
      <c r="P925" s="122">
        <f>SUM(L925,M925,O925)</f>
        <v>100</v>
      </c>
    </row>
    <row r="926" spans="1:16" ht="15.25" customHeight="1">
      <c r="A926" s="1029"/>
      <c r="B926" s="1030"/>
      <c r="C926" s="564" t="str">
        <f>IF('statement of marks'!EN57="","",'statement of marks'!EN57)</f>
        <v/>
      </c>
      <c r="D926" s="1044" t="str">
        <f>'statement of marks'!EO57</f>
        <v/>
      </c>
      <c r="E926" s="1044"/>
      <c r="F926" s="564" t="str">
        <f>'statement of marks'!EP57</f>
        <v/>
      </c>
      <c r="G926" s="561" t="str">
        <f>IF(F926="","",SUM(C926,D926,F926))</f>
        <v/>
      </c>
      <c r="H926" s="231"/>
      <c r="J926" s="1029"/>
      <c r="K926" s="1030"/>
      <c r="L926" s="564" t="str">
        <f>IF('statement of marks'!EN58="","",'statement of marks'!EN58)</f>
        <v/>
      </c>
      <c r="M926" s="1044" t="str">
        <f>'statement of marks'!EO58</f>
        <v/>
      </c>
      <c r="N926" s="1044"/>
      <c r="O926" s="564" t="str">
        <f>'statement of marks'!EP58</f>
        <v/>
      </c>
      <c r="P926" s="561" t="str">
        <f>IF(O926="","",SUM(L926,M926,O926))</f>
        <v/>
      </c>
    </row>
    <row r="927" spans="1:16" ht="15.25" customHeight="1">
      <c r="A927" s="1029" t="str">
        <f>'statement of marks'!$ES$3</f>
        <v>ART EDU.</v>
      </c>
      <c r="B927" s="1030"/>
      <c r="C927" s="565" t="s">
        <v>76</v>
      </c>
      <c r="D927" s="1041" t="s">
        <v>77</v>
      </c>
      <c r="E927" s="1041"/>
      <c r="F927" s="224" t="s">
        <v>248</v>
      </c>
      <c r="G927" s="122" t="s">
        <v>30</v>
      </c>
      <c r="H927" s="231"/>
      <c r="J927" s="1029" t="str">
        <f>'statement of marks'!$ES$3</f>
        <v>ART EDU.</v>
      </c>
      <c r="K927" s="1030"/>
      <c r="L927" s="565" t="s">
        <v>76</v>
      </c>
      <c r="M927" s="1041" t="s">
        <v>77</v>
      </c>
      <c r="N927" s="1041"/>
      <c r="O927" s="224" t="s">
        <v>248</v>
      </c>
      <c r="P927" s="122" t="s">
        <v>30</v>
      </c>
    </row>
    <row r="928" spans="1:16" ht="15.25" customHeight="1">
      <c r="A928" s="1029"/>
      <c r="B928" s="1030"/>
      <c r="C928" s="563">
        <f>'statement of marks'!$ES$6</f>
        <v>25</v>
      </c>
      <c r="D928" s="563">
        <f>'statement of marks'!$ET$6</f>
        <v>30</v>
      </c>
      <c r="E928" s="563">
        <f>'statement of marks'!$EU$6</f>
        <v>30</v>
      </c>
      <c r="F928" s="563">
        <f>'statement of marks'!$EV$6</f>
        <v>15</v>
      </c>
      <c r="G928" s="122">
        <f>SUM(C928,D928,E928,F928)</f>
        <v>100</v>
      </c>
      <c r="H928" s="231"/>
      <c r="J928" s="1029"/>
      <c r="K928" s="1030"/>
      <c r="L928" s="563">
        <f>'statement of marks'!$ES$6</f>
        <v>25</v>
      </c>
      <c r="M928" s="563">
        <f>'statement of marks'!$ET$6</f>
        <v>30</v>
      </c>
      <c r="N928" s="563">
        <f>'statement of marks'!$EU$6</f>
        <v>30</v>
      </c>
      <c r="O928" s="563">
        <f>'statement of marks'!$EV$6</f>
        <v>15</v>
      </c>
      <c r="P928" s="122">
        <f>SUM(L928,M928,N928,O928)</f>
        <v>100</v>
      </c>
    </row>
    <row r="929" spans="1:16" ht="15.25" customHeight="1">
      <c r="A929" s="1029"/>
      <c r="B929" s="1030"/>
      <c r="C929" s="564" t="str">
        <f>IF('statement of marks'!ES57="","",'statement of marks'!ES57)</f>
        <v/>
      </c>
      <c r="D929" s="564" t="str">
        <f>'statement of marks'!ET57</f>
        <v/>
      </c>
      <c r="E929" s="564" t="str">
        <f>'statement of marks'!EU57</f>
        <v/>
      </c>
      <c r="F929" s="564" t="str">
        <f>'statement of marks'!EV57</f>
        <v/>
      </c>
      <c r="G929" s="122" t="str">
        <f>IF(F929="","",SUM(C929:F929))</f>
        <v/>
      </c>
      <c r="H929" s="231"/>
      <c r="J929" s="1029"/>
      <c r="K929" s="1030"/>
      <c r="L929" s="564" t="str">
        <f>IF('statement of marks'!ES58="","",'statement of marks'!ES58)</f>
        <v/>
      </c>
      <c r="M929" s="564" t="str">
        <f>'statement of marks'!ET58</f>
        <v/>
      </c>
      <c r="N929" s="564" t="str">
        <f>'statement of marks'!EU58</f>
        <v/>
      </c>
      <c r="O929" s="564" t="str">
        <f>'statement of marks'!EV58</f>
        <v/>
      </c>
      <c r="P929" s="122" t="str">
        <f>IF(O929="","",SUM(L929:O929))</f>
        <v/>
      </c>
    </row>
    <row r="930" spans="1:16" ht="15.25" customHeight="1">
      <c r="A930" s="1033" t="s">
        <v>246</v>
      </c>
      <c r="B930" s="1034"/>
      <c r="C930" s="560" t="s">
        <v>252</v>
      </c>
      <c r="D930" s="560" t="s">
        <v>251</v>
      </c>
      <c r="E930" s="560" t="s">
        <v>250</v>
      </c>
      <c r="F930" s="1031" t="s">
        <v>245</v>
      </c>
      <c r="G930" s="1032"/>
      <c r="H930" s="231"/>
      <c r="J930" s="1033" t="s">
        <v>246</v>
      </c>
      <c r="K930" s="1034"/>
      <c r="L930" s="560" t="s">
        <v>252</v>
      </c>
      <c r="M930" s="560" t="s">
        <v>251</v>
      </c>
      <c r="N930" s="560" t="s">
        <v>250</v>
      </c>
      <c r="O930" s="1031" t="s">
        <v>245</v>
      </c>
      <c r="P930" s="1032"/>
    </row>
    <row r="931" spans="1:16" ht="15.25" customHeight="1">
      <c r="A931" s="1033" t="s">
        <v>170</v>
      </c>
      <c r="B931" s="1034"/>
      <c r="C931" s="181" t="str">
        <f>IF('statement of marks'!GN57="","",'statement of marks'!GN57)</f>
        <v/>
      </c>
      <c r="D931" s="181" t="str">
        <f>IF('statement of marks'!GP57="","",'statement of marks'!GP57)</f>
        <v/>
      </c>
      <c r="E931" s="181" t="str">
        <f>IF('statement of marks'!GR57="","",'statement of marks'!GR57)</f>
        <v/>
      </c>
      <c r="F931" s="1035" t="str">
        <f>'statement of marks'!GT57</f>
        <v/>
      </c>
      <c r="G931" s="1036"/>
      <c r="H931" s="231"/>
      <c r="J931" s="1033" t="s">
        <v>170</v>
      </c>
      <c r="K931" s="1034"/>
      <c r="L931" s="181" t="str">
        <f>IF('statement of marks'!GN58="","",'statement of marks'!GN58)</f>
        <v/>
      </c>
      <c r="M931" s="181" t="str">
        <f>IF('statement of marks'!GP58="","",'statement of marks'!GP58)</f>
        <v/>
      </c>
      <c r="N931" s="181" t="str">
        <f>IF('statement of marks'!GR58="","",'statement of marks'!GR58)</f>
        <v/>
      </c>
      <c r="O931" s="1035" t="str">
        <f>'statement of marks'!GT58</f>
        <v/>
      </c>
      <c r="P931" s="1036"/>
    </row>
    <row r="932" spans="1:16" ht="15.25" customHeight="1">
      <c r="A932" s="1037" t="s">
        <v>171</v>
      </c>
      <c r="B932" s="1038"/>
      <c r="C932" s="180" t="str">
        <f>IF('statement of marks'!GM57="","",'statement of marks'!GM57)</f>
        <v/>
      </c>
      <c r="D932" s="180" t="str">
        <f>IF('statement of marks'!GO57="","",'statement of marks'!GO57)</f>
        <v/>
      </c>
      <c r="E932" s="180" t="str">
        <f>IF('statement of marks'!GQ57="","",'statement of marks'!GQ57)</f>
        <v/>
      </c>
      <c r="F932" s="1039" t="str">
        <f>'statement of marks'!GS57</f>
        <v/>
      </c>
      <c r="G932" s="1040"/>
      <c r="H932" s="231"/>
      <c r="J932" s="1037" t="s">
        <v>171</v>
      </c>
      <c r="K932" s="1038"/>
      <c r="L932" s="180" t="str">
        <f>IF('statement of marks'!GM58="","",'statement of marks'!GM58)</f>
        <v/>
      </c>
      <c r="M932" s="180" t="str">
        <f>IF('statement of marks'!GO58="","",'statement of marks'!GO58)</f>
        <v/>
      </c>
      <c r="N932" s="180" t="str">
        <f>IF('statement of marks'!GQ58="","",'statement of marks'!GQ58)</f>
        <v/>
      </c>
      <c r="O932" s="1039" t="str">
        <f>'statement of marks'!GS58</f>
        <v/>
      </c>
      <c r="P932" s="1040"/>
    </row>
    <row r="933" spans="1:16" ht="15.25" customHeight="1">
      <c r="A933" s="1029" t="s">
        <v>241</v>
      </c>
      <c r="B933" s="1030"/>
      <c r="C933" s="177"/>
      <c r="D933" s="43"/>
      <c r="E933" s="43"/>
      <c r="F933" s="43"/>
      <c r="G933" s="226"/>
      <c r="H933" s="231"/>
      <c r="J933" s="1029" t="s">
        <v>241</v>
      </c>
      <c r="K933" s="1030"/>
      <c r="L933" s="177"/>
      <c r="M933" s="43"/>
      <c r="N933" s="43"/>
      <c r="O933" s="43"/>
      <c r="P933" s="226"/>
    </row>
    <row r="934" spans="1:16" ht="15.25" customHeight="1">
      <c r="A934" s="1029" t="s">
        <v>242</v>
      </c>
      <c r="B934" s="1030"/>
      <c r="C934" s="177"/>
      <c r="D934" s="43"/>
      <c r="E934" s="43"/>
      <c r="F934" s="43"/>
      <c r="G934" s="226"/>
      <c r="H934" s="231"/>
      <c r="J934" s="1029" t="s">
        <v>242</v>
      </c>
      <c r="K934" s="1030"/>
      <c r="L934" s="177"/>
      <c r="M934" s="43"/>
      <c r="N934" s="43"/>
      <c r="O934" s="43"/>
      <c r="P934" s="226"/>
    </row>
    <row r="935" spans="1:16" ht="15.25" customHeight="1">
      <c r="A935" s="1029" t="s">
        <v>243</v>
      </c>
      <c r="B935" s="1030"/>
      <c r="C935" s="177"/>
      <c r="D935" s="43"/>
      <c r="E935" s="43"/>
      <c r="F935" s="43"/>
      <c r="G935" s="226"/>
      <c r="H935" s="231"/>
      <c r="J935" s="1029" t="s">
        <v>243</v>
      </c>
      <c r="K935" s="1030"/>
      <c r="L935" s="177"/>
      <c r="M935" s="43"/>
      <c r="N935" s="43"/>
      <c r="O935" s="43"/>
      <c r="P935" s="226"/>
    </row>
    <row r="936" spans="1:16" ht="15.25" customHeight="1" thickBot="1">
      <c r="A936" s="1027" t="s">
        <v>244</v>
      </c>
      <c r="B936" s="1028"/>
      <c r="C936" s="178"/>
      <c r="D936" s="227"/>
      <c r="E936" s="227"/>
      <c r="F936" s="227"/>
      <c r="G936" s="228"/>
      <c r="H936" s="231"/>
      <c r="J936" s="1027" t="s">
        <v>244</v>
      </c>
      <c r="K936" s="1028"/>
      <c r="L936" s="178"/>
      <c r="M936" s="227"/>
      <c r="N936" s="227"/>
      <c r="O936" s="227"/>
      <c r="P936" s="228"/>
    </row>
    <row r="937" spans="1:16" ht="15.25" customHeight="1" thickTop="1">
      <c r="A937" s="1053" t="s">
        <v>166</v>
      </c>
      <c r="B937" s="1054"/>
      <c r="C937" s="1054"/>
      <c r="D937" s="1054"/>
      <c r="E937" s="1054"/>
      <c r="F937" s="1054"/>
      <c r="G937" s="1055"/>
      <c r="H937" s="231"/>
      <c r="J937" s="1056" t="s">
        <v>256</v>
      </c>
      <c r="K937" s="1057"/>
      <c r="L937" s="1057"/>
      <c r="M937" s="1057"/>
      <c r="N937" s="1057"/>
      <c r="O937" s="1057"/>
      <c r="P937" s="1058"/>
    </row>
    <row r="938" spans="1:16" ht="15.25" customHeight="1">
      <c r="A938" s="1059" t="str">
        <f>IF('statement of marks'!$A$1="","",'statement of marks'!$A$1)</f>
        <v xml:space="preserve">GOVT. HR. SEC. SCHOOL, </v>
      </c>
      <c r="B938" s="1060"/>
      <c r="C938" s="1060"/>
      <c r="D938" s="1060"/>
      <c r="E938" s="1060"/>
      <c r="F938" s="1060"/>
      <c r="G938" s="1061"/>
      <c r="H938" s="231"/>
      <c r="J938" s="1059" t="str">
        <f>IF('statement of marks'!$A$1="","",'statement of marks'!$A$1)</f>
        <v xml:space="preserve">GOVT. HR. SEC. SCHOOL, </v>
      </c>
      <c r="K938" s="1060"/>
      <c r="L938" s="1060"/>
      <c r="M938" s="1060"/>
      <c r="N938" s="1060"/>
      <c r="O938" s="1060"/>
      <c r="P938" s="1061"/>
    </row>
    <row r="939" spans="1:16" ht="15.25" customHeight="1">
      <c r="A939" s="1059"/>
      <c r="B939" s="1060"/>
      <c r="C939" s="1060"/>
      <c r="D939" s="1060"/>
      <c r="E939" s="1060"/>
      <c r="F939" s="1060"/>
      <c r="G939" s="1061"/>
      <c r="H939" s="231"/>
      <c r="J939" s="1059"/>
      <c r="K939" s="1060"/>
      <c r="L939" s="1060"/>
      <c r="M939" s="1060"/>
      <c r="N939" s="1060"/>
      <c r="O939" s="1060"/>
      <c r="P939" s="1061"/>
    </row>
    <row r="940" spans="1:16" ht="15.25" customHeight="1">
      <c r="A940" s="1029" t="s">
        <v>167</v>
      </c>
      <c r="B940" s="1030"/>
      <c r="C940" s="1051" t="str">
        <f>IF('statement of marks'!$F$3="","",'statement of marks'!$F$3)</f>
        <v>2015-16</v>
      </c>
      <c r="D940" s="1051"/>
      <c r="E940" s="1051"/>
      <c r="F940" s="1051"/>
      <c r="G940" s="1052"/>
      <c r="H940" s="231"/>
      <c r="J940" s="1029" t="s">
        <v>167</v>
      </c>
      <c r="K940" s="1030"/>
      <c r="L940" s="1051" t="str">
        <f>IF('statement of marks'!$F$3="","",'statement of marks'!$F$3)</f>
        <v>2015-16</v>
      </c>
      <c r="M940" s="1051"/>
      <c r="N940" s="1051"/>
      <c r="O940" s="1051"/>
      <c r="P940" s="1052"/>
    </row>
    <row r="941" spans="1:16" ht="15.25" customHeight="1">
      <c r="A941" s="1029" t="s">
        <v>31</v>
      </c>
      <c r="B941" s="1030"/>
      <c r="C941" s="1051" t="str">
        <f>IF('statement of marks'!H59="","",'statement of marks'!H59)</f>
        <v>A 053</v>
      </c>
      <c r="D941" s="1051"/>
      <c r="E941" s="1051"/>
      <c r="F941" s="1051"/>
      <c r="G941" s="1052"/>
      <c r="H941" s="231"/>
      <c r="J941" s="1029" t="s">
        <v>31</v>
      </c>
      <c r="K941" s="1030"/>
      <c r="L941" s="1051" t="str">
        <f>IF('statement of marks'!H60="","",'statement of marks'!H60)</f>
        <v>A 054</v>
      </c>
      <c r="M941" s="1051"/>
      <c r="N941" s="1051"/>
      <c r="O941" s="1051"/>
      <c r="P941" s="1052"/>
    </row>
    <row r="942" spans="1:16" ht="15.25" customHeight="1">
      <c r="A942" s="1029" t="s">
        <v>32</v>
      </c>
      <c r="B942" s="1030"/>
      <c r="C942" s="1051" t="str">
        <f>IF('statement of marks'!I59="","",'statement of marks'!I59)</f>
        <v>B 053</v>
      </c>
      <c r="D942" s="1051"/>
      <c r="E942" s="1051"/>
      <c r="F942" s="1051"/>
      <c r="G942" s="1052"/>
      <c r="H942" s="231"/>
      <c r="J942" s="1029" t="s">
        <v>32</v>
      </c>
      <c r="K942" s="1030"/>
      <c r="L942" s="1051" t="str">
        <f>IF('statement of marks'!I60="","",'statement of marks'!I60)</f>
        <v>B 054</v>
      </c>
      <c r="M942" s="1051"/>
      <c r="N942" s="1051"/>
      <c r="O942" s="1051"/>
      <c r="P942" s="1052"/>
    </row>
    <row r="943" spans="1:16" ht="15.25" customHeight="1">
      <c r="A943" s="1029" t="s">
        <v>33</v>
      </c>
      <c r="B943" s="1030"/>
      <c r="C943" s="1051" t="str">
        <f>IF('statement of marks'!J59="","",'statement of marks'!J59)</f>
        <v>C 053</v>
      </c>
      <c r="D943" s="1051"/>
      <c r="E943" s="1051"/>
      <c r="F943" s="1051"/>
      <c r="G943" s="1052"/>
      <c r="H943" s="231"/>
      <c r="J943" s="1029" t="s">
        <v>33</v>
      </c>
      <c r="K943" s="1030"/>
      <c r="L943" s="1051" t="str">
        <f>IF('statement of marks'!J60="","",'statement of marks'!J60)</f>
        <v>C 054</v>
      </c>
      <c r="M943" s="1051"/>
      <c r="N943" s="1051"/>
      <c r="O943" s="1051"/>
      <c r="P943" s="1052"/>
    </row>
    <row r="944" spans="1:16" ht="15.25" customHeight="1">
      <c r="A944" s="1029" t="s">
        <v>202</v>
      </c>
      <c r="B944" s="1030"/>
      <c r="C944" s="559" t="str">
        <f>IF('statement of marks'!$A$3="","",'statement of marks'!$A$3)</f>
        <v>10 'B'</v>
      </c>
      <c r="D944" s="1030" t="s">
        <v>62</v>
      </c>
      <c r="E944" s="1030"/>
      <c r="F944" s="1030">
        <f>IF('statement of marks'!D59="","",'statement of marks'!D59)</f>
        <v>1053</v>
      </c>
      <c r="G944" s="1050"/>
      <c r="H944" s="231"/>
      <c r="J944" s="1029" t="s">
        <v>202</v>
      </c>
      <c r="K944" s="1030"/>
      <c r="L944" s="559" t="str">
        <f>IF('statement of marks'!$A$3="","",'statement of marks'!$A$3)</f>
        <v>10 'B'</v>
      </c>
      <c r="M944" s="1030" t="s">
        <v>62</v>
      </c>
      <c r="N944" s="1030"/>
      <c r="O944" s="1030">
        <f>IF('statement of marks'!D60="","",'statement of marks'!D60)</f>
        <v>1054</v>
      </c>
      <c r="P944" s="1050"/>
    </row>
    <row r="945" spans="1:16" ht="15.25" customHeight="1">
      <c r="A945" s="1029" t="s">
        <v>63</v>
      </c>
      <c r="B945" s="1030"/>
      <c r="C945" s="559" t="str">
        <f>IF('statement of marks'!F59="","",'statement of marks'!F59)</f>
        <v/>
      </c>
      <c r="D945" s="1030" t="s">
        <v>58</v>
      </c>
      <c r="E945" s="1030"/>
      <c r="F945" s="1062" t="str">
        <f>IF('statement of marks'!G59="","",'statement of marks'!G59)</f>
        <v/>
      </c>
      <c r="G945" s="1063"/>
      <c r="H945" s="231"/>
      <c r="J945" s="1029" t="s">
        <v>63</v>
      </c>
      <c r="K945" s="1030"/>
      <c r="L945" s="559" t="str">
        <f>IF('statement of marks'!F60="","",'statement of marks'!F60)</f>
        <v/>
      </c>
      <c r="M945" s="1030" t="s">
        <v>58</v>
      </c>
      <c r="N945" s="1030"/>
      <c r="O945" s="1062" t="str">
        <f>IF('statement of marks'!G60="","",'statement of marks'!G60)</f>
        <v/>
      </c>
      <c r="P945" s="1063"/>
    </row>
    <row r="946" spans="1:16" ht="15.25" customHeight="1">
      <c r="A946" s="229" t="s">
        <v>168</v>
      </c>
      <c r="B946" s="230" t="s">
        <v>254</v>
      </c>
      <c r="C946" s="186" t="s">
        <v>67</v>
      </c>
      <c r="D946" s="186" t="s">
        <v>68</v>
      </c>
      <c r="E946" s="186" t="s">
        <v>69</v>
      </c>
      <c r="F946" s="558" t="s">
        <v>176</v>
      </c>
      <c r="G946" s="190" t="s">
        <v>253</v>
      </c>
      <c r="H946" s="231"/>
      <c r="J946" s="229" t="s">
        <v>168</v>
      </c>
      <c r="K946" s="230" t="s">
        <v>254</v>
      </c>
      <c r="L946" s="186" t="s">
        <v>67</v>
      </c>
      <c r="M946" s="186" t="s">
        <v>68</v>
      </c>
      <c r="N946" s="186" t="s">
        <v>69</v>
      </c>
      <c r="O946" s="558" t="s">
        <v>176</v>
      </c>
      <c r="P946" s="190" t="s">
        <v>253</v>
      </c>
    </row>
    <row r="947" spans="1:16" ht="15.25" customHeight="1">
      <c r="A947" s="1049" t="s">
        <v>148</v>
      </c>
      <c r="B947" s="1046"/>
      <c r="C947" s="563">
        <v>10</v>
      </c>
      <c r="D947" s="563">
        <v>10</v>
      </c>
      <c r="E947" s="563">
        <v>10</v>
      </c>
      <c r="F947" s="563">
        <v>70</v>
      </c>
      <c r="G947" s="122">
        <v>100</v>
      </c>
      <c r="H947" s="231"/>
      <c r="J947" s="1049" t="s">
        <v>148</v>
      </c>
      <c r="K947" s="1046"/>
      <c r="L947" s="563">
        <v>10</v>
      </c>
      <c r="M947" s="563">
        <v>10</v>
      </c>
      <c r="N947" s="563">
        <v>10</v>
      </c>
      <c r="O947" s="563">
        <v>70</v>
      </c>
      <c r="P947" s="122">
        <v>100</v>
      </c>
    </row>
    <row r="948" spans="1:16" ht="15.25" customHeight="1">
      <c r="A948" s="1029" t="str">
        <f>'statement of marks'!$K$3</f>
        <v>HINDI</v>
      </c>
      <c r="B948" s="1030"/>
      <c r="C948" s="181" t="str">
        <f>IF('statement of marks'!K59="","",'statement of marks'!K59)</f>
        <v/>
      </c>
      <c r="D948" s="181" t="str">
        <f>IF('statement of marks'!L59="","",'statement of marks'!L59)</f>
        <v/>
      </c>
      <c r="E948" s="181" t="str">
        <f>IF('statement of marks'!M59="","",'statement of marks'!M59)</f>
        <v/>
      </c>
      <c r="F948" s="181" t="str">
        <f>IF('statement of marks'!O59="","",'statement of marks'!O59)</f>
        <v/>
      </c>
      <c r="G948" s="122" t="str">
        <f t="shared" ref="G948:G953" si="52">IF(F948="","",SUM(C948:F948))</f>
        <v/>
      </c>
      <c r="H948" s="231"/>
      <c r="J948" s="1029" t="str">
        <f>'statement of marks'!$K$3</f>
        <v>HINDI</v>
      </c>
      <c r="K948" s="1030"/>
      <c r="L948" s="181" t="str">
        <f>IF('statement of marks'!K60="","",'statement of marks'!K60)</f>
        <v/>
      </c>
      <c r="M948" s="181" t="str">
        <f>IF('statement of marks'!L60="","",'statement of marks'!L60)</f>
        <v/>
      </c>
      <c r="N948" s="181" t="str">
        <f>IF('statement of marks'!M60="","",'statement of marks'!M60)</f>
        <v/>
      </c>
      <c r="O948" s="181" t="str">
        <f>IF('statement of marks'!O60="","",'statement of marks'!O60)</f>
        <v/>
      </c>
      <c r="P948" s="122" t="str">
        <f t="shared" ref="P948:P953" si="53">IF(O948="","",SUM(L948:O948))</f>
        <v/>
      </c>
    </row>
    <row r="949" spans="1:16" ht="15.25" customHeight="1">
      <c r="A949" s="1029" t="str">
        <f>'statement of marks'!$AA$3</f>
        <v>ENGLISH</v>
      </c>
      <c r="B949" s="1030"/>
      <c r="C949" s="181" t="str">
        <f>IF('statement of marks'!AA59="","",'statement of marks'!AA59)</f>
        <v/>
      </c>
      <c r="D949" s="181" t="str">
        <f>IF('statement of marks'!AB59="","",'statement of marks'!AB59)</f>
        <v/>
      </c>
      <c r="E949" s="181" t="str">
        <f>IF('statement of marks'!AC59="","",'statement of marks'!AC59)</f>
        <v/>
      </c>
      <c r="F949" s="181" t="str">
        <f>IF('statement of marks'!AE59="","",'statement of marks'!AE59)</f>
        <v/>
      </c>
      <c r="G949" s="122" t="str">
        <f t="shared" si="52"/>
        <v/>
      </c>
      <c r="H949" s="231"/>
      <c r="J949" s="1029" t="str">
        <f>'statement of marks'!$AA$3</f>
        <v>ENGLISH</v>
      </c>
      <c r="K949" s="1030"/>
      <c r="L949" s="181" t="str">
        <f>IF('statement of marks'!AA60="","",'statement of marks'!AA60)</f>
        <v/>
      </c>
      <c r="M949" s="181" t="str">
        <f>IF('statement of marks'!AB60="","",'statement of marks'!AB60)</f>
        <v/>
      </c>
      <c r="N949" s="181" t="str">
        <f>IF('statement of marks'!AC60="","",'statement of marks'!AC60)</f>
        <v/>
      </c>
      <c r="O949" s="181" t="str">
        <f>IF('statement of marks'!AE60="","",'statement of marks'!AE60)</f>
        <v/>
      </c>
      <c r="P949" s="122" t="str">
        <f t="shared" si="53"/>
        <v/>
      </c>
    </row>
    <row r="950" spans="1:16" ht="15.25" customHeight="1">
      <c r="A950" s="1029" t="str">
        <f>'statement of marks'!AR59</f>
        <v/>
      </c>
      <c r="B950" s="1030"/>
      <c r="C950" s="181" t="str">
        <f>IF('statement of marks'!AS59="","",'statement of marks'!AS59)</f>
        <v/>
      </c>
      <c r="D950" s="181" t="str">
        <f>IF('statement of marks'!AT59="","",'statement of marks'!AT59)</f>
        <v/>
      </c>
      <c r="E950" s="181" t="str">
        <f>IF('statement of marks'!AU59="","",'statement of marks'!AU59)</f>
        <v/>
      </c>
      <c r="F950" s="181" t="str">
        <f>IF('statement of marks'!AW59="","",'statement of marks'!AW59)</f>
        <v/>
      </c>
      <c r="G950" s="122" t="str">
        <f t="shared" si="52"/>
        <v/>
      </c>
      <c r="H950" s="231"/>
      <c r="J950" s="1029" t="str">
        <f>'statement of marks'!AR60</f>
        <v/>
      </c>
      <c r="K950" s="1030"/>
      <c r="L950" s="181" t="str">
        <f>IF('statement of marks'!AS60="","",'statement of marks'!AS60)</f>
        <v/>
      </c>
      <c r="M950" s="181" t="str">
        <f>IF('statement of marks'!AT60="","",'statement of marks'!AT60)</f>
        <v/>
      </c>
      <c r="N950" s="181" t="str">
        <f>IF('statement of marks'!AU60="","",'statement of marks'!AU60)</f>
        <v/>
      </c>
      <c r="O950" s="181" t="str">
        <f>IF('statement of marks'!AW60="","",'statement of marks'!AW60)</f>
        <v/>
      </c>
      <c r="P950" s="122" t="str">
        <f t="shared" si="53"/>
        <v/>
      </c>
    </row>
    <row r="951" spans="1:16" ht="15.25" customHeight="1">
      <c r="A951" s="1029" t="str">
        <f>'statement of marks'!$BI$3</f>
        <v>SCIENCE</v>
      </c>
      <c r="B951" s="1030"/>
      <c r="C951" s="181" t="str">
        <f>IF('statement of marks'!BI59="","",'statement of marks'!BI59)</f>
        <v/>
      </c>
      <c r="D951" s="181" t="str">
        <f>IF('statement of marks'!BJ59="","",'statement of marks'!BJ59)</f>
        <v/>
      </c>
      <c r="E951" s="181" t="str">
        <f>IF('statement of marks'!BK59="","",'statement of marks'!BK59)</f>
        <v/>
      </c>
      <c r="F951" s="181" t="str">
        <f>IF('statement of marks'!BM59="","",'statement of marks'!BM59)</f>
        <v/>
      </c>
      <c r="G951" s="122" t="str">
        <f t="shared" si="52"/>
        <v/>
      </c>
      <c r="H951" s="231"/>
      <c r="J951" s="1029" t="str">
        <f>'statement of marks'!$BI$3</f>
        <v>SCIENCE</v>
      </c>
      <c r="K951" s="1030"/>
      <c r="L951" s="181" t="str">
        <f>IF('statement of marks'!BI60="","",'statement of marks'!BI60)</f>
        <v/>
      </c>
      <c r="M951" s="181" t="str">
        <f>IF('statement of marks'!BJ60="","",'statement of marks'!BJ60)</f>
        <v/>
      </c>
      <c r="N951" s="181" t="str">
        <f>IF('statement of marks'!BK60="","",'statement of marks'!BK60)</f>
        <v/>
      </c>
      <c r="O951" s="181" t="str">
        <f>IF('statement of marks'!BM60="","",'statement of marks'!BM60)</f>
        <v/>
      </c>
      <c r="P951" s="122" t="str">
        <f t="shared" si="53"/>
        <v/>
      </c>
    </row>
    <row r="952" spans="1:16" ht="15.25" customHeight="1">
      <c r="A952" s="1029" t="str">
        <f>'statement of marks'!$BY$3</f>
        <v>SOCIAL SCIENCE</v>
      </c>
      <c r="B952" s="1030"/>
      <c r="C952" s="181" t="str">
        <f>IF('statement of marks'!BY59="","",'statement of marks'!BY59)</f>
        <v/>
      </c>
      <c r="D952" s="181" t="str">
        <f>IF('statement of marks'!BZ59="","",'statement of marks'!BZ59)</f>
        <v/>
      </c>
      <c r="E952" s="181" t="str">
        <f>IF('statement of marks'!CA59="","",'statement of marks'!CA59)</f>
        <v/>
      </c>
      <c r="F952" s="181" t="str">
        <f>IF('statement of marks'!CC59="","",'statement of marks'!CC59)</f>
        <v/>
      </c>
      <c r="G952" s="122" t="str">
        <f t="shared" si="52"/>
        <v/>
      </c>
      <c r="H952" s="231"/>
      <c r="J952" s="1029" t="str">
        <f>'statement of marks'!$BY$3</f>
        <v>SOCIAL SCIENCE</v>
      </c>
      <c r="K952" s="1030"/>
      <c r="L952" s="181" t="str">
        <f>IF('statement of marks'!BY60="","",'statement of marks'!BY60)</f>
        <v/>
      </c>
      <c r="M952" s="181" t="str">
        <f>IF('statement of marks'!BZ60="","",'statement of marks'!BZ60)</f>
        <v/>
      </c>
      <c r="N952" s="181" t="str">
        <f>IF('statement of marks'!CA60="","",'statement of marks'!CA60)</f>
        <v/>
      </c>
      <c r="O952" s="181" t="str">
        <f>IF('statement of marks'!CC60="","",'statement of marks'!CC60)</f>
        <v/>
      </c>
      <c r="P952" s="122" t="str">
        <f t="shared" si="53"/>
        <v/>
      </c>
    </row>
    <row r="953" spans="1:16" ht="15.25" customHeight="1">
      <c r="A953" s="1029" t="str">
        <f>'statement of marks'!$CO$3</f>
        <v>MATHEMATICS</v>
      </c>
      <c r="B953" s="1030"/>
      <c r="C953" s="181" t="str">
        <f>IF('statement of marks'!CO59="","",'statement of marks'!CO59)</f>
        <v/>
      </c>
      <c r="D953" s="181" t="str">
        <f>IF('statement of marks'!CP59="","",'statement of marks'!CP59)</f>
        <v/>
      </c>
      <c r="E953" s="181" t="str">
        <f>IF('statement of marks'!CQ59="","",'statement of marks'!CQ59)</f>
        <v/>
      </c>
      <c r="F953" s="181" t="str">
        <f>IF('statement of marks'!CS59="","",'statement of marks'!CS59)</f>
        <v/>
      </c>
      <c r="G953" s="122" t="str">
        <f t="shared" si="52"/>
        <v/>
      </c>
      <c r="H953" s="231"/>
      <c r="J953" s="1029" t="str">
        <f>'statement of marks'!$CO$3</f>
        <v>MATHEMATICS</v>
      </c>
      <c r="K953" s="1030"/>
      <c r="L953" s="181" t="str">
        <f>IF('statement of marks'!CO60="","",'statement of marks'!CO60)</f>
        <v/>
      </c>
      <c r="M953" s="181" t="str">
        <f>IF('statement of marks'!CP60="","",'statement of marks'!CP60)</f>
        <v/>
      </c>
      <c r="N953" s="181" t="str">
        <f>IF('statement of marks'!CQ60="","",'statement of marks'!CQ60)</f>
        <v/>
      </c>
      <c r="O953" s="181" t="str">
        <f>IF('statement of marks'!CS60="","",'statement of marks'!CS60)</f>
        <v/>
      </c>
      <c r="P953" s="122" t="str">
        <f t="shared" si="53"/>
        <v/>
      </c>
    </row>
    <row r="954" spans="1:16" ht="15.25" customHeight="1">
      <c r="A954" s="1047" t="s">
        <v>255</v>
      </c>
      <c r="B954" s="1048"/>
      <c r="C954" s="180" t="str">
        <f>IF(C953="","",SUM(C948:C953))</f>
        <v/>
      </c>
      <c r="D954" s="180" t="str">
        <f>IF(D953="","",SUM(D948:D953))</f>
        <v/>
      </c>
      <c r="E954" s="180" t="str">
        <f>IF(E953="","",SUM(E948:E953))</f>
        <v/>
      </c>
      <c r="F954" s="180" t="str">
        <f>IF(F953="","",SUM(F948:F953))</f>
        <v/>
      </c>
      <c r="G954" s="188" t="str">
        <f>IF(G953="","",SUM(G948:G953))</f>
        <v/>
      </c>
      <c r="H954" s="231"/>
      <c r="J954" s="1047" t="s">
        <v>255</v>
      </c>
      <c r="K954" s="1048"/>
      <c r="L954" s="180" t="str">
        <f>IF(L953="","",SUM(L948:L953))</f>
        <v/>
      </c>
      <c r="M954" s="180" t="str">
        <f>IF(M953="","",SUM(M948:M953))</f>
        <v/>
      </c>
      <c r="N954" s="180" t="str">
        <f>IF(N953="","",SUM(N948:N953))</f>
        <v/>
      </c>
      <c r="O954" s="180" t="str">
        <f>IF(O953="","",SUM(O948:O953))</f>
        <v/>
      </c>
      <c r="P954" s="188" t="str">
        <f>IF(P953="","",SUM(P948:P953))</f>
        <v/>
      </c>
    </row>
    <row r="955" spans="1:16" ht="15.25" customHeight="1">
      <c r="A955" s="1047" t="s">
        <v>169</v>
      </c>
      <c r="B955" s="1048"/>
      <c r="C955" s="563">
        <f>60-(COUNTIF(C948:C953,"NA")*10+COUNTIF(C948:C953,"ML")*10)</f>
        <v>60</v>
      </c>
      <c r="D955" s="563">
        <f>60-(COUNTIF(D948:D953,"NA")*10+COUNTIF(D948:D953,"ML")*10)</f>
        <v>60</v>
      </c>
      <c r="E955" s="563">
        <f>60-(COUNTIF(E948:E953,"NA")*10+COUNTIF(E948:E953,"ML")*10)</f>
        <v>60</v>
      </c>
      <c r="F955" s="563">
        <f>420-(COUNTIF(F948:F953,"NA")*70+COUNTIF(F948:F953,"ML")*70)</f>
        <v>420</v>
      </c>
      <c r="G955" s="189">
        <f>SUM(C955:F955)</f>
        <v>600</v>
      </c>
      <c r="H955" s="231"/>
      <c r="J955" s="1047" t="s">
        <v>169</v>
      </c>
      <c r="K955" s="1048"/>
      <c r="L955" s="563">
        <f>60-(COUNTIF(L948:L953,"NA")*10+COUNTIF(L948:L953,"ML")*10)</f>
        <v>60</v>
      </c>
      <c r="M955" s="563">
        <f>60-(COUNTIF(M948:M953,"NA")*10+COUNTIF(M948:M953,"ML")*10)</f>
        <v>60</v>
      </c>
      <c r="N955" s="563">
        <f>60-(COUNTIF(N948:N953,"NA")*10+COUNTIF(N948:N953,"ML")*10)</f>
        <v>60</v>
      </c>
      <c r="O955" s="563">
        <f>420-(COUNTIF(O948:O953,"NA")*70+COUNTIF(O948:O953,"ML")*70)</f>
        <v>420</v>
      </c>
      <c r="P955" s="189">
        <f>SUM(L955:O955)</f>
        <v>600</v>
      </c>
    </row>
    <row r="956" spans="1:16" ht="15.25" customHeight="1">
      <c r="A956" s="1045" t="s">
        <v>133</v>
      </c>
      <c r="B956" s="1046"/>
      <c r="C956" s="123" t="e">
        <f>C954/C955*100</f>
        <v>#VALUE!</v>
      </c>
      <c r="D956" s="123" t="e">
        <f>D954/D955*100</f>
        <v>#VALUE!</v>
      </c>
      <c r="E956" s="123" t="e">
        <f>E954/E955*100</f>
        <v>#VALUE!</v>
      </c>
      <c r="F956" s="123" t="e">
        <f>F954/F955*100</f>
        <v>#VALUE!</v>
      </c>
      <c r="G956" s="124" t="e">
        <f>G954/G955*100</f>
        <v>#VALUE!</v>
      </c>
      <c r="H956" s="231"/>
      <c r="J956" s="1045" t="s">
        <v>133</v>
      </c>
      <c r="K956" s="1046"/>
      <c r="L956" s="123" t="e">
        <f>L954/L955*100</f>
        <v>#VALUE!</v>
      </c>
      <c r="M956" s="123" t="e">
        <f>M954/M955*100</f>
        <v>#VALUE!</v>
      </c>
      <c r="N956" s="123" t="e">
        <f>N954/N955*100</f>
        <v>#VALUE!</v>
      </c>
      <c r="O956" s="123" t="e">
        <f>O954/O955*100</f>
        <v>#VALUE!</v>
      </c>
      <c r="P956" s="124" t="e">
        <f>P954/P955*100</f>
        <v>#VALUE!</v>
      </c>
    </row>
    <row r="957" spans="1:16" ht="15.25" customHeight="1">
      <c r="A957" s="1029" t="str">
        <f>'statement of marks'!$DE$3</f>
        <v>RAJASTHAN STUDIES</v>
      </c>
      <c r="B957" s="1030"/>
      <c r="C957" s="564" t="str">
        <f>IF('statement of marks'!DE59="","",'statement of marks'!DE59)</f>
        <v/>
      </c>
      <c r="D957" s="564" t="str">
        <f>IF('statement of marks'!DF59="","",'statement of marks'!DF59)</f>
        <v/>
      </c>
      <c r="E957" s="564" t="str">
        <f>IF('statement of marks'!DG59="","",'statement of marks'!DG59)</f>
        <v/>
      </c>
      <c r="F957" s="564" t="str">
        <f>IF('statement of marks'!DI59="","",'statement of marks'!DI59)</f>
        <v/>
      </c>
      <c r="G957" s="122" t="str">
        <f>IF(F957="","",SUM(C957:F957))</f>
        <v/>
      </c>
      <c r="H957" s="231"/>
      <c r="J957" s="1029" t="str">
        <f>'statement of marks'!$DE$3</f>
        <v>RAJASTHAN STUDIES</v>
      </c>
      <c r="K957" s="1030"/>
      <c r="L957" s="564" t="str">
        <f>IF('statement of marks'!DE60="","",'statement of marks'!DE60)</f>
        <v/>
      </c>
      <c r="M957" s="564" t="str">
        <f>IF('statement of marks'!DF60="","",'statement of marks'!DF60)</f>
        <v/>
      </c>
      <c r="N957" s="564" t="str">
        <f>IF('statement of marks'!DG60="","",'statement of marks'!DG60)</f>
        <v/>
      </c>
      <c r="O957" s="564" t="str">
        <f>IF('statement of marks'!DI60="","",'statement of marks'!DI60)</f>
        <v/>
      </c>
      <c r="P957" s="122" t="str">
        <f>IF(O957="","",SUM(L957:O957))</f>
        <v/>
      </c>
    </row>
    <row r="958" spans="1:16" ht="15.25" customHeight="1">
      <c r="A958" s="1029" t="str">
        <f>'statement of marks'!$DP$3</f>
        <v>PH. AND HEALTH EDU.</v>
      </c>
      <c r="B958" s="1030"/>
      <c r="C958" s="564" t="str">
        <f>IF('statement of marks'!DP59="","",'statement of marks'!DP59)</f>
        <v/>
      </c>
      <c r="D958" s="564" t="str">
        <f>IF('statement of marks'!DQ59="","",'statement of marks'!DQ59)</f>
        <v/>
      </c>
      <c r="E958" s="564" t="str">
        <f>IF('statement of marks'!DR59="","",'statement of marks'!DR59)</f>
        <v/>
      </c>
      <c r="F958" s="564" t="str">
        <f>IF('statement of marks'!DV59="","",'statement of marks'!DV59)</f>
        <v/>
      </c>
      <c r="G958" s="122" t="str">
        <f>IF(F958="","",SUM(C958:F958))</f>
        <v/>
      </c>
      <c r="H958" s="231"/>
      <c r="J958" s="1029" t="str">
        <f>'statement of marks'!$DP$3</f>
        <v>PH. AND HEALTH EDU.</v>
      </c>
      <c r="K958" s="1030"/>
      <c r="L958" s="564" t="str">
        <f>IF('statement of marks'!DP60="","",'statement of marks'!DP60)</f>
        <v/>
      </c>
      <c r="M958" s="564" t="str">
        <f>IF('statement of marks'!DQ60="","",'statement of marks'!DQ60)</f>
        <v/>
      </c>
      <c r="N958" s="564" t="str">
        <f>IF('statement of marks'!DR60="","",'statement of marks'!DR60)</f>
        <v/>
      </c>
      <c r="O958" s="564" t="str">
        <f>IF('statement of marks'!DV60="","",'statement of marks'!DV60)</f>
        <v/>
      </c>
      <c r="P958" s="122" t="str">
        <f>IF(O958="","",SUM(L958:O958))</f>
        <v/>
      </c>
    </row>
    <row r="959" spans="1:16" ht="15.25" customHeight="1">
      <c r="A959" s="1029" t="str">
        <f>'statement of marks'!$EB$3</f>
        <v>FOUNDATION OF IT</v>
      </c>
      <c r="B959" s="1030"/>
      <c r="C959" s="564" t="str">
        <f>IF('statement of marks'!EB59="","",'statement of marks'!EB59)</f>
        <v/>
      </c>
      <c r="D959" s="564" t="str">
        <f>IF('statement of marks'!EC59="","",'statement of marks'!EC59)</f>
        <v/>
      </c>
      <c r="E959" s="564" t="str">
        <f>IF('statement of marks'!ED59="","",'statement of marks'!ED59)</f>
        <v/>
      </c>
      <c r="F959" s="564" t="str">
        <f>IF('statement of marks'!EH59="","",'statement of marks'!EH59)</f>
        <v/>
      </c>
      <c r="G959" s="122" t="str">
        <f>IF(F959="","",SUM(C959:F959))</f>
        <v/>
      </c>
      <c r="H959" s="231"/>
      <c r="J959" s="1029" t="str">
        <f>'statement of marks'!$EB$3</f>
        <v>FOUNDATION OF IT</v>
      </c>
      <c r="K959" s="1030"/>
      <c r="L959" s="564" t="str">
        <f>IF('statement of marks'!EB60="","",'statement of marks'!EB60)</f>
        <v/>
      </c>
      <c r="M959" s="564" t="str">
        <f>IF('statement of marks'!EC60="","",'statement of marks'!EC60)</f>
        <v/>
      </c>
      <c r="N959" s="564" t="str">
        <f>IF('statement of marks'!ED60="","",'statement of marks'!ED60)</f>
        <v/>
      </c>
      <c r="O959" s="564" t="str">
        <f>IF('statement of marks'!EH60="","",'statement of marks'!EH60)</f>
        <v/>
      </c>
      <c r="P959" s="122" t="str">
        <f>IF(O959="","",SUM(L959:O959))</f>
        <v/>
      </c>
    </row>
    <row r="960" spans="1:16" ht="15.25" customHeight="1">
      <c r="A960" s="1029" t="str">
        <f>'statement of marks'!$EN$3</f>
        <v>S.U.P.W.</v>
      </c>
      <c r="B960" s="1030"/>
      <c r="C960" s="562" t="s">
        <v>247</v>
      </c>
      <c r="D960" s="1042" t="s">
        <v>249</v>
      </c>
      <c r="E960" s="1042"/>
      <c r="F960" s="565" t="s">
        <v>75</v>
      </c>
      <c r="G960" s="122" t="s">
        <v>30</v>
      </c>
      <c r="H960" s="231"/>
      <c r="J960" s="1029" t="str">
        <f>'statement of marks'!$EN$3</f>
        <v>S.U.P.W.</v>
      </c>
      <c r="K960" s="1030"/>
      <c r="L960" s="562" t="s">
        <v>247</v>
      </c>
      <c r="M960" s="1042" t="s">
        <v>249</v>
      </c>
      <c r="N960" s="1042"/>
      <c r="O960" s="565" t="s">
        <v>75</v>
      </c>
      <c r="P960" s="122" t="s">
        <v>30</v>
      </c>
    </row>
    <row r="961" spans="1:16" ht="15.25" customHeight="1">
      <c r="A961" s="1029"/>
      <c r="B961" s="1030"/>
      <c r="C961" s="563">
        <f>'statement of marks'!$EN$6</f>
        <v>25</v>
      </c>
      <c r="D961" s="1043">
        <f>'statement of marks'!$EO$6</f>
        <v>45</v>
      </c>
      <c r="E961" s="1043"/>
      <c r="F961" s="563">
        <f>'statement of marks'!$EP$6</f>
        <v>30</v>
      </c>
      <c r="G961" s="122">
        <f>SUM(C961,D961,F961)</f>
        <v>100</v>
      </c>
      <c r="H961" s="231"/>
      <c r="J961" s="1029"/>
      <c r="K961" s="1030"/>
      <c r="L961" s="563">
        <f>'statement of marks'!$EN$6</f>
        <v>25</v>
      </c>
      <c r="M961" s="1043">
        <f>'statement of marks'!$EO$6</f>
        <v>45</v>
      </c>
      <c r="N961" s="1043"/>
      <c r="O961" s="563">
        <f>'statement of marks'!$EP$6</f>
        <v>30</v>
      </c>
      <c r="P961" s="122">
        <f>SUM(L961,M961,O961)</f>
        <v>100</v>
      </c>
    </row>
    <row r="962" spans="1:16" ht="15.25" customHeight="1">
      <c r="A962" s="1029"/>
      <c r="B962" s="1030"/>
      <c r="C962" s="564" t="str">
        <f>IF('statement of marks'!EN59="","",'statement of marks'!EN59)</f>
        <v/>
      </c>
      <c r="D962" s="1044" t="str">
        <f>'statement of marks'!EO59</f>
        <v/>
      </c>
      <c r="E962" s="1044"/>
      <c r="F962" s="564" t="str">
        <f>'statement of marks'!EP59</f>
        <v/>
      </c>
      <c r="G962" s="561" t="str">
        <f>IF(F962="","",SUM(C962,D962,F962))</f>
        <v/>
      </c>
      <c r="H962" s="231"/>
      <c r="J962" s="1029"/>
      <c r="K962" s="1030"/>
      <c r="L962" s="564" t="str">
        <f>IF('statement of marks'!EN60="","",'statement of marks'!EN60)</f>
        <v/>
      </c>
      <c r="M962" s="1044" t="str">
        <f>'statement of marks'!EO60</f>
        <v/>
      </c>
      <c r="N962" s="1044"/>
      <c r="O962" s="564" t="str">
        <f>'statement of marks'!EP60</f>
        <v/>
      </c>
      <c r="P962" s="561" t="str">
        <f>IF(O962="","",SUM(L962,M962,O962))</f>
        <v/>
      </c>
    </row>
    <row r="963" spans="1:16" ht="15.25" customHeight="1">
      <c r="A963" s="1029" t="str">
        <f>'statement of marks'!$ES$3</f>
        <v>ART EDU.</v>
      </c>
      <c r="B963" s="1030"/>
      <c r="C963" s="565" t="s">
        <v>76</v>
      </c>
      <c r="D963" s="1041" t="s">
        <v>77</v>
      </c>
      <c r="E963" s="1041"/>
      <c r="F963" s="224" t="s">
        <v>248</v>
      </c>
      <c r="G963" s="122" t="s">
        <v>30</v>
      </c>
      <c r="H963" s="231"/>
      <c r="J963" s="1029" t="str">
        <f>'statement of marks'!$ES$3</f>
        <v>ART EDU.</v>
      </c>
      <c r="K963" s="1030"/>
      <c r="L963" s="565" t="s">
        <v>76</v>
      </c>
      <c r="M963" s="1041" t="s">
        <v>77</v>
      </c>
      <c r="N963" s="1041"/>
      <c r="O963" s="224" t="s">
        <v>248</v>
      </c>
      <c r="P963" s="122" t="s">
        <v>30</v>
      </c>
    </row>
    <row r="964" spans="1:16" ht="15.25" customHeight="1">
      <c r="A964" s="1029"/>
      <c r="B964" s="1030"/>
      <c r="C964" s="563">
        <f>'statement of marks'!$ES$6</f>
        <v>25</v>
      </c>
      <c r="D964" s="563">
        <f>'statement of marks'!$ET$6</f>
        <v>30</v>
      </c>
      <c r="E964" s="563">
        <f>'statement of marks'!$EU$6</f>
        <v>30</v>
      </c>
      <c r="F964" s="563">
        <f>'statement of marks'!$EV$6</f>
        <v>15</v>
      </c>
      <c r="G964" s="122">
        <f>SUM(C964,D964,E964,F964)</f>
        <v>100</v>
      </c>
      <c r="H964" s="231"/>
      <c r="J964" s="1029"/>
      <c r="K964" s="1030"/>
      <c r="L964" s="563">
        <f>'statement of marks'!$ES$6</f>
        <v>25</v>
      </c>
      <c r="M964" s="563">
        <f>'statement of marks'!$ET$6</f>
        <v>30</v>
      </c>
      <c r="N964" s="563">
        <f>'statement of marks'!$EU$6</f>
        <v>30</v>
      </c>
      <c r="O964" s="563">
        <f>'statement of marks'!$EV$6</f>
        <v>15</v>
      </c>
      <c r="P964" s="122">
        <f>SUM(L964,M964,N964,O964)</f>
        <v>100</v>
      </c>
    </row>
    <row r="965" spans="1:16" ht="15.25" customHeight="1">
      <c r="A965" s="1029"/>
      <c r="B965" s="1030"/>
      <c r="C965" s="564" t="str">
        <f>IF('statement of marks'!ES59="","",'statement of marks'!ES59)</f>
        <v/>
      </c>
      <c r="D965" s="564" t="str">
        <f>'statement of marks'!ET59</f>
        <v/>
      </c>
      <c r="E965" s="564" t="str">
        <f>'statement of marks'!EU59</f>
        <v/>
      </c>
      <c r="F965" s="564" t="str">
        <f>'statement of marks'!EV59</f>
        <v/>
      </c>
      <c r="G965" s="122" t="str">
        <f>IF(F965="","",SUM(C965:F965))</f>
        <v/>
      </c>
      <c r="H965" s="231"/>
      <c r="J965" s="1029"/>
      <c r="K965" s="1030"/>
      <c r="L965" s="564" t="str">
        <f>IF('statement of marks'!ES60="","",'statement of marks'!ES60)</f>
        <v/>
      </c>
      <c r="M965" s="564" t="str">
        <f>'statement of marks'!ET60</f>
        <v/>
      </c>
      <c r="N965" s="564" t="str">
        <f>'statement of marks'!EU60</f>
        <v/>
      </c>
      <c r="O965" s="564" t="str">
        <f>'statement of marks'!EV60</f>
        <v/>
      </c>
      <c r="P965" s="122" t="str">
        <f>IF(O965="","",SUM(L965:O965))</f>
        <v/>
      </c>
    </row>
    <row r="966" spans="1:16" ht="15.25" customHeight="1">
      <c r="A966" s="1033" t="s">
        <v>246</v>
      </c>
      <c r="B966" s="1034"/>
      <c r="C966" s="560" t="s">
        <v>252</v>
      </c>
      <c r="D966" s="560" t="s">
        <v>251</v>
      </c>
      <c r="E966" s="560" t="s">
        <v>250</v>
      </c>
      <c r="F966" s="1031" t="s">
        <v>245</v>
      </c>
      <c r="G966" s="1032"/>
      <c r="H966" s="231"/>
      <c r="J966" s="1033" t="s">
        <v>246</v>
      </c>
      <c r="K966" s="1034"/>
      <c r="L966" s="560" t="s">
        <v>252</v>
      </c>
      <c r="M966" s="560" t="s">
        <v>251</v>
      </c>
      <c r="N966" s="560" t="s">
        <v>250</v>
      </c>
      <c r="O966" s="1031" t="s">
        <v>245</v>
      </c>
      <c r="P966" s="1032"/>
    </row>
    <row r="967" spans="1:16" ht="15.25" customHeight="1">
      <c r="A967" s="1033" t="s">
        <v>170</v>
      </c>
      <c r="B967" s="1034"/>
      <c r="C967" s="181" t="str">
        <f>IF('statement of marks'!GN59="","",'statement of marks'!GN59)</f>
        <v/>
      </c>
      <c r="D967" s="181" t="str">
        <f>IF('statement of marks'!GP59="","",'statement of marks'!GP59)</f>
        <v/>
      </c>
      <c r="E967" s="181" t="str">
        <f>IF('statement of marks'!GR59="","",'statement of marks'!GR59)</f>
        <v/>
      </c>
      <c r="F967" s="1035" t="str">
        <f>'statement of marks'!GT59</f>
        <v/>
      </c>
      <c r="G967" s="1036"/>
      <c r="H967" s="231"/>
      <c r="J967" s="1033" t="s">
        <v>170</v>
      </c>
      <c r="K967" s="1034"/>
      <c r="L967" s="181" t="str">
        <f>IF('statement of marks'!GN60="","",'statement of marks'!GN60)</f>
        <v/>
      </c>
      <c r="M967" s="181" t="str">
        <f>IF('statement of marks'!GP60="","",'statement of marks'!GP60)</f>
        <v/>
      </c>
      <c r="N967" s="181" t="str">
        <f>IF('statement of marks'!GR60="","",'statement of marks'!GR60)</f>
        <v/>
      </c>
      <c r="O967" s="1035" t="str">
        <f>'statement of marks'!GT60</f>
        <v/>
      </c>
      <c r="P967" s="1036"/>
    </row>
    <row r="968" spans="1:16" ht="15.25" customHeight="1">
      <c r="A968" s="1037" t="s">
        <v>171</v>
      </c>
      <c r="B968" s="1038"/>
      <c r="C968" s="180" t="str">
        <f>IF('statement of marks'!GM59="","",'statement of marks'!GM59)</f>
        <v/>
      </c>
      <c r="D968" s="180" t="str">
        <f>IF('statement of marks'!GO59="","",'statement of marks'!GO59)</f>
        <v/>
      </c>
      <c r="E968" s="180" t="str">
        <f>IF('statement of marks'!GQ59="","",'statement of marks'!GQ59)</f>
        <v/>
      </c>
      <c r="F968" s="1039" t="str">
        <f>'statement of marks'!GS59</f>
        <v/>
      </c>
      <c r="G968" s="1040"/>
      <c r="H968" s="231"/>
      <c r="J968" s="1037" t="s">
        <v>171</v>
      </c>
      <c r="K968" s="1038"/>
      <c r="L968" s="180" t="str">
        <f>IF('statement of marks'!GM60="","",'statement of marks'!GM60)</f>
        <v/>
      </c>
      <c r="M968" s="180" t="str">
        <f>IF('statement of marks'!GO60="","",'statement of marks'!GO60)</f>
        <v/>
      </c>
      <c r="N968" s="180" t="str">
        <f>IF('statement of marks'!GQ60="","",'statement of marks'!GQ60)</f>
        <v/>
      </c>
      <c r="O968" s="1039" t="str">
        <f>'statement of marks'!GS60</f>
        <v/>
      </c>
      <c r="P968" s="1040"/>
    </row>
    <row r="969" spans="1:16" ht="15.25" customHeight="1">
      <c r="A969" s="1029" t="s">
        <v>241</v>
      </c>
      <c r="B969" s="1030"/>
      <c r="C969" s="177"/>
      <c r="D969" s="43"/>
      <c r="E969" s="43"/>
      <c r="F969" s="43"/>
      <c r="G969" s="226"/>
      <c r="H969" s="231"/>
      <c r="J969" s="1029" t="s">
        <v>241</v>
      </c>
      <c r="K969" s="1030"/>
      <c r="L969" s="177"/>
      <c r="M969" s="43"/>
      <c r="N969" s="43"/>
      <c r="O969" s="43"/>
      <c r="P969" s="226"/>
    </row>
    <row r="970" spans="1:16" ht="15.25" customHeight="1">
      <c r="A970" s="1029" t="s">
        <v>242</v>
      </c>
      <c r="B970" s="1030"/>
      <c r="C970" s="177"/>
      <c r="D970" s="43"/>
      <c r="E970" s="43"/>
      <c r="F970" s="43"/>
      <c r="G970" s="226"/>
      <c r="H970" s="231"/>
      <c r="J970" s="1029" t="s">
        <v>242</v>
      </c>
      <c r="K970" s="1030"/>
      <c r="L970" s="177"/>
      <c r="M970" s="43"/>
      <c r="N970" s="43"/>
      <c r="O970" s="43"/>
      <c r="P970" s="226"/>
    </row>
    <row r="971" spans="1:16" ht="15.25" customHeight="1">
      <c r="A971" s="1029" t="s">
        <v>243</v>
      </c>
      <c r="B971" s="1030"/>
      <c r="C971" s="177"/>
      <c r="D971" s="43"/>
      <c r="E971" s="43"/>
      <c r="F971" s="43"/>
      <c r="G971" s="226"/>
      <c r="H971" s="231"/>
      <c r="J971" s="1029" t="s">
        <v>243</v>
      </c>
      <c r="K971" s="1030"/>
      <c r="L971" s="177"/>
      <c r="M971" s="43"/>
      <c r="N971" s="43"/>
      <c r="O971" s="43"/>
      <c r="P971" s="226"/>
    </row>
    <row r="972" spans="1:16" ht="15.25" customHeight="1" thickBot="1">
      <c r="A972" s="1027" t="s">
        <v>244</v>
      </c>
      <c r="B972" s="1028"/>
      <c r="C972" s="178"/>
      <c r="D972" s="227"/>
      <c r="E972" s="227"/>
      <c r="F972" s="227"/>
      <c r="G972" s="228"/>
      <c r="H972" s="231"/>
      <c r="J972" s="1027" t="s">
        <v>244</v>
      </c>
      <c r="K972" s="1028"/>
      <c r="L972" s="178"/>
      <c r="M972" s="227"/>
      <c r="N972" s="227"/>
      <c r="O972" s="227"/>
      <c r="P972" s="228"/>
    </row>
    <row r="973" spans="1:16" ht="15.25" customHeight="1" thickTop="1">
      <c r="A973" s="1053" t="s">
        <v>166</v>
      </c>
      <c r="B973" s="1054"/>
      <c r="C973" s="1054"/>
      <c r="D973" s="1054"/>
      <c r="E973" s="1054"/>
      <c r="F973" s="1054"/>
      <c r="G973" s="1055"/>
      <c r="H973" s="231"/>
      <c r="J973" s="1056" t="s">
        <v>256</v>
      </c>
      <c r="K973" s="1057"/>
      <c r="L973" s="1057"/>
      <c r="M973" s="1057"/>
      <c r="N973" s="1057"/>
      <c r="O973" s="1057"/>
      <c r="P973" s="1058"/>
    </row>
    <row r="974" spans="1:16" ht="15.25" customHeight="1">
      <c r="A974" s="1059" t="str">
        <f>IF('statement of marks'!$A$1="","",'statement of marks'!$A$1)</f>
        <v xml:space="preserve">GOVT. HR. SEC. SCHOOL, </v>
      </c>
      <c r="B974" s="1060"/>
      <c r="C974" s="1060"/>
      <c r="D974" s="1060"/>
      <c r="E974" s="1060"/>
      <c r="F974" s="1060"/>
      <c r="G974" s="1061"/>
      <c r="H974" s="231"/>
      <c r="J974" s="1059" t="str">
        <f>IF('statement of marks'!$A$1="","",'statement of marks'!$A$1)</f>
        <v xml:space="preserve">GOVT. HR. SEC. SCHOOL, </v>
      </c>
      <c r="K974" s="1060"/>
      <c r="L974" s="1060"/>
      <c r="M974" s="1060"/>
      <c r="N974" s="1060"/>
      <c r="O974" s="1060"/>
      <c r="P974" s="1061"/>
    </row>
    <row r="975" spans="1:16" ht="15.25" customHeight="1">
      <c r="A975" s="1059"/>
      <c r="B975" s="1060"/>
      <c r="C975" s="1060"/>
      <c r="D975" s="1060"/>
      <c r="E975" s="1060"/>
      <c r="F975" s="1060"/>
      <c r="G975" s="1061"/>
      <c r="H975" s="231"/>
      <c r="J975" s="1059"/>
      <c r="K975" s="1060"/>
      <c r="L975" s="1060"/>
      <c r="M975" s="1060"/>
      <c r="N975" s="1060"/>
      <c r="O975" s="1060"/>
      <c r="P975" s="1061"/>
    </row>
    <row r="976" spans="1:16" ht="15.25" customHeight="1">
      <c r="A976" s="1029" t="s">
        <v>167</v>
      </c>
      <c r="B976" s="1030"/>
      <c r="C976" s="1051" t="str">
        <f>IF('statement of marks'!$F$3="","",'statement of marks'!$F$3)</f>
        <v>2015-16</v>
      </c>
      <c r="D976" s="1051"/>
      <c r="E976" s="1051"/>
      <c r="F976" s="1051"/>
      <c r="G976" s="1052"/>
      <c r="H976" s="231"/>
      <c r="J976" s="1029" t="s">
        <v>167</v>
      </c>
      <c r="K976" s="1030"/>
      <c r="L976" s="1051" t="str">
        <f>IF('statement of marks'!$F$3="","",'statement of marks'!$F$3)</f>
        <v>2015-16</v>
      </c>
      <c r="M976" s="1051"/>
      <c r="N976" s="1051"/>
      <c r="O976" s="1051"/>
      <c r="P976" s="1052"/>
    </row>
    <row r="977" spans="1:16" ht="15.25" customHeight="1">
      <c r="A977" s="1029" t="s">
        <v>31</v>
      </c>
      <c r="B977" s="1030"/>
      <c r="C977" s="1051" t="str">
        <f>IF('statement of marks'!H61="","",'statement of marks'!H61)</f>
        <v>A 055</v>
      </c>
      <c r="D977" s="1051"/>
      <c r="E977" s="1051"/>
      <c r="F977" s="1051"/>
      <c r="G977" s="1052"/>
      <c r="H977" s="231"/>
      <c r="J977" s="1029" t="s">
        <v>31</v>
      </c>
      <c r="K977" s="1030"/>
      <c r="L977" s="1051" t="str">
        <f>IF('statement of marks'!H62="","",'statement of marks'!H62)</f>
        <v>A 056</v>
      </c>
      <c r="M977" s="1051"/>
      <c r="N977" s="1051"/>
      <c r="O977" s="1051"/>
      <c r="P977" s="1052"/>
    </row>
    <row r="978" spans="1:16" ht="15.25" customHeight="1">
      <c r="A978" s="1029" t="s">
        <v>32</v>
      </c>
      <c r="B978" s="1030"/>
      <c r="C978" s="1051" t="str">
        <f>IF('statement of marks'!I61="","",'statement of marks'!I61)</f>
        <v>B 055</v>
      </c>
      <c r="D978" s="1051"/>
      <c r="E978" s="1051"/>
      <c r="F978" s="1051"/>
      <c r="G978" s="1052"/>
      <c r="H978" s="231"/>
      <c r="J978" s="1029" t="s">
        <v>32</v>
      </c>
      <c r="K978" s="1030"/>
      <c r="L978" s="1051" t="str">
        <f>IF('statement of marks'!I62="","",'statement of marks'!I62)</f>
        <v>B 056</v>
      </c>
      <c r="M978" s="1051"/>
      <c r="N978" s="1051"/>
      <c r="O978" s="1051"/>
      <c r="P978" s="1052"/>
    </row>
    <row r="979" spans="1:16" ht="15.25" customHeight="1">
      <c r="A979" s="1029" t="s">
        <v>33</v>
      </c>
      <c r="B979" s="1030"/>
      <c r="C979" s="1051" t="str">
        <f>IF('statement of marks'!J61="","",'statement of marks'!J61)</f>
        <v>C 055</v>
      </c>
      <c r="D979" s="1051"/>
      <c r="E979" s="1051"/>
      <c r="F979" s="1051"/>
      <c r="G979" s="1052"/>
      <c r="H979" s="231"/>
      <c r="J979" s="1029" t="s">
        <v>33</v>
      </c>
      <c r="K979" s="1030"/>
      <c r="L979" s="1051" t="str">
        <f>IF('statement of marks'!J62="","",'statement of marks'!J62)</f>
        <v>C 056</v>
      </c>
      <c r="M979" s="1051"/>
      <c r="N979" s="1051"/>
      <c r="O979" s="1051"/>
      <c r="P979" s="1052"/>
    </row>
    <row r="980" spans="1:16" ht="15.25" customHeight="1">
      <c r="A980" s="1029" t="s">
        <v>202</v>
      </c>
      <c r="B980" s="1030"/>
      <c r="C980" s="559" t="str">
        <f>IF('statement of marks'!$A$3="","",'statement of marks'!$A$3)</f>
        <v>10 'B'</v>
      </c>
      <c r="D980" s="1030" t="s">
        <v>62</v>
      </c>
      <c r="E980" s="1030"/>
      <c r="F980" s="1030">
        <f>IF('statement of marks'!D61="","",'statement of marks'!D61)</f>
        <v>1055</v>
      </c>
      <c r="G980" s="1050"/>
      <c r="H980" s="231"/>
      <c r="J980" s="1029" t="s">
        <v>202</v>
      </c>
      <c r="K980" s="1030"/>
      <c r="L980" s="559" t="str">
        <f>IF('statement of marks'!$A$3="","",'statement of marks'!$A$3)</f>
        <v>10 'B'</v>
      </c>
      <c r="M980" s="1030" t="s">
        <v>62</v>
      </c>
      <c r="N980" s="1030"/>
      <c r="O980" s="1030">
        <f>IF('statement of marks'!D62="","",'statement of marks'!D62)</f>
        <v>1056</v>
      </c>
      <c r="P980" s="1050"/>
    </row>
    <row r="981" spans="1:16" ht="15.25" customHeight="1">
      <c r="A981" s="1029" t="s">
        <v>63</v>
      </c>
      <c r="B981" s="1030"/>
      <c r="C981" s="559" t="str">
        <f>IF('statement of marks'!F61="","",'statement of marks'!F61)</f>
        <v/>
      </c>
      <c r="D981" s="1030" t="s">
        <v>58</v>
      </c>
      <c r="E981" s="1030"/>
      <c r="F981" s="1062" t="str">
        <f>IF('statement of marks'!G61="","",'statement of marks'!G61)</f>
        <v/>
      </c>
      <c r="G981" s="1063"/>
      <c r="H981" s="231"/>
      <c r="J981" s="1029" t="s">
        <v>63</v>
      </c>
      <c r="K981" s="1030"/>
      <c r="L981" s="559" t="str">
        <f>IF('statement of marks'!F62="","",'statement of marks'!F62)</f>
        <v/>
      </c>
      <c r="M981" s="1030" t="s">
        <v>58</v>
      </c>
      <c r="N981" s="1030"/>
      <c r="O981" s="1062" t="str">
        <f>IF('statement of marks'!G62="","",'statement of marks'!G62)</f>
        <v/>
      </c>
      <c r="P981" s="1063"/>
    </row>
    <row r="982" spans="1:16" ht="15.25" customHeight="1">
      <c r="A982" s="229" t="s">
        <v>168</v>
      </c>
      <c r="B982" s="230" t="s">
        <v>254</v>
      </c>
      <c r="C982" s="186" t="s">
        <v>67</v>
      </c>
      <c r="D982" s="186" t="s">
        <v>68</v>
      </c>
      <c r="E982" s="186" t="s">
        <v>69</v>
      </c>
      <c r="F982" s="558" t="s">
        <v>176</v>
      </c>
      <c r="G982" s="190" t="s">
        <v>253</v>
      </c>
      <c r="H982" s="231"/>
      <c r="J982" s="229" t="s">
        <v>168</v>
      </c>
      <c r="K982" s="230" t="s">
        <v>254</v>
      </c>
      <c r="L982" s="186" t="s">
        <v>67</v>
      </c>
      <c r="M982" s="186" t="s">
        <v>68</v>
      </c>
      <c r="N982" s="186" t="s">
        <v>69</v>
      </c>
      <c r="O982" s="558" t="s">
        <v>176</v>
      </c>
      <c r="P982" s="190" t="s">
        <v>253</v>
      </c>
    </row>
    <row r="983" spans="1:16" ht="15.25" customHeight="1">
      <c r="A983" s="1049" t="s">
        <v>148</v>
      </c>
      <c r="B983" s="1046"/>
      <c r="C983" s="563">
        <v>10</v>
      </c>
      <c r="D983" s="563">
        <v>10</v>
      </c>
      <c r="E983" s="563">
        <v>10</v>
      </c>
      <c r="F983" s="563">
        <v>70</v>
      </c>
      <c r="G983" s="122">
        <v>100</v>
      </c>
      <c r="H983" s="231"/>
      <c r="J983" s="1049" t="s">
        <v>148</v>
      </c>
      <c r="K983" s="1046"/>
      <c r="L983" s="563">
        <v>10</v>
      </c>
      <c r="M983" s="563">
        <v>10</v>
      </c>
      <c r="N983" s="563">
        <v>10</v>
      </c>
      <c r="O983" s="563">
        <v>70</v>
      </c>
      <c r="P983" s="122">
        <v>100</v>
      </c>
    </row>
    <row r="984" spans="1:16" ht="15.25" customHeight="1">
      <c r="A984" s="1029" t="str">
        <f>'statement of marks'!$K$3</f>
        <v>HINDI</v>
      </c>
      <c r="B984" s="1030"/>
      <c r="C984" s="181" t="str">
        <f>IF('statement of marks'!K61="","",'statement of marks'!K61)</f>
        <v/>
      </c>
      <c r="D984" s="181" t="str">
        <f>IF('statement of marks'!L61="","",'statement of marks'!L61)</f>
        <v/>
      </c>
      <c r="E984" s="181" t="str">
        <f>IF('statement of marks'!M61="","",'statement of marks'!M61)</f>
        <v/>
      </c>
      <c r="F984" s="181" t="str">
        <f>IF('statement of marks'!O61="","",'statement of marks'!O61)</f>
        <v/>
      </c>
      <c r="G984" s="122" t="str">
        <f t="shared" ref="G984:G989" si="54">IF(F984="","",SUM(C984:F984))</f>
        <v/>
      </c>
      <c r="H984" s="231"/>
      <c r="J984" s="1029" t="str">
        <f>'statement of marks'!$K$3</f>
        <v>HINDI</v>
      </c>
      <c r="K984" s="1030"/>
      <c r="L984" s="181" t="str">
        <f>IF('statement of marks'!K62="","",'statement of marks'!K62)</f>
        <v/>
      </c>
      <c r="M984" s="181" t="str">
        <f>IF('statement of marks'!L62="","",'statement of marks'!L62)</f>
        <v/>
      </c>
      <c r="N984" s="181" t="str">
        <f>IF('statement of marks'!M62="","",'statement of marks'!M62)</f>
        <v/>
      </c>
      <c r="O984" s="181" t="str">
        <f>IF('statement of marks'!O62="","",'statement of marks'!O62)</f>
        <v/>
      </c>
      <c r="P984" s="122" t="str">
        <f t="shared" ref="P984:P989" si="55">IF(O984="","",SUM(L984:O984))</f>
        <v/>
      </c>
    </row>
    <row r="985" spans="1:16" ht="15.25" customHeight="1">
      <c r="A985" s="1029" t="str">
        <f>'statement of marks'!$AA$3</f>
        <v>ENGLISH</v>
      </c>
      <c r="B985" s="1030"/>
      <c r="C985" s="181" t="str">
        <f>IF('statement of marks'!AA61="","",'statement of marks'!AA61)</f>
        <v/>
      </c>
      <c r="D985" s="181" t="str">
        <f>IF('statement of marks'!AB61="","",'statement of marks'!AB61)</f>
        <v/>
      </c>
      <c r="E985" s="181" t="str">
        <f>IF('statement of marks'!AC61="","",'statement of marks'!AC61)</f>
        <v/>
      </c>
      <c r="F985" s="181" t="str">
        <f>IF('statement of marks'!AE61="","",'statement of marks'!AE61)</f>
        <v/>
      </c>
      <c r="G985" s="122" t="str">
        <f t="shared" si="54"/>
        <v/>
      </c>
      <c r="H985" s="231"/>
      <c r="J985" s="1029" t="str">
        <f>'statement of marks'!$AA$3</f>
        <v>ENGLISH</v>
      </c>
      <c r="K985" s="1030"/>
      <c r="L985" s="181" t="str">
        <f>IF('statement of marks'!AA62="","",'statement of marks'!AA62)</f>
        <v/>
      </c>
      <c r="M985" s="181" t="str">
        <f>IF('statement of marks'!AB62="","",'statement of marks'!AB62)</f>
        <v/>
      </c>
      <c r="N985" s="181" t="str">
        <f>IF('statement of marks'!AC62="","",'statement of marks'!AC62)</f>
        <v/>
      </c>
      <c r="O985" s="181" t="str">
        <f>IF('statement of marks'!AE62="","",'statement of marks'!AE62)</f>
        <v/>
      </c>
      <c r="P985" s="122" t="str">
        <f t="shared" si="55"/>
        <v/>
      </c>
    </row>
    <row r="986" spans="1:16" ht="15.25" customHeight="1">
      <c r="A986" s="1029" t="str">
        <f>'statement of marks'!AR61</f>
        <v/>
      </c>
      <c r="B986" s="1030"/>
      <c r="C986" s="181" t="str">
        <f>IF('statement of marks'!AS61="","",'statement of marks'!AS61)</f>
        <v/>
      </c>
      <c r="D986" s="181" t="str">
        <f>IF('statement of marks'!AT61="","",'statement of marks'!AT61)</f>
        <v/>
      </c>
      <c r="E986" s="181" t="str">
        <f>IF('statement of marks'!AU61="","",'statement of marks'!AU61)</f>
        <v/>
      </c>
      <c r="F986" s="181" t="str">
        <f>IF('statement of marks'!AW61="","",'statement of marks'!AW61)</f>
        <v/>
      </c>
      <c r="G986" s="122" t="str">
        <f t="shared" si="54"/>
        <v/>
      </c>
      <c r="H986" s="231"/>
      <c r="J986" s="1029" t="str">
        <f>'statement of marks'!AR62</f>
        <v/>
      </c>
      <c r="K986" s="1030"/>
      <c r="L986" s="181" t="str">
        <f>IF('statement of marks'!AS62="","",'statement of marks'!AS62)</f>
        <v/>
      </c>
      <c r="M986" s="181" t="str">
        <f>IF('statement of marks'!AT62="","",'statement of marks'!AT62)</f>
        <v/>
      </c>
      <c r="N986" s="181" t="str">
        <f>IF('statement of marks'!AU62="","",'statement of marks'!AU62)</f>
        <v/>
      </c>
      <c r="O986" s="181" t="str">
        <f>IF('statement of marks'!AW62="","",'statement of marks'!AW62)</f>
        <v/>
      </c>
      <c r="P986" s="122" t="str">
        <f t="shared" si="55"/>
        <v/>
      </c>
    </row>
    <row r="987" spans="1:16" ht="15.25" customHeight="1">
      <c r="A987" s="1029" t="str">
        <f>'statement of marks'!$BI$3</f>
        <v>SCIENCE</v>
      </c>
      <c r="B987" s="1030"/>
      <c r="C987" s="181" t="str">
        <f>IF('statement of marks'!BI61="","",'statement of marks'!BI61)</f>
        <v/>
      </c>
      <c r="D987" s="181" t="str">
        <f>IF('statement of marks'!BJ61="","",'statement of marks'!BJ61)</f>
        <v/>
      </c>
      <c r="E987" s="181" t="str">
        <f>IF('statement of marks'!BK61="","",'statement of marks'!BK61)</f>
        <v/>
      </c>
      <c r="F987" s="181" t="str">
        <f>IF('statement of marks'!BM61="","",'statement of marks'!BM61)</f>
        <v/>
      </c>
      <c r="G987" s="122" t="str">
        <f t="shared" si="54"/>
        <v/>
      </c>
      <c r="H987" s="231"/>
      <c r="J987" s="1029" t="str">
        <f>'statement of marks'!$BI$3</f>
        <v>SCIENCE</v>
      </c>
      <c r="K987" s="1030"/>
      <c r="L987" s="181" t="str">
        <f>IF('statement of marks'!BI62="","",'statement of marks'!BI62)</f>
        <v/>
      </c>
      <c r="M987" s="181" t="str">
        <f>IF('statement of marks'!BJ62="","",'statement of marks'!BJ62)</f>
        <v/>
      </c>
      <c r="N987" s="181" t="str">
        <f>IF('statement of marks'!BK62="","",'statement of marks'!BK62)</f>
        <v/>
      </c>
      <c r="O987" s="181" t="str">
        <f>IF('statement of marks'!BM62="","",'statement of marks'!BM62)</f>
        <v/>
      </c>
      <c r="P987" s="122" t="str">
        <f t="shared" si="55"/>
        <v/>
      </c>
    </row>
    <row r="988" spans="1:16" ht="15.25" customHeight="1">
      <c r="A988" s="1029" t="str">
        <f>'statement of marks'!$BY$3</f>
        <v>SOCIAL SCIENCE</v>
      </c>
      <c r="B988" s="1030"/>
      <c r="C988" s="181" t="str">
        <f>IF('statement of marks'!BY61="","",'statement of marks'!BY61)</f>
        <v/>
      </c>
      <c r="D988" s="181" t="str">
        <f>IF('statement of marks'!BZ61="","",'statement of marks'!BZ61)</f>
        <v/>
      </c>
      <c r="E988" s="181" t="str">
        <f>IF('statement of marks'!CA61="","",'statement of marks'!CA61)</f>
        <v/>
      </c>
      <c r="F988" s="181" t="str">
        <f>IF('statement of marks'!CC61="","",'statement of marks'!CC61)</f>
        <v/>
      </c>
      <c r="G988" s="122" t="str">
        <f t="shared" si="54"/>
        <v/>
      </c>
      <c r="H988" s="231"/>
      <c r="J988" s="1029" t="str">
        <f>'statement of marks'!$BY$3</f>
        <v>SOCIAL SCIENCE</v>
      </c>
      <c r="K988" s="1030"/>
      <c r="L988" s="181" t="str">
        <f>IF('statement of marks'!BY62="","",'statement of marks'!BY62)</f>
        <v/>
      </c>
      <c r="M988" s="181" t="str">
        <f>IF('statement of marks'!BZ62="","",'statement of marks'!BZ62)</f>
        <v/>
      </c>
      <c r="N988" s="181" t="str">
        <f>IF('statement of marks'!CA62="","",'statement of marks'!CA62)</f>
        <v/>
      </c>
      <c r="O988" s="181" t="str">
        <f>IF('statement of marks'!CC62="","",'statement of marks'!CC62)</f>
        <v/>
      </c>
      <c r="P988" s="122" t="str">
        <f t="shared" si="55"/>
        <v/>
      </c>
    </row>
    <row r="989" spans="1:16" ht="15.25" customHeight="1">
      <c r="A989" s="1029" t="str">
        <f>'statement of marks'!$CO$3</f>
        <v>MATHEMATICS</v>
      </c>
      <c r="B989" s="1030"/>
      <c r="C989" s="181" t="str">
        <f>IF('statement of marks'!CO61="","",'statement of marks'!CO61)</f>
        <v/>
      </c>
      <c r="D989" s="181" t="str">
        <f>IF('statement of marks'!CP61="","",'statement of marks'!CP61)</f>
        <v/>
      </c>
      <c r="E989" s="181" t="str">
        <f>IF('statement of marks'!CQ61="","",'statement of marks'!CQ61)</f>
        <v/>
      </c>
      <c r="F989" s="181" t="str">
        <f>IF('statement of marks'!CS61="","",'statement of marks'!CS61)</f>
        <v/>
      </c>
      <c r="G989" s="122" t="str">
        <f t="shared" si="54"/>
        <v/>
      </c>
      <c r="H989" s="231"/>
      <c r="J989" s="1029" t="str">
        <f>'statement of marks'!$CO$3</f>
        <v>MATHEMATICS</v>
      </c>
      <c r="K989" s="1030"/>
      <c r="L989" s="181" t="str">
        <f>IF('statement of marks'!CO62="","",'statement of marks'!CO62)</f>
        <v/>
      </c>
      <c r="M989" s="181" t="str">
        <f>IF('statement of marks'!CP62="","",'statement of marks'!CP62)</f>
        <v/>
      </c>
      <c r="N989" s="181" t="str">
        <f>IF('statement of marks'!CQ62="","",'statement of marks'!CQ62)</f>
        <v/>
      </c>
      <c r="O989" s="181" t="str">
        <f>IF('statement of marks'!CS62="","",'statement of marks'!CS62)</f>
        <v/>
      </c>
      <c r="P989" s="122" t="str">
        <f t="shared" si="55"/>
        <v/>
      </c>
    </row>
    <row r="990" spans="1:16" ht="15.25" customHeight="1">
      <c r="A990" s="1047" t="s">
        <v>255</v>
      </c>
      <c r="B990" s="1048"/>
      <c r="C990" s="180" t="str">
        <f>IF(C989="","",SUM(C984:C989))</f>
        <v/>
      </c>
      <c r="D990" s="180" t="str">
        <f>IF(D989="","",SUM(D984:D989))</f>
        <v/>
      </c>
      <c r="E990" s="180" t="str">
        <f>IF(E989="","",SUM(E984:E989))</f>
        <v/>
      </c>
      <c r="F990" s="180" t="str">
        <f>IF(F989="","",SUM(F984:F989))</f>
        <v/>
      </c>
      <c r="G990" s="188" t="str">
        <f>IF(G989="","",SUM(G984:G989))</f>
        <v/>
      </c>
      <c r="H990" s="231"/>
      <c r="J990" s="1047" t="s">
        <v>255</v>
      </c>
      <c r="K990" s="1048"/>
      <c r="L990" s="180" t="str">
        <f>IF(L989="","",SUM(L984:L989))</f>
        <v/>
      </c>
      <c r="M990" s="180" t="str">
        <f>IF(M989="","",SUM(M984:M989))</f>
        <v/>
      </c>
      <c r="N990" s="180" t="str">
        <f>IF(N989="","",SUM(N984:N989))</f>
        <v/>
      </c>
      <c r="O990" s="180" t="str">
        <f>IF(O989="","",SUM(O984:O989))</f>
        <v/>
      </c>
      <c r="P990" s="188" t="str">
        <f>IF(P989="","",SUM(P984:P989))</f>
        <v/>
      </c>
    </row>
    <row r="991" spans="1:16" ht="15.25" customHeight="1">
      <c r="A991" s="1047" t="s">
        <v>169</v>
      </c>
      <c r="B991" s="1048"/>
      <c r="C991" s="563">
        <f>60-(COUNTIF(C984:C989,"NA")*10+COUNTIF(C984:C989,"ML")*10)</f>
        <v>60</v>
      </c>
      <c r="D991" s="563">
        <f>60-(COUNTIF(D984:D989,"NA")*10+COUNTIF(D984:D989,"ML")*10)</f>
        <v>60</v>
      </c>
      <c r="E991" s="563">
        <f>60-(COUNTIF(E984:E989,"NA")*10+COUNTIF(E984:E989,"ML")*10)</f>
        <v>60</v>
      </c>
      <c r="F991" s="563">
        <f>420-(COUNTIF(F984:F989,"NA")*70+COUNTIF(F984:F989,"ML")*70)</f>
        <v>420</v>
      </c>
      <c r="G991" s="189">
        <f>SUM(C991:F991)</f>
        <v>600</v>
      </c>
      <c r="H991" s="231"/>
      <c r="J991" s="1047" t="s">
        <v>169</v>
      </c>
      <c r="K991" s="1048"/>
      <c r="L991" s="563">
        <f>60-(COUNTIF(L984:L989,"NA")*10+COUNTIF(L984:L989,"ML")*10)</f>
        <v>60</v>
      </c>
      <c r="M991" s="563">
        <f>60-(COUNTIF(M984:M989,"NA")*10+COUNTIF(M984:M989,"ML")*10)</f>
        <v>60</v>
      </c>
      <c r="N991" s="563">
        <f>60-(COUNTIF(N984:N989,"NA")*10+COUNTIF(N984:N989,"ML")*10)</f>
        <v>60</v>
      </c>
      <c r="O991" s="563">
        <f>420-(COUNTIF(O984:O989,"NA")*70+COUNTIF(O984:O989,"ML")*70)</f>
        <v>420</v>
      </c>
      <c r="P991" s="189">
        <f>SUM(L991:O991)</f>
        <v>600</v>
      </c>
    </row>
    <row r="992" spans="1:16" ht="15.25" customHeight="1">
      <c r="A992" s="1045" t="s">
        <v>133</v>
      </c>
      <c r="B992" s="1046"/>
      <c r="C992" s="123" t="e">
        <f>C990/C991*100</f>
        <v>#VALUE!</v>
      </c>
      <c r="D992" s="123" t="e">
        <f>D990/D991*100</f>
        <v>#VALUE!</v>
      </c>
      <c r="E992" s="123" t="e">
        <f>E990/E991*100</f>
        <v>#VALUE!</v>
      </c>
      <c r="F992" s="123" t="e">
        <f>F990/F991*100</f>
        <v>#VALUE!</v>
      </c>
      <c r="G992" s="124" t="e">
        <f>G990/G991*100</f>
        <v>#VALUE!</v>
      </c>
      <c r="H992" s="231"/>
      <c r="J992" s="1045" t="s">
        <v>133</v>
      </c>
      <c r="K992" s="1046"/>
      <c r="L992" s="123" t="e">
        <f>L990/L991*100</f>
        <v>#VALUE!</v>
      </c>
      <c r="M992" s="123" t="e">
        <f>M990/M991*100</f>
        <v>#VALUE!</v>
      </c>
      <c r="N992" s="123" t="e">
        <f>N990/N991*100</f>
        <v>#VALUE!</v>
      </c>
      <c r="O992" s="123" t="e">
        <f>O990/O991*100</f>
        <v>#VALUE!</v>
      </c>
      <c r="P992" s="124" t="e">
        <f>P990/P991*100</f>
        <v>#VALUE!</v>
      </c>
    </row>
    <row r="993" spans="1:16" ht="15.25" customHeight="1">
      <c r="A993" s="1029" t="str">
        <f>'statement of marks'!$DE$3</f>
        <v>RAJASTHAN STUDIES</v>
      </c>
      <c r="B993" s="1030"/>
      <c r="C993" s="564" t="str">
        <f>IF('statement of marks'!DE61="","",'statement of marks'!DE61)</f>
        <v/>
      </c>
      <c r="D993" s="564" t="str">
        <f>IF('statement of marks'!DF61="","",'statement of marks'!DF61)</f>
        <v/>
      </c>
      <c r="E993" s="564" t="str">
        <f>IF('statement of marks'!DG61="","",'statement of marks'!DG61)</f>
        <v/>
      </c>
      <c r="F993" s="564" t="str">
        <f>IF('statement of marks'!DI61="","",'statement of marks'!DI61)</f>
        <v/>
      </c>
      <c r="G993" s="122" t="str">
        <f>IF(F993="","",SUM(C993:F993))</f>
        <v/>
      </c>
      <c r="H993" s="231"/>
      <c r="J993" s="1029" t="str">
        <f>'statement of marks'!$DE$3</f>
        <v>RAJASTHAN STUDIES</v>
      </c>
      <c r="K993" s="1030"/>
      <c r="L993" s="564" t="str">
        <f>IF('statement of marks'!DE62="","",'statement of marks'!DE62)</f>
        <v/>
      </c>
      <c r="M993" s="564" t="str">
        <f>IF('statement of marks'!DF62="","",'statement of marks'!DF62)</f>
        <v/>
      </c>
      <c r="N993" s="564" t="str">
        <f>IF('statement of marks'!DG62="","",'statement of marks'!DG62)</f>
        <v/>
      </c>
      <c r="O993" s="564" t="str">
        <f>IF('statement of marks'!DI62="","",'statement of marks'!DI62)</f>
        <v/>
      </c>
      <c r="P993" s="122" t="str">
        <f>IF(O993="","",SUM(L993:O993))</f>
        <v/>
      </c>
    </row>
    <row r="994" spans="1:16" ht="15.25" customHeight="1">
      <c r="A994" s="1029" t="str">
        <f>'statement of marks'!$DP$3</f>
        <v>PH. AND HEALTH EDU.</v>
      </c>
      <c r="B994" s="1030"/>
      <c r="C994" s="564" t="str">
        <f>IF('statement of marks'!DP61="","",'statement of marks'!DP61)</f>
        <v/>
      </c>
      <c r="D994" s="564" t="str">
        <f>IF('statement of marks'!DQ61="","",'statement of marks'!DQ61)</f>
        <v/>
      </c>
      <c r="E994" s="564" t="str">
        <f>IF('statement of marks'!DR61="","",'statement of marks'!DR61)</f>
        <v/>
      </c>
      <c r="F994" s="564" t="str">
        <f>IF('statement of marks'!DV61="","",'statement of marks'!DV61)</f>
        <v/>
      </c>
      <c r="G994" s="122" t="str">
        <f>IF(F994="","",SUM(C994:F994))</f>
        <v/>
      </c>
      <c r="H994" s="231"/>
      <c r="J994" s="1029" t="str">
        <f>'statement of marks'!$DP$3</f>
        <v>PH. AND HEALTH EDU.</v>
      </c>
      <c r="K994" s="1030"/>
      <c r="L994" s="564" t="str">
        <f>IF('statement of marks'!DP62="","",'statement of marks'!DP62)</f>
        <v/>
      </c>
      <c r="M994" s="564" t="str">
        <f>IF('statement of marks'!DQ62="","",'statement of marks'!DQ62)</f>
        <v/>
      </c>
      <c r="N994" s="564" t="str">
        <f>IF('statement of marks'!DR62="","",'statement of marks'!DR62)</f>
        <v/>
      </c>
      <c r="O994" s="564" t="str">
        <f>IF('statement of marks'!DV62="","",'statement of marks'!DV62)</f>
        <v/>
      </c>
      <c r="P994" s="122" t="str">
        <f>IF(O994="","",SUM(L994:O994))</f>
        <v/>
      </c>
    </row>
    <row r="995" spans="1:16" ht="15.25" customHeight="1">
      <c r="A995" s="1029" t="str">
        <f>'statement of marks'!$EB$3</f>
        <v>FOUNDATION OF IT</v>
      </c>
      <c r="B995" s="1030"/>
      <c r="C995" s="564" t="str">
        <f>IF('statement of marks'!EB61="","",'statement of marks'!EB61)</f>
        <v/>
      </c>
      <c r="D995" s="564" t="str">
        <f>IF('statement of marks'!EC61="","",'statement of marks'!EC61)</f>
        <v/>
      </c>
      <c r="E995" s="564" t="str">
        <f>IF('statement of marks'!ED61="","",'statement of marks'!ED61)</f>
        <v/>
      </c>
      <c r="F995" s="564" t="str">
        <f>IF('statement of marks'!EH61="","",'statement of marks'!EH61)</f>
        <v/>
      </c>
      <c r="G995" s="122" t="str">
        <f>IF(F995="","",SUM(C995:F995))</f>
        <v/>
      </c>
      <c r="H995" s="231"/>
      <c r="J995" s="1029" t="str">
        <f>'statement of marks'!$EB$3</f>
        <v>FOUNDATION OF IT</v>
      </c>
      <c r="K995" s="1030"/>
      <c r="L995" s="564" t="str">
        <f>IF('statement of marks'!EB62="","",'statement of marks'!EB62)</f>
        <v/>
      </c>
      <c r="M995" s="564" t="str">
        <f>IF('statement of marks'!EC62="","",'statement of marks'!EC62)</f>
        <v/>
      </c>
      <c r="N995" s="564" t="str">
        <f>IF('statement of marks'!ED62="","",'statement of marks'!ED62)</f>
        <v/>
      </c>
      <c r="O995" s="564" t="str">
        <f>IF('statement of marks'!EH62="","",'statement of marks'!EH62)</f>
        <v/>
      </c>
      <c r="P995" s="122" t="str">
        <f>IF(O995="","",SUM(L995:O995))</f>
        <v/>
      </c>
    </row>
    <row r="996" spans="1:16" ht="15.25" customHeight="1">
      <c r="A996" s="1029" t="str">
        <f>'statement of marks'!$EN$3</f>
        <v>S.U.P.W.</v>
      </c>
      <c r="B996" s="1030"/>
      <c r="C996" s="562" t="s">
        <v>247</v>
      </c>
      <c r="D996" s="1042" t="s">
        <v>249</v>
      </c>
      <c r="E996" s="1042"/>
      <c r="F996" s="565" t="s">
        <v>75</v>
      </c>
      <c r="G996" s="122" t="s">
        <v>30</v>
      </c>
      <c r="H996" s="231"/>
      <c r="J996" s="1029" t="str">
        <f>'statement of marks'!$EN$3</f>
        <v>S.U.P.W.</v>
      </c>
      <c r="K996" s="1030"/>
      <c r="L996" s="562" t="s">
        <v>247</v>
      </c>
      <c r="M996" s="1042" t="s">
        <v>249</v>
      </c>
      <c r="N996" s="1042"/>
      <c r="O996" s="565" t="s">
        <v>75</v>
      </c>
      <c r="P996" s="122" t="s">
        <v>30</v>
      </c>
    </row>
    <row r="997" spans="1:16" ht="15.25" customHeight="1">
      <c r="A997" s="1029"/>
      <c r="B997" s="1030"/>
      <c r="C997" s="563">
        <f>'statement of marks'!$EN$6</f>
        <v>25</v>
      </c>
      <c r="D997" s="1043">
        <f>'statement of marks'!$EO$6</f>
        <v>45</v>
      </c>
      <c r="E997" s="1043"/>
      <c r="F997" s="563">
        <f>'statement of marks'!$EP$6</f>
        <v>30</v>
      </c>
      <c r="G997" s="122">
        <f>SUM(C997,D997,F997)</f>
        <v>100</v>
      </c>
      <c r="H997" s="231"/>
      <c r="J997" s="1029"/>
      <c r="K997" s="1030"/>
      <c r="L997" s="563">
        <f>'statement of marks'!$EN$6</f>
        <v>25</v>
      </c>
      <c r="M997" s="1043">
        <f>'statement of marks'!$EO$6</f>
        <v>45</v>
      </c>
      <c r="N997" s="1043"/>
      <c r="O997" s="563">
        <f>'statement of marks'!$EP$6</f>
        <v>30</v>
      </c>
      <c r="P997" s="122">
        <f>SUM(L997,M997,O997)</f>
        <v>100</v>
      </c>
    </row>
    <row r="998" spans="1:16" ht="15.25" customHeight="1">
      <c r="A998" s="1029"/>
      <c r="B998" s="1030"/>
      <c r="C998" s="564" t="str">
        <f>IF('statement of marks'!EN61="","",'statement of marks'!EN61)</f>
        <v/>
      </c>
      <c r="D998" s="1044" t="str">
        <f>'statement of marks'!EO61</f>
        <v/>
      </c>
      <c r="E998" s="1044"/>
      <c r="F998" s="564" t="str">
        <f>'statement of marks'!EP61</f>
        <v/>
      </c>
      <c r="G998" s="561" t="str">
        <f>IF(F998="","",SUM(C998,D998,F998))</f>
        <v/>
      </c>
      <c r="H998" s="231"/>
      <c r="J998" s="1029"/>
      <c r="K998" s="1030"/>
      <c r="L998" s="564" t="str">
        <f>IF('statement of marks'!EN62="","",'statement of marks'!EN62)</f>
        <v/>
      </c>
      <c r="M998" s="1044" t="str">
        <f>'statement of marks'!EO62</f>
        <v/>
      </c>
      <c r="N998" s="1044"/>
      <c r="O998" s="564" t="str">
        <f>'statement of marks'!EP62</f>
        <v/>
      </c>
      <c r="P998" s="561" t="str">
        <f>IF(O998="","",SUM(L998,M998,O998))</f>
        <v/>
      </c>
    </row>
    <row r="999" spans="1:16" ht="15.25" customHeight="1">
      <c r="A999" s="1029" t="str">
        <f>'statement of marks'!$ES$3</f>
        <v>ART EDU.</v>
      </c>
      <c r="B999" s="1030"/>
      <c r="C999" s="565" t="s">
        <v>76</v>
      </c>
      <c r="D999" s="1041" t="s">
        <v>77</v>
      </c>
      <c r="E999" s="1041"/>
      <c r="F999" s="224" t="s">
        <v>248</v>
      </c>
      <c r="G999" s="122" t="s">
        <v>30</v>
      </c>
      <c r="H999" s="231"/>
      <c r="J999" s="1029" t="str">
        <f>'statement of marks'!$ES$3</f>
        <v>ART EDU.</v>
      </c>
      <c r="K999" s="1030"/>
      <c r="L999" s="565" t="s">
        <v>76</v>
      </c>
      <c r="M999" s="1041" t="s">
        <v>77</v>
      </c>
      <c r="N999" s="1041"/>
      <c r="O999" s="224" t="s">
        <v>248</v>
      </c>
      <c r="P999" s="122" t="s">
        <v>30</v>
      </c>
    </row>
    <row r="1000" spans="1:16" ht="15.25" customHeight="1">
      <c r="A1000" s="1029"/>
      <c r="B1000" s="1030"/>
      <c r="C1000" s="563">
        <f>'statement of marks'!$ES$6</f>
        <v>25</v>
      </c>
      <c r="D1000" s="563">
        <f>'statement of marks'!$ET$6</f>
        <v>30</v>
      </c>
      <c r="E1000" s="563">
        <f>'statement of marks'!$EU$6</f>
        <v>30</v>
      </c>
      <c r="F1000" s="563">
        <f>'statement of marks'!$EV$6</f>
        <v>15</v>
      </c>
      <c r="G1000" s="122">
        <f>SUM(C1000,D1000,E1000,F1000)</f>
        <v>100</v>
      </c>
      <c r="H1000" s="231"/>
      <c r="J1000" s="1029"/>
      <c r="K1000" s="1030"/>
      <c r="L1000" s="563">
        <f>'statement of marks'!$ES$6</f>
        <v>25</v>
      </c>
      <c r="M1000" s="563">
        <f>'statement of marks'!$ET$6</f>
        <v>30</v>
      </c>
      <c r="N1000" s="563">
        <f>'statement of marks'!$EU$6</f>
        <v>30</v>
      </c>
      <c r="O1000" s="563">
        <f>'statement of marks'!$EV$6</f>
        <v>15</v>
      </c>
      <c r="P1000" s="122">
        <f>SUM(L1000,M1000,N1000,O1000)</f>
        <v>100</v>
      </c>
    </row>
    <row r="1001" spans="1:16" ht="15.25" customHeight="1">
      <c r="A1001" s="1029"/>
      <c r="B1001" s="1030"/>
      <c r="C1001" s="564" t="str">
        <f>IF('statement of marks'!ES61="","",'statement of marks'!ES61)</f>
        <v/>
      </c>
      <c r="D1001" s="564" t="str">
        <f>'statement of marks'!ET61</f>
        <v/>
      </c>
      <c r="E1001" s="564" t="str">
        <f>'statement of marks'!EU61</f>
        <v/>
      </c>
      <c r="F1001" s="564" t="str">
        <f>'statement of marks'!EV61</f>
        <v/>
      </c>
      <c r="G1001" s="122" t="str">
        <f>IF(F1001="","",SUM(C1001:F1001))</f>
        <v/>
      </c>
      <c r="H1001" s="231"/>
      <c r="J1001" s="1029"/>
      <c r="K1001" s="1030"/>
      <c r="L1001" s="564" t="str">
        <f>IF('statement of marks'!ES62="","",'statement of marks'!ES62)</f>
        <v/>
      </c>
      <c r="M1001" s="564" t="str">
        <f>'statement of marks'!ET62</f>
        <v/>
      </c>
      <c r="N1001" s="564" t="str">
        <f>'statement of marks'!EU62</f>
        <v/>
      </c>
      <c r="O1001" s="564" t="str">
        <f>'statement of marks'!EV62</f>
        <v/>
      </c>
      <c r="P1001" s="122" t="str">
        <f>IF(O1001="","",SUM(L1001:O1001))</f>
        <v/>
      </c>
    </row>
    <row r="1002" spans="1:16" ht="15.25" customHeight="1">
      <c r="A1002" s="1033" t="s">
        <v>246</v>
      </c>
      <c r="B1002" s="1034"/>
      <c r="C1002" s="560" t="s">
        <v>252</v>
      </c>
      <c r="D1002" s="560" t="s">
        <v>251</v>
      </c>
      <c r="E1002" s="560" t="s">
        <v>250</v>
      </c>
      <c r="F1002" s="1031" t="s">
        <v>245</v>
      </c>
      <c r="G1002" s="1032"/>
      <c r="H1002" s="231"/>
      <c r="J1002" s="1033" t="s">
        <v>246</v>
      </c>
      <c r="K1002" s="1034"/>
      <c r="L1002" s="560" t="s">
        <v>252</v>
      </c>
      <c r="M1002" s="560" t="s">
        <v>251</v>
      </c>
      <c r="N1002" s="560" t="s">
        <v>250</v>
      </c>
      <c r="O1002" s="1031" t="s">
        <v>245</v>
      </c>
      <c r="P1002" s="1032"/>
    </row>
    <row r="1003" spans="1:16" ht="15.25" customHeight="1">
      <c r="A1003" s="1033" t="s">
        <v>170</v>
      </c>
      <c r="B1003" s="1034"/>
      <c r="C1003" s="181" t="str">
        <f>IF('statement of marks'!GN61="","",'statement of marks'!GN61)</f>
        <v/>
      </c>
      <c r="D1003" s="181" t="str">
        <f>IF('statement of marks'!GP61="","",'statement of marks'!GP61)</f>
        <v/>
      </c>
      <c r="E1003" s="181" t="str">
        <f>IF('statement of marks'!GR61="","",'statement of marks'!GR61)</f>
        <v/>
      </c>
      <c r="F1003" s="1035" t="str">
        <f>'statement of marks'!GT61</f>
        <v/>
      </c>
      <c r="G1003" s="1036"/>
      <c r="H1003" s="231"/>
      <c r="J1003" s="1033" t="s">
        <v>170</v>
      </c>
      <c r="K1003" s="1034"/>
      <c r="L1003" s="181" t="str">
        <f>IF('statement of marks'!GN62="","",'statement of marks'!GN62)</f>
        <v/>
      </c>
      <c r="M1003" s="181" t="str">
        <f>IF('statement of marks'!GP62="","",'statement of marks'!GP62)</f>
        <v/>
      </c>
      <c r="N1003" s="181" t="str">
        <f>IF('statement of marks'!GR62="","",'statement of marks'!GR62)</f>
        <v/>
      </c>
      <c r="O1003" s="1035" t="str">
        <f>'statement of marks'!GT62</f>
        <v/>
      </c>
      <c r="P1003" s="1036"/>
    </row>
    <row r="1004" spans="1:16" ht="15.25" customHeight="1">
      <c r="A1004" s="1037" t="s">
        <v>171</v>
      </c>
      <c r="B1004" s="1038"/>
      <c r="C1004" s="180" t="str">
        <f>IF('statement of marks'!GM61="","",'statement of marks'!GM61)</f>
        <v/>
      </c>
      <c r="D1004" s="180" t="str">
        <f>IF('statement of marks'!GO61="","",'statement of marks'!GO61)</f>
        <v/>
      </c>
      <c r="E1004" s="180" t="str">
        <f>IF('statement of marks'!GQ61="","",'statement of marks'!GQ61)</f>
        <v/>
      </c>
      <c r="F1004" s="1039" t="str">
        <f>'statement of marks'!GS61</f>
        <v/>
      </c>
      <c r="G1004" s="1040"/>
      <c r="H1004" s="231"/>
      <c r="J1004" s="1037" t="s">
        <v>171</v>
      </c>
      <c r="K1004" s="1038"/>
      <c r="L1004" s="180" t="str">
        <f>IF('statement of marks'!GM62="","",'statement of marks'!GM62)</f>
        <v/>
      </c>
      <c r="M1004" s="180" t="str">
        <f>IF('statement of marks'!GO62="","",'statement of marks'!GO62)</f>
        <v/>
      </c>
      <c r="N1004" s="180" t="str">
        <f>IF('statement of marks'!GQ62="","",'statement of marks'!GQ62)</f>
        <v/>
      </c>
      <c r="O1004" s="1039" t="str">
        <f>'statement of marks'!GS62</f>
        <v/>
      </c>
      <c r="P1004" s="1040"/>
    </row>
    <row r="1005" spans="1:16" ht="15.25" customHeight="1">
      <c r="A1005" s="1029" t="s">
        <v>241</v>
      </c>
      <c r="B1005" s="1030"/>
      <c r="C1005" s="177"/>
      <c r="D1005" s="43"/>
      <c r="E1005" s="43"/>
      <c r="F1005" s="43"/>
      <c r="G1005" s="226"/>
      <c r="H1005" s="231"/>
      <c r="J1005" s="1029" t="s">
        <v>241</v>
      </c>
      <c r="K1005" s="1030"/>
      <c r="L1005" s="177"/>
      <c r="M1005" s="43"/>
      <c r="N1005" s="43"/>
      <c r="O1005" s="43"/>
      <c r="P1005" s="226"/>
    </row>
    <row r="1006" spans="1:16" ht="15.25" customHeight="1">
      <c r="A1006" s="1029" t="s">
        <v>242</v>
      </c>
      <c r="B1006" s="1030"/>
      <c r="C1006" s="177"/>
      <c r="D1006" s="43"/>
      <c r="E1006" s="43"/>
      <c r="F1006" s="43"/>
      <c r="G1006" s="226"/>
      <c r="H1006" s="231"/>
      <c r="J1006" s="1029" t="s">
        <v>242</v>
      </c>
      <c r="K1006" s="1030"/>
      <c r="L1006" s="177"/>
      <c r="M1006" s="43"/>
      <c r="N1006" s="43"/>
      <c r="O1006" s="43"/>
      <c r="P1006" s="226"/>
    </row>
    <row r="1007" spans="1:16" ht="15.25" customHeight="1">
      <c r="A1007" s="1029" t="s">
        <v>243</v>
      </c>
      <c r="B1007" s="1030"/>
      <c r="C1007" s="177"/>
      <c r="D1007" s="43"/>
      <c r="E1007" s="43"/>
      <c r="F1007" s="43"/>
      <c r="G1007" s="226"/>
      <c r="H1007" s="231"/>
      <c r="J1007" s="1029" t="s">
        <v>243</v>
      </c>
      <c r="K1007" s="1030"/>
      <c r="L1007" s="177"/>
      <c r="M1007" s="43"/>
      <c r="N1007" s="43"/>
      <c r="O1007" s="43"/>
      <c r="P1007" s="226"/>
    </row>
    <row r="1008" spans="1:16" ht="15.25" customHeight="1" thickBot="1">
      <c r="A1008" s="1027" t="s">
        <v>244</v>
      </c>
      <c r="B1008" s="1028"/>
      <c r="C1008" s="178"/>
      <c r="D1008" s="227"/>
      <c r="E1008" s="227"/>
      <c r="F1008" s="227"/>
      <c r="G1008" s="228"/>
      <c r="H1008" s="231"/>
      <c r="J1008" s="1027" t="s">
        <v>244</v>
      </c>
      <c r="K1008" s="1028"/>
      <c r="L1008" s="178"/>
      <c r="M1008" s="227"/>
      <c r="N1008" s="227"/>
      <c r="O1008" s="227"/>
      <c r="P1008" s="228"/>
    </row>
    <row r="1009" spans="1:16" ht="15.25" customHeight="1" thickTop="1">
      <c r="A1009" s="1053" t="s">
        <v>166</v>
      </c>
      <c r="B1009" s="1054"/>
      <c r="C1009" s="1054"/>
      <c r="D1009" s="1054"/>
      <c r="E1009" s="1054"/>
      <c r="F1009" s="1054"/>
      <c r="G1009" s="1055"/>
      <c r="H1009" s="231"/>
      <c r="J1009" s="1056" t="s">
        <v>256</v>
      </c>
      <c r="K1009" s="1057"/>
      <c r="L1009" s="1057"/>
      <c r="M1009" s="1057"/>
      <c r="N1009" s="1057"/>
      <c r="O1009" s="1057"/>
      <c r="P1009" s="1058"/>
    </row>
    <row r="1010" spans="1:16" ht="15.25" customHeight="1">
      <c r="A1010" s="1059" t="str">
        <f>IF('statement of marks'!$A$1="","",'statement of marks'!$A$1)</f>
        <v xml:space="preserve">GOVT. HR. SEC. SCHOOL, </v>
      </c>
      <c r="B1010" s="1060"/>
      <c r="C1010" s="1060"/>
      <c r="D1010" s="1060"/>
      <c r="E1010" s="1060"/>
      <c r="F1010" s="1060"/>
      <c r="G1010" s="1061"/>
      <c r="H1010" s="231"/>
      <c r="J1010" s="1059" t="str">
        <f>IF('statement of marks'!$A$1="","",'statement of marks'!$A$1)</f>
        <v xml:space="preserve">GOVT. HR. SEC. SCHOOL, </v>
      </c>
      <c r="K1010" s="1060"/>
      <c r="L1010" s="1060"/>
      <c r="M1010" s="1060"/>
      <c r="N1010" s="1060"/>
      <c r="O1010" s="1060"/>
      <c r="P1010" s="1061"/>
    </row>
    <row r="1011" spans="1:16" ht="15.25" customHeight="1">
      <c r="A1011" s="1059"/>
      <c r="B1011" s="1060"/>
      <c r="C1011" s="1060"/>
      <c r="D1011" s="1060"/>
      <c r="E1011" s="1060"/>
      <c r="F1011" s="1060"/>
      <c r="G1011" s="1061"/>
      <c r="H1011" s="231"/>
      <c r="J1011" s="1059"/>
      <c r="K1011" s="1060"/>
      <c r="L1011" s="1060"/>
      <c r="M1011" s="1060"/>
      <c r="N1011" s="1060"/>
      <c r="O1011" s="1060"/>
      <c r="P1011" s="1061"/>
    </row>
    <row r="1012" spans="1:16" ht="15.25" customHeight="1">
      <c r="A1012" s="1029" t="s">
        <v>167</v>
      </c>
      <c r="B1012" s="1030"/>
      <c r="C1012" s="1051" t="str">
        <f>IF('statement of marks'!$F$3="","",'statement of marks'!$F$3)</f>
        <v>2015-16</v>
      </c>
      <c r="D1012" s="1051"/>
      <c r="E1012" s="1051"/>
      <c r="F1012" s="1051"/>
      <c r="G1012" s="1052"/>
      <c r="H1012" s="231"/>
      <c r="J1012" s="1029" t="s">
        <v>167</v>
      </c>
      <c r="K1012" s="1030"/>
      <c r="L1012" s="1051" t="str">
        <f>IF('statement of marks'!$F$3="","",'statement of marks'!$F$3)</f>
        <v>2015-16</v>
      </c>
      <c r="M1012" s="1051"/>
      <c r="N1012" s="1051"/>
      <c r="O1012" s="1051"/>
      <c r="P1012" s="1052"/>
    </row>
    <row r="1013" spans="1:16" ht="15.25" customHeight="1">
      <c r="A1013" s="1029" t="s">
        <v>31</v>
      </c>
      <c r="B1013" s="1030"/>
      <c r="C1013" s="1051" t="str">
        <f>IF('statement of marks'!H63="","",'statement of marks'!H63)</f>
        <v>A 057</v>
      </c>
      <c r="D1013" s="1051"/>
      <c r="E1013" s="1051"/>
      <c r="F1013" s="1051"/>
      <c r="G1013" s="1052"/>
      <c r="H1013" s="231"/>
      <c r="J1013" s="1029" t="s">
        <v>31</v>
      </c>
      <c r="K1013" s="1030"/>
      <c r="L1013" s="1051" t="str">
        <f>IF('statement of marks'!H64="","",'statement of marks'!H64)</f>
        <v>A 058</v>
      </c>
      <c r="M1013" s="1051"/>
      <c r="N1013" s="1051"/>
      <c r="O1013" s="1051"/>
      <c r="P1013" s="1052"/>
    </row>
    <row r="1014" spans="1:16" ht="15.25" customHeight="1">
      <c r="A1014" s="1029" t="s">
        <v>32</v>
      </c>
      <c r="B1014" s="1030"/>
      <c r="C1014" s="1051" t="str">
        <f>IF('statement of marks'!I63="","",'statement of marks'!I63)</f>
        <v>B 057</v>
      </c>
      <c r="D1014" s="1051"/>
      <c r="E1014" s="1051"/>
      <c r="F1014" s="1051"/>
      <c r="G1014" s="1052"/>
      <c r="H1014" s="231"/>
      <c r="J1014" s="1029" t="s">
        <v>32</v>
      </c>
      <c r="K1014" s="1030"/>
      <c r="L1014" s="1051" t="str">
        <f>IF('statement of marks'!I64="","",'statement of marks'!I64)</f>
        <v>B 058</v>
      </c>
      <c r="M1014" s="1051"/>
      <c r="N1014" s="1051"/>
      <c r="O1014" s="1051"/>
      <c r="P1014" s="1052"/>
    </row>
    <row r="1015" spans="1:16" ht="15.25" customHeight="1">
      <c r="A1015" s="1029" t="s">
        <v>33</v>
      </c>
      <c r="B1015" s="1030"/>
      <c r="C1015" s="1051" t="str">
        <f>IF('statement of marks'!J63="","",'statement of marks'!J63)</f>
        <v>C 057</v>
      </c>
      <c r="D1015" s="1051"/>
      <c r="E1015" s="1051"/>
      <c r="F1015" s="1051"/>
      <c r="G1015" s="1052"/>
      <c r="H1015" s="231"/>
      <c r="J1015" s="1029" t="s">
        <v>33</v>
      </c>
      <c r="K1015" s="1030"/>
      <c r="L1015" s="1051" t="str">
        <f>IF('statement of marks'!J64="","",'statement of marks'!J64)</f>
        <v>C 058</v>
      </c>
      <c r="M1015" s="1051"/>
      <c r="N1015" s="1051"/>
      <c r="O1015" s="1051"/>
      <c r="P1015" s="1052"/>
    </row>
    <row r="1016" spans="1:16" ht="15.25" customHeight="1">
      <c r="A1016" s="1029" t="s">
        <v>202</v>
      </c>
      <c r="B1016" s="1030"/>
      <c r="C1016" s="559" t="str">
        <f>IF('statement of marks'!$A$3="","",'statement of marks'!$A$3)</f>
        <v>10 'B'</v>
      </c>
      <c r="D1016" s="1030" t="s">
        <v>62</v>
      </c>
      <c r="E1016" s="1030"/>
      <c r="F1016" s="1030">
        <f>IF('statement of marks'!D63="","",'statement of marks'!D63)</f>
        <v>1057</v>
      </c>
      <c r="G1016" s="1050"/>
      <c r="H1016" s="231"/>
      <c r="J1016" s="1029" t="s">
        <v>202</v>
      </c>
      <c r="K1016" s="1030"/>
      <c r="L1016" s="559" t="str">
        <f>IF('statement of marks'!$A$3="","",'statement of marks'!$A$3)</f>
        <v>10 'B'</v>
      </c>
      <c r="M1016" s="1030" t="s">
        <v>62</v>
      </c>
      <c r="N1016" s="1030"/>
      <c r="O1016" s="1030">
        <f>IF('statement of marks'!D64="","",'statement of marks'!D64)</f>
        <v>1058</v>
      </c>
      <c r="P1016" s="1050"/>
    </row>
    <row r="1017" spans="1:16" ht="15.25" customHeight="1">
      <c r="A1017" s="1029" t="s">
        <v>63</v>
      </c>
      <c r="B1017" s="1030"/>
      <c r="C1017" s="559" t="str">
        <f>IF('statement of marks'!F63="","",'statement of marks'!F63)</f>
        <v/>
      </c>
      <c r="D1017" s="1030" t="s">
        <v>58</v>
      </c>
      <c r="E1017" s="1030"/>
      <c r="F1017" s="1062" t="str">
        <f>IF('statement of marks'!G63="","",'statement of marks'!G63)</f>
        <v/>
      </c>
      <c r="G1017" s="1063"/>
      <c r="H1017" s="231"/>
      <c r="J1017" s="1029" t="s">
        <v>63</v>
      </c>
      <c r="K1017" s="1030"/>
      <c r="L1017" s="559" t="str">
        <f>IF('statement of marks'!F64="","",'statement of marks'!F64)</f>
        <v/>
      </c>
      <c r="M1017" s="1030" t="s">
        <v>58</v>
      </c>
      <c r="N1017" s="1030"/>
      <c r="O1017" s="1062" t="str">
        <f>IF('statement of marks'!G64="","",'statement of marks'!G64)</f>
        <v/>
      </c>
      <c r="P1017" s="1063"/>
    </row>
    <row r="1018" spans="1:16" ht="15.25" customHeight="1">
      <c r="A1018" s="229" t="s">
        <v>168</v>
      </c>
      <c r="B1018" s="230" t="s">
        <v>254</v>
      </c>
      <c r="C1018" s="186" t="s">
        <v>67</v>
      </c>
      <c r="D1018" s="186" t="s">
        <v>68</v>
      </c>
      <c r="E1018" s="186" t="s">
        <v>69</v>
      </c>
      <c r="F1018" s="558" t="s">
        <v>176</v>
      </c>
      <c r="G1018" s="190" t="s">
        <v>253</v>
      </c>
      <c r="H1018" s="231"/>
      <c r="J1018" s="229" t="s">
        <v>168</v>
      </c>
      <c r="K1018" s="230" t="s">
        <v>254</v>
      </c>
      <c r="L1018" s="186" t="s">
        <v>67</v>
      </c>
      <c r="M1018" s="186" t="s">
        <v>68</v>
      </c>
      <c r="N1018" s="186" t="s">
        <v>69</v>
      </c>
      <c r="O1018" s="558" t="s">
        <v>176</v>
      </c>
      <c r="P1018" s="190" t="s">
        <v>253</v>
      </c>
    </row>
    <row r="1019" spans="1:16" ht="15.25" customHeight="1">
      <c r="A1019" s="1049" t="s">
        <v>148</v>
      </c>
      <c r="B1019" s="1046"/>
      <c r="C1019" s="563">
        <v>10</v>
      </c>
      <c r="D1019" s="563">
        <v>10</v>
      </c>
      <c r="E1019" s="563">
        <v>10</v>
      </c>
      <c r="F1019" s="563">
        <v>70</v>
      </c>
      <c r="G1019" s="122">
        <v>100</v>
      </c>
      <c r="H1019" s="231"/>
      <c r="J1019" s="1049" t="s">
        <v>148</v>
      </c>
      <c r="K1019" s="1046"/>
      <c r="L1019" s="563">
        <v>10</v>
      </c>
      <c r="M1019" s="563">
        <v>10</v>
      </c>
      <c r="N1019" s="563">
        <v>10</v>
      </c>
      <c r="O1019" s="563">
        <v>70</v>
      </c>
      <c r="P1019" s="122">
        <v>100</v>
      </c>
    </row>
    <row r="1020" spans="1:16" ht="15.25" customHeight="1">
      <c r="A1020" s="1029" t="str">
        <f>'statement of marks'!$K$3</f>
        <v>HINDI</v>
      </c>
      <c r="B1020" s="1030"/>
      <c r="C1020" s="181" t="str">
        <f>IF('statement of marks'!K63="","",'statement of marks'!K63)</f>
        <v/>
      </c>
      <c r="D1020" s="181" t="str">
        <f>IF('statement of marks'!L63="","",'statement of marks'!L63)</f>
        <v/>
      </c>
      <c r="E1020" s="181" t="str">
        <f>IF('statement of marks'!M63="","",'statement of marks'!M63)</f>
        <v/>
      </c>
      <c r="F1020" s="181" t="str">
        <f>IF('statement of marks'!O63="","",'statement of marks'!O63)</f>
        <v/>
      </c>
      <c r="G1020" s="122" t="str">
        <f t="shared" ref="G1020:G1025" si="56">IF(F1020="","",SUM(C1020:F1020))</f>
        <v/>
      </c>
      <c r="H1020" s="231"/>
      <c r="J1020" s="1029" t="str">
        <f>'statement of marks'!$K$3</f>
        <v>HINDI</v>
      </c>
      <c r="K1020" s="1030"/>
      <c r="L1020" s="181" t="str">
        <f>IF('statement of marks'!K64="","",'statement of marks'!K64)</f>
        <v/>
      </c>
      <c r="M1020" s="181" t="str">
        <f>IF('statement of marks'!L64="","",'statement of marks'!L64)</f>
        <v/>
      </c>
      <c r="N1020" s="181" t="str">
        <f>IF('statement of marks'!M64="","",'statement of marks'!M64)</f>
        <v/>
      </c>
      <c r="O1020" s="181" t="str">
        <f>IF('statement of marks'!O64="","",'statement of marks'!O64)</f>
        <v/>
      </c>
      <c r="P1020" s="122" t="str">
        <f t="shared" ref="P1020:P1025" si="57">IF(O1020="","",SUM(L1020:O1020))</f>
        <v/>
      </c>
    </row>
    <row r="1021" spans="1:16" ht="15.25" customHeight="1">
      <c r="A1021" s="1029" t="str">
        <f>'statement of marks'!$AA$3</f>
        <v>ENGLISH</v>
      </c>
      <c r="B1021" s="1030"/>
      <c r="C1021" s="181" t="str">
        <f>IF('statement of marks'!AA63="","",'statement of marks'!AA63)</f>
        <v/>
      </c>
      <c r="D1021" s="181" t="str">
        <f>IF('statement of marks'!AB63="","",'statement of marks'!AB63)</f>
        <v/>
      </c>
      <c r="E1021" s="181" t="str">
        <f>IF('statement of marks'!AC63="","",'statement of marks'!AC63)</f>
        <v/>
      </c>
      <c r="F1021" s="181" t="str">
        <f>IF('statement of marks'!AE63="","",'statement of marks'!AE63)</f>
        <v/>
      </c>
      <c r="G1021" s="122" t="str">
        <f t="shared" si="56"/>
        <v/>
      </c>
      <c r="H1021" s="231"/>
      <c r="J1021" s="1029" t="str">
        <f>'statement of marks'!$AA$3</f>
        <v>ENGLISH</v>
      </c>
      <c r="K1021" s="1030"/>
      <c r="L1021" s="181" t="str">
        <f>IF('statement of marks'!AA64="","",'statement of marks'!AA64)</f>
        <v/>
      </c>
      <c r="M1021" s="181" t="str">
        <f>IF('statement of marks'!AB64="","",'statement of marks'!AB64)</f>
        <v/>
      </c>
      <c r="N1021" s="181" t="str">
        <f>IF('statement of marks'!AC64="","",'statement of marks'!AC64)</f>
        <v/>
      </c>
      <c r="O1021" s="181" t="str">
        <f>IF('statement of marks'!AE64="","",'statement of marks'!AE64)</f>
        <v/>
      </c>
      <c r="P1021" s="122" t="str">
        <f t="shared" si="57"/>
        <v/>
      </c>
    </row>
    <row r="1022" spans="1:16" ht="15.25" customHeight="1">
      <c r="A1022" s="1029" t="str">
        <f>'statement of marks'!AR63</f>
        <v/>
      </c>
      <c r="B1022" s="1030"/>
      <c r="C1022" s="181" t="str">
        <f>IF('statement of marks'!AS63="","",'statement of marks'!AS63)</f>
        <v/>
      </c>
      <c r="D1022" s="181" t="str">
        <f>IF('statement of marks'!AT63="","",'statement of marks'!AT63)</f>
        <v/>
      </c>
      <c r="E1022" s="181" t="str">
        <f>IF('statement of marks'!AU63="","",'statement of marks'!AU63)</f>
        <v/>
      </c>
      <c r="F1022" s="181" t="str">
        <f>IF('statement of marks'!AW63="","",'statement of marks'!AW63)</f>
        <v/>
      </c>
      <c r="G1022" s="122" t="str">
        <f t="shared" si="56"/>
        <v/>
      </c>
      <c r="H1022" s="231"/>
      <c r="J1022" s="1029" t="str">
        <f>'statement of marks'!AR64</f>
        <v/>
      </c>
      <c r="K1022" s="1030"/>
      <c r="L1022" s="181" t="str">
        <f>IF('statement of marks'!AS64="","",'statement of marks'!AS64)</f>
        <v/>
      </c>
      <c r="M1022" s="181" t="str">
        <f>IF('statement of marks'!AT64="","",'statement of marks'!AT64)</f>
        <v/>
      </c>
      <c r="N1022" s="181" t="str">
        <f>IF('statement of marks'!AU64="","",'statement of marks'!AU64)</f>
        <v/>
      </c>
      <c r="O1022" s="181" t="str">
        <f>IF('statement of marks'!AW64="","",'statement of marks'!AW64)</f>
        <v/>
      </c>
      <c r="P1022" s="122" t="str">
        <f t="shared" si="57"/>
        <v/>
      </c>
    </row>
    <row r="1023" spans="1:16" ht="15.25" customHeight="1">
      <c r="A1023" s="1029" t="str">
        <f>'statement of marks'!$BI$3</f>
        <v>SCIENCE</v>
      </c>
      <c r="B1023" s="1030"/>
      <c r="C1023" s="181" t="str">
        <f>IF('statement of marks'!BI63="","",'statement of marks'!BI63)</f>
        <v/>
      </c>
      <c r="D1023" s="181" t="str">
        <f>IF('statement of marks'!BJ63="","",'statement of marks'!BJ63)</f>
        <v/>
      </c>
      <c r="E1023" s="181" t="str">
        <f>IF('statement of marks'!BK63="","",'statement of marks'!BK63)</f>
        <v/>
      </c>
      <c r="F1023" s="181" t="str">
        <f>IF('statement of marks'!BM63="","",'statement of marks'!BM63)</f>
        <v/>
      </c>
      <c r="G1023" s="122" t="str">
        <f t="shared" si="56"/>
        <v/>
      </c>
      <c r="H1023" s="231"/>
      <c r="J1023" s="1029" t="str">
        <f>'statement of marks'!$BI$3</f>
        <v>SCIENCE</v>
      </c>
      <c r="K1023" s="1030"/>
      <c r="L1023" s="181" t="str">
        <f>IF('statement of marks'!BI64="","",'statement of marks'!BI64)</f>
        <v/>
      </c>
      <c r="M1023" s="181" t="str">
        <f>IF('statement of marks'!BJ64="","",'statement of marks'!BJ64)</f>
        <v/>
      </c>
      <c r="N1023" s="181" t="str">
        <f>IF('statement of marks'!BK64="","",'statement of marks'!BK64)</f>
        <v/>
      </c>
      <c r="O1023" s="181" t="str">
        <f>IF('statement of marks'!BM64="","",'statement of marks'!BM64)</f>
        <v/>
      </c>
      <c r="P1023" s="122" t="str">
        <f t="shared" si="57"/>
        <v/>
      </c>
    </row>
    <row r="1024" spans="1:16" ht="15.25" customHeight="1">
      <c r="A1024" s="1029" t="str">
        <f>'statement of marks'!$BY$3</f>
        <v>SOCIAL SCIENCE</v>
      </c>
      <c r="B1024" s="1030"/>
      <c r="C1024" s="181" t="str">
        <f>IF('statement of marks'!BY63="","",'statement of marks'!BY63)</f>
        <v/>
      </c>
      <c r="D1024" s="181" t="str">
        <f>IF('statement of marks'!BZ63="","",'statement of marks'!BZ63)</f>
        <v/>
      </c>
      <c r="E1024" s="181" t="str">
        <f>IF('statement of marks'!CA63="","",'statement of marks'!CA63)</f>
        <v/>
      </c>
      <c r="F1024" s="181" t="str">
        <f>IF('statement of marks'!CC63="","",'statement of marks'!CC63)</f>
        <v/>
      </c>
      <c r="G1024" s="122" t="str">
        <f t="shared" si="56"/>
        <v/>
      </c>
      <c r="H1024" s="231"/>
      <c r="J1024" s="1029" t="str">
        <f>'statement of marks'!$BY$3</f>
        <v>SOCIAL SCIENCE</v>
      </c>
      <c r="K1024" s="1030"/>
      <c r="L1024" s="181" t="str">
        <f>IF('statement of marks'!BY64="","",'statement of marks'!BY64)</f>
        <v/>
      </c>
      <c r="M1024" s="181" t="str">
        <f>IF('statement of marks'!BZ64="","",'statement of marks'!BZ64)</f>
        <v/>
      </c>
      <c r="N1024" s="181" t="str">
        <f>IF('statement of marks'!CA64="","",'statement of marks'!CA64)</f>
        <v/>
      </c>
      <c r="O1024" s="181" t="str">
        <f>IF('statement of marks'!CC64="","",'statement of marks'!CC64)</f>
        <v/>
      </c>
      <c r="P1024" s="122" t="str">
        <f t="shared" si="57"/>
        <v/>
      </c>
    </row>
    <row r="1025" spans="1:16" ht="15.25" customHeight="1">
      <c r="A1025" s="1029" t="str">
        <f>'statement of marks'!$CO$3</f>
        <v>MATHEMATICS</v>
      </c>
      <c r="B1025" s="1030"/>
      <c r="C1025" s="181" t="str">
        <f>IF('statement of marks'!CO63="","",'statement of marks'!CO63)</f>
        <v/>
      </c>
      <c r="D1025" s="181" t="str">
        <f>IF('statement of marks'!CP63="","",'statement of marks'!CP63)</f>
        <v/>
      </c>
      <c r="E1025" s="181" t="str">
        <f>IF('statement of marks'!CQ63="","",'statement of marks'!CQ63)</f>
        <v/>
      </c>
      <c r="F1025" s="181" t="str">
        <f>IF('statement of marks'!CS63="","",'statement of marks'!CS63)</f>
        <v/>
      </c>
      <c r="G1025" s="122" t="str">
        <f t="shared" si="56"/>
        <v/>
      </c>
      <c r="H1025" s="231"/>
      <c r="J1025" s="1029" t="str">
        <f>'statement of marks'!$CO$3</f>
        <v>MATHEMATICS</v>
      </c>
      <c r="K1025" s="1030"/>
      <c r="L1025" s="181" t="str">
        <f>IF('statement of marks'!CO64="","",'statement of marks'!CO64)</f>
        <v/>
      </c>
      <c r="M1025" s="181" t="str">
        <f>IF('statement of marks'!CP64="","",'statement of marks'!CP64)</f>
        <v/>
      </c>
      <c r="N1025" s="181" t="str">
        <f>IF('statement of marks'!CQ64="","",'statement of marks'!CQ64)</f>
        <v/>
      </c>
      <c r="O1025" s="181" t="str">
        <f>IF('statement of marks'!CS64="","",'statement of marks'!CS64)</f>
        <v/>
      </c>
      <c r="P1025" s="122" t="str">
        <f t="shared" si="57"/>
        <v/>
      </c>
    </row>
    <row r="1026" spans="1:16" ht="15.25" customHeight="1">
      <c r="A1026" s="1047" t="s">
        <v>255</v>
      </c>
      <c r="B1026" s="1048"/>
      <c r="C1026" s="180" t="str">
        <f>IF(C1025="","",SUM(C1020:C1025))</f>
        <v/>
      </c>
      <c r="D1026" s="180" t="str">
        <f>IF(D1025="","",SUM(D1020:D1025))</f>
        <v/>
      </c>
      <c r="E1026" s="180" t="str">
        <f>IF(E1025="","",SUM(E1020:E1025))</f>
        <v/>
      </c>
      <c r="F1026" s="180" t="str">
        <f>IF(F1025="","",SUM(F1020:F1025))</f>
        <v/>
      </c>
      <c r="G1026" s="188" t="str">
        <f>IF(G1025="","",SUM(G1020:G1025))</f>
        <v/>
      </c>
      <c r="H1026" s="231"/>
      <c r="J1026" s="1047" t="s">
        <v>255</v>
      </c>
      <c r="K1026" s="1048"/>
      <c r="L1026" s="180" t="str">
        <f>IF(L1025="","",SUM(L1020:L1025))</f>
        <v/>
      </c>
      <c r="M1026" s="180" t="str">
        <f>IF(M1025="","",SUM(M1020:M1025))</f>
        <v/>
      </c>
      <c r="N1026" s="180" t="str">
        <f>IF(N1025="","",SUM(N1020:N1025))</f>
        <v/>
      </c>
      <c r="O1026" s="180" t="str">
        <f>IF(O1025="","",SUM(O1020:O1025))</f>
        <v/>
      </c>
      <c r="P1026" s="188" t="str">
        <f>IF(P1025="","",SUM(P1020:P1025))</f>
        <v/>
      </c>
    </row>
    <row r="1027" spans="1:16" ht="15.25" customHeight="1">
      <c r="A1027" s="1047" t="s">
        <v>169</v>
      </c>
      <c r="B1027" s="1048"/>
      <c r="C1027" s="563">
        <f>60-(COUNTIF(C1020:C1025,"NA")*10+COUNTIF(C1020:C1025,"ML")*10)</f>
        <v>60</v>
      </c>
      <c r="D1027" s="563">
        <f>60-(COUNTIF(D1020:D1025,"NA")*10+COUNTIF(D1020:D1025,"ML")*10)</f>
        <v>60</v>
      </c>
      <c r="E1027" s="563">
        <f>60-(COUNTIF(E1020:E1025,"NA")*10+COUNTIF(E1020:E1025,"ML")*10)</f>
        <v>60</v>
      </c>
      <c r="F1027" s="563">
        <f>420-(COUNTIF(F1020:F1025,"NA")*70+COUNTIF(F1020:F1025,"ML")*70)</f>
        <v>420</v>
      </c>
      <c r="G1027" s="189">
        <f>SUM(C1027:F1027)</f>
        <v>600</v>
      </c>
      <c r="H1027" s="231"/>
      <c r="J1027" s="1047" t="s">
        <v>169</v>
      </c>
      <c r="K1027" s="1048"/>
      <c r="L1027" s="563">
        <f>60-(COUNTIF(L1020:L1025,"NA")*10+COUNTIF(L1020:L1025,"ML")*10)</f>
        <v>60</v>
      </c>
      <c r="M1027" s="563">
        <f>60-(COUNTIF(M1020:M1025,"NA")*10+COUNTIF(M1020:M1025,"ML")*10)</f>
        <v>60</v>
      </c>
      <c r="N1027" s="563">
        <f>60-(COUNTIF(N1020:N1025,"NA")*10+COUNTIF(N1020:N1025,"ML")*10)</f>
        <v>60</v>
      </c>
      <c r="O1027" s="563">
        <f>420-(COUNTIF(O1020:O1025,"NA")*70+COUNTIF(O1020:O1025,"ML")*70)</f>
        <v>420</v>
      </c>
      <c r="P1027" s="189">
        <f>SUM(L1027:O1027)</f>
        <v>600</v>
      </c>
    </row>
    <row r="1028" spans="1:16" ht="15.25" customHeight="1">
      <c r="A1028" s="1045" t="s">
        <v>133</v>
      </c>
      <c r="B1028" s="1046"/>
      <c r="C1028" s="123" t="e">
        <f>C1026/C1027*100</f>
        <v>#VALUE!</v>
      </c>
      <c r="D1028" s="123" t="e">
        <f>D1026/D1027*100</f>
        <v>#VALUE!</v>
      </c>
      <c r="E1028" s="123" t="e">
        <f>E1026/E1027*100</f>
        <v>#VALUE!</v>
      </c>
      <c r="F1028" s="123" t="e">
        <f>F1026/F1027*100</f>
        <v>#VALUE!</v>
      </c>
      <c r="G1028" s="124" t="e">
        <f>G1026/G1027*100</f>
        <v>#VALUE!</v>
      </c>
      <c r="H1028" s="231"/>
      <c r="J1028" s="1045" t="s">
        <v>133</v>
      </c>
      <c r="K1028" s="1046"/>
      <c r="L1028" s="123" t="e">
        <f>L1026/L1027*100</f>
        <v>#VALUE!</v>
      </c>
      <c r="M1028" s="123" t="e">
        <f>M1026/M1027*100</f>
        <v>#VALUE!</v>
      </c>
      <c r="N1028" s="123" t="e">
        <f>N1026/N1027*100</f>
        <v>#VALUE!</v>
      </c>
      <c r="O1028" s="123" t="e">
        <f>O1026/O1027*100</f>
        <v>#VALUE!</v>
      </c>
      <c r="P1028" s="124" t="e">
        <f>P1026/P1027*100</f>
        <v>#VALUE!</v>
      </c>
    </row>
    <row r="1029" spans="1:16" ht="15.25" customHeight="1">
      <c r="A1029" s="1029" t="str">
        <f>'statement of marks'!$DE$3</f>
        <v>RAJASTHAN STUDIES</v>
      </c>
      <c r="B1029" s="1030"/>
      <c r="C1029" s="564" t="str">
        <f>IF('statement of marks'!DE63="","",'statement of marks'!DE63)</f>
        <v/>
      </c>
      <c r="D1029" s="564" t="str">
        <f>IF('statement of marks'!DF63="","",'statement of marks'!DF63)</f>
        <v/>
      </c>
      <c r="E1029" s="564" t="str">
        <f>IF('statement of marks'!DG63="","",'statement of marks'!DG63)</f>
        <v/>
      </c>
      <c r="F1029" s="564" t="str">
        <f>IF('statement of marks'!DI63="","",'statement of marks'!DI63)</f>
        <v/>
      </c>
      <c r="G1029" s="122" t="str">
        <f>IF(F1029="","",SUM(C1029:F1029))</f>
        <v/>
      </c>
      <c r="H1029" s="231"/>
      <c r="J1029" s="1029" t="str">
        <f>'statement of marks'!$DE$3</f>
        <v>RAJASTHAN STUDIES</v>
      </c>
      <c r="K1029" s="1030"/>
      <c r="L1029" s="564" t="str">
        <f>IF('statement of marks'!DE64="","",'statement of marks'!DE64)</f>
        <v/>
      </c>
      <c r="M1029" s="564" t="str">
        <f>IF('statement of marks'!DF64="","",'statement of marks'!DF64)</f>
        <v/>
      </c>
      <c r="N1029" s="564" t="str">
        <f>IF('statement of marks'!DG64="","",'statement of marks'!DG64)</f>
        <v/>
      </c>
      <c r="O1029" s="564" t="str">
        <f>IF('statement of marks'!DI64="","",'statement of marks'!DI64)</f>
        <v/>
      </c>
      <c r="P1029" s="122" t="str">
        <f>IF(O1029="","",SUM(L1029:O1029))</f>
        <v/>
      </c>
    </row>
    <row r="1030" spans="1:16" ht="15.25" customHeight="1">
      <c r="A1030" s="1029" t="str">
        <f>'statement of marks'!$DP$3</f>
        <v>PH. AND HEALTH EDU.</v>
      </c>
      <c r="B1030" s="1030"/>
      <c r="C1030" s="564" t="str">
        <f>IF('statement of marks'!DP63="","",'statement of marks'!DP63)</f>
        <v/>
      </c>
      <c r="D1030" s="564" t="str">
        <f>IF('statement of marks'!DQ63="","",'statement of marks'!DQ63)</f>
        <v/>
      </c>
      <c r="E1030" s="564" t="str">
        <f>IF('statement of marks'!DR63="","",'statement of marks'!DR63)</f>
        <v/>
      </c>
      <c r="F1030" s="564" t="str">
        <f>IF('statement of marks'!DV63="","",'statement of marks'!DV63)</f>
        <v/>
      </c>
      <c r="G1030" s="122" t="str">
        <f>IF(F1030="","",SUM(C1030:F1030))</f>
        <v/>
      </c>
      <c r="H1030" s="231"/>
      <c r="J1030" s="1029" t="str">
        <f>'statement of marks'!$DP$3</f>
        <v>PH. AND HEALTH EDU.</v>
      </c>
      <c r="K1030" s="1030"/>
      <c r="L1030" s="564" t="str">
        <f>IF('statement of marks'!DP64="","",'statement of marks'!DP64)</f>
        <v/>
      </c>
      <c r="M1030" s="564" t="str">
        <f>IF('statement of marks'!DQ64="","",'statement of marks'!DQ64)</f>
        <v/>
      </c>
      <c r="N1030" s="564" t="str">
        <f>IF('statement of marks'!DR64="","",'statement of marks'!DR64)</f>
        <v/>
      </c>
      <c r="O1030" s="564" t="str">
        <f>IF('statement of marks'!DV64="","",'statement of marks'!DV64)</f>
        <v/>
      </c>
      <c r="P1030" s="122" t="str">
        <f>IF(O1030="","",SUM(L1030:O1030))</f>
        <v/>
      </c>
    </row>
    <row r="1031" spans="1:16" ht="15.25" customHeight="1">
      <c r="A1031" s="1029" t="str">
        <f>'statement of marks'!$EB$3</f>
        <v>FOUNDATION OF IT</v>
      </c>
      <c r="B1031" s="1030"/>
      <c r="C1031" s="564" t="str">
        <f>IF('statement of marks'!EB63="","",'statement of marks'!EB63)</f>
        <v/>
      </c>
      <c r="D1031" s="564" t="str">
        <f>IF('statement of marks'!EC63="","",'statement of marks'!EC63)</f>
        <v/>
      </c>
      <c r="E1031" s="564" t="str">
        <f>IF('statement of marks'!ED63="","",'statement of marks'!ED63)</f>
        <v/>
      </c>
      <c r="F1031" s="564" t="str">
        <f>IF('statement of marks'!EH63="","",'statement of marks'!EH63)</f>
        <v/>
      </c>
      <c r="G1031" s="122" t="str">
        <f>IF(F1031="","",SUM(C1031:F1031))</f>
        <v/>
      </c>
      <c r="H1031" s="231"/>
      <c r="J1031" s="1029" t="str">
        <f>'statement of marks'!$EB$3</f>
        <v>FOUNDATION OF IT</v>
      </c>
      <c r="K1031" s="1030"/>
      <c r="L1031" s="564" t="str">
        <f>IF('statement of marks'!EB64="","",'statement of marks'!EB64)</f>
        <v/>
      </c>
      <c r="M1031" s="564" t="str">
        <f>IF('statement of marks'!EC64="","",'statement of marks'!EC64)</f>
        <v/>
      </c>
      <c r="N1031" s="564" t="str">
        <f>IF('statement of marks'!ED64="","",'statement of marks'!ED64)</f>
        <v/>
      </c>
      <c r="O1031" s="564" t="str">
        <f>IF('statement of marks'!EH64="","",'statement of marks'!EH64)</f>
        <v/>
      </c>
      <c r="P1031" s="122" t="str">
        <f>IF(O1031="","",SUM(L1031:O1031))</f>
        <v/>
      </c>
    </row>
    <row r="1032" spans="1:16" ht="15.25" customHeight="1">
      <c r="A1032" s="1029" t="str">
        <f>'statement of marks'!$EN$3</f>
        <v>S.U.P.W.</v>
      </c>
      <c r="B1032" s="1030"/>
      <c r="C1032" s="562" t="s">
        <v>247</v>
      </c>
      <c r="D1032" s="1042" t="s">
        <v>249</v>
      </c>
      <c r="E1032" s="1042"/>
      <c r="F1032" s="565" t="s">
        <v>75</v>
      </c>
      <c r="G1032" s="122" t="s">
        <v>30</v>
      </c>
      <c r="H1032" s="231"/>
      <c r="J1032" s="1029" t="str">
        <f>'statement of marks'!$EN$3</f>
        <v>S.U.P.W.</v>
      </c>
      <c r="K1032" s="1030"/>
      <c r="L1032" s="562" t="s">
        <v>247</v>
      </c>
      <c r="M1032" s="1042" t="s">
        <v>249</v>
      </c>
      <c r="N1032" s="1042"/>
      <c r="O1032" s="565" t="s">
        <v>75</v>
      </c>
      <c r="P1032" s="122" t="s">
        <v>30</v>
      </c>
    </row>
    <row r="1033" spans="1:16" ht="15.25" customHeight="1">
      <c r="A1033" s="1029"/>
      <c r="B1033" s="1030"/>
      <c r="C1033" s="563">
        <f>'statement of marks'!$EN$6</f>
        <v>25</v>
      </c>
      <c r="D1033" s="1043">
        <f>'statement of marks'!$EO$6</f>
        <v>45</v>
      </c>
      <c r="E1033" s="1043"/>
      <c r="F1033" s="563">
        <f>'statement of marks'!$EP$6</f>
        <v>30</v>
      </c>
      <c r="G1033" s="122">
        <f>SUM(C1033,D1033,F1033)</f>
        <v>100</v>
      </c>
      <c r="H1033" s="231"/>
      <c r="J1033" s="1029"/>
      <c r="K1033" s="1030"/>
      <c r="L1033" s="563">
        <f>'statement of marks'!$EN$6</f>
        <v>25</v>
      </c>
      <c r="M1033" s="1043">
        <f>'statement of marks'!$EO$6</f>
        <v>45</v>
      </c>
      <c r="N1033" s="1043"/>
      <c r="O1033" s="563">
        <f>'statement of marks'!$EP$6</f>
        <v>30</v>
      </c>
      <c r="P1033" s="122">
        <f>SUM(L1033,M1033,O1033)</f>
        <v>100</v>
      </c>
    </row>
    <row r="1034" spans="1:16" ht="15.25" customHeight="1">
      <c r="A1034" s="1029"/>
      <c r="B1034" s="1030"/>
      <c r="C1034" s="564" t="str">
        <f>IF('statement of marks'!EN63="","",'statement of marks'!EN63)</f>
        <v/>
      </c>
      <c r="D1034" s="1044" t="str">
        <f>'statement of marks'!EO63</f>
        <v/>
      </c>
      <c r="E1034" s="1044"/>
      <c r="F1034" s="564" t="str">
        <f>'statement of marks'!EP63</f>
        <v/>
      </c>
      <c r="G1034" s="561" t="str">
        <f>IF(F1034="","",SUM(C1034,D1034,F1034))</f>
        <v/>
      </c>
      <c r="H1034" s="231"/>
      <c r="J1034" s="1029"/>
      <c r="K1034" s="1030"/>
      <c r="L1034" s="564" t="str">
        <f>IF('statement of marks'!EN64="","",'statement of marks'!EN64)</f>
        <v/>
      </c>
      <c r="M1034" s="1044" t="str">
        <f>'statement of marks'!EO64</f>
        <v/>
      </c>
      <c r="N1034" s="1044"/>
      <c r="O1034" s="564" t="str">
        <f>'statement of marks'!EP64</f>
        <v/>
      </c>
      <c r="P1034" s="561" t="str">
        <f>IF(O1034="","",SUM(L1034,M1034,O1034))</f>
        <v/>
      </c>
    </row>
    <row r="1035" spans="1:16" ht="15.25" customHeight="1">
      <c r="A1035" s="1029" t="str">
        <f>'statement of marks'!$ES$3</f>
        <v>ART EDU.</v>
      </c>
      <c r="B1035" s="1030"/>
      <c r="C1035" s="565" t="s">
        <v>76</v>
      </c>
      <c r="D1035" s="1041" t="s">
        <v>77</v>
      </c>
      <c r="E1035" s="1041"/>
      <c r="F1035" s="224" t="s">
        <v>248</v>
      </c>
      <c r="G1035" s="122" t="s">
        <v>30</v>
      </c>
      <c r="H1035" s="231"/>
      <c r="J1035" s="1029" t="str">
        <f>'statement of marks'!$ES$3</f>
        <v>ART EDU.</v>
      </c>
      <c r="K1035" s="1030"/>
      <c r="L1035" s="565" t="s">
        <v>76</v>
      </c>
      <c r="M1035" s="1041" t="s">
        <v>77</v>
      </c>
      <c r="N1035" s="1041"/>
      <c r="O1035" s="224" t="s">
        <v>248</v>
      </c>
      <c r="P1035" s="122" t="s">
        <v>30</v>
      </c>
    </row>
    <row r="1036" spans="1:16" ht="15.25" customHeight="1">
      <c r="A1036" s="1029"/>
      <c r="B1036" s="1030"/>
      <c r="C1036" s="563">
        <f>'statement of marks'!$ES$6</f>
        <v>25</v>
      </c>
      <c r="D1036" s="563">
        <f>'statement of marks'!$ET$6</f>
        <v>30</v>
      </c>
      <c r="E1036" s="563">
        <f>'statement of marks'!$EU$6</f>
        <v>30</v>
      </c>
      <c r="F1036" s="563">
        <f>'statement of marks'!$EV$6</f>
        <v>15</v>
      </c>
      <c r="G1036" s="122">
        <f>SUM(C1036,D1036,E1036,F1036)</f>
        <v>100</v>
      </c>
      <c r="H1036" s="231"/>
      <c r="J1036" s="1029"/>
      <c r="K1036" s="1030"/>
      <c r="L1036" s="563">
        <f>'statement of marks'!$ES$6</f>
        <v>25</v>
      </c>
      <c r="M1036" s="563">
        <f>'statement of marks'!$ET$6</f>
        <v>30</v>
      </c>
      <c r="N1036" s="563">
        <f>'statement of marks'!$EU$6</f>
        <v>30</v>
      </c>
      <c r="O1036" s="563">
        <f>'statement of marks'!$EV$6</f>
        <v>15</v>
      </c>
      <c r="P1036" s="122">
        <f>SUM(L1036,M1036,N1036,O1036)</f>
        <v>100</v>
      </c>
    </row>
    <row r="1037" spans="1:16" ht="15.25" customHeight="1">
      <c r="A1037" s="1029"/>
      <c r="B1037" s="1030"/>
      <c r="C1037" s="564" t="str">
        <f>IF('statement of marks'!ES63="","",'statement of marks'!ES63)</f>
        <v/>
      </c>
      <c r="D1037" s="564" t="str">
        <f>'statement of marks'!ET63</f>
        <v/>
      </c>
      <c r="E1037" s="564" t="str">
        <f>'statement of marks'!EU63</f>
        <v/>
      </c>
      <c r="F1037" s="564" t="str">
        <f>'statement of marks'!EV63</f>
        <v/>
      </c>
      <c r="G1037" s="122" t="str">
        <f>IF(F1037="","",SUM(C1037:F1037))</f>
        <v/>
      </c>
      <c r="H1037" s="231"/>
      <c r="J1037" s="1029"/>
      <c r="K1037" s="1030"/>
      <c r="L1037" s="564" t="str">
        <f>IF('statement of marks'!ES64="","",'statement of marks'!ES64)</f>
        <v/>
      </c>
      <c r="M1037" s="564" t="str">
        <f>'statement of marks'!ET64</f>
        <v/>
      </c>
      <c r="N1037" s="564" t="str">
        <f>'statement of marks'!EU64</f>
        <v/>
      </c>
      <c r="O1037" s="564" t="str">
        <f>'statement of marks'!EV64</f>
        <v/>
      </c>
      <c r="P1037" s="122" t="str">
        <f>IF(O1037="","",SUM(L1037:O1037))</f>
        <v/>
      </c>
    </row>
    <row r="1038" spans="1:16" ht="15.25" customHeight="1">
      <c r="A1038" s="1033" t="s">
        <v>246</v>
      </c>
      <c r="B1038" s="1034"/>
      <c r="C1038" s="560" t="s">
        <v>252</v>
      </c>
      <c r="D1038" s="560" t="s">
        <v>251</v>
      </c>
      <c r="E1038" s="560" t="s">
        <v>250</v>
      </c>
      <c r="F1038" s="1031" t="s">
        <v>245</v>
      </c>
      <c r="G1038" s="1032"/>
      <c r="H1038" s="231"/>
      <c r="J1038" s="1033" t="s">
        <v>246</v>
      </c>
      <c r="K1038" s="1034"/>
      <c r="L1038" s="560" t="s">
        <v>252</v>
      </c>
      <c r="M1038" s="560" t="s">
        <v>251</v>
      </c>
      <c r="N1038" s="560" t="s">
        <v>250</v>
      </c>
      <c r="O1038" s="1031" t="s">
        <v>245</v>
      </c>
      <c r="P1038" s="1032"/>
    </row>
    <row r="1039" spans="1:16" ht="15.25" customHeight="1">
      <c r="A1039" s="1033" t="s">
        <v>170</v>
      </c>
      <c r="B1039" s="1034"/>
      <c r="C1039" s="181" t="str">
        <f>IF('statement of marks'!GN63="","",'statement of marks'!GN63)</f>
        <v/>
      </c>
      <c r="D1039" s="181" t="str">
        <f>IF('statement of marks'!GP63="","",'statement of marks'!GP63)</f>
        <v/>
      </c>
      <c r="E1039" s="181" t="str">
        <f>IF('statement of marks'!GR63="","",'statement of marks'!GR63)</f>
        <v/>
      </c>
      <c r="F1039" s="1035" t="str">
        <f>'statement of marks'!GT63</f>
        <v/>
      </c>
      <c r="G1039" s="1036"/>
      <c r="H1039" s="231"/>
      <c r="J1039" s="1033" t="s">
        <v>170</v>
      </c>
      <c r="K1039" s="1034"/>
      <c r="L1039" s="181" t="str">
        <f>IF('statement of marks'!GN64="","",'statement of marks'!GN64)</f>
        <v/>
      </c>
      <c r="M1039" s="181" t="str">
        <f>IF('statement of marks'!GP64="","",'statement of marks'!GP64)</f>
        <v/>
      </c>
      <c r="N1039" s="181" t="str">
        <f>IF('statement of marks'!GR64="","",'statement of marks'!GR64)</f>
        <v/>
      </c>
      <c r="O1039" s="1035" t="str">
        <f>'statement of marks'!GT64</f>
        <v/>
      </c>
      <c r="P1039" s="1036"/>
    </row>
    <row r="1040" spans="1:16" ht="15.25" customHeight="1">
      <c r="A1040" s="1037" t="s">
        <v>171</v>
      </c>
      <c r="B1040" s="1038"/>
      <c r="C1040" s="180" t="str">
        <f>IF('statement of marks'!GM63="","",'statement of marks'!GM63)</f>
        <v/>
      </c>
      <c r="D1040" s="180" t="str">
        <f>IF('statement of marks'!GO63="","",'statement of marks'!GO63)</f>
        <v/>
      </c>
      <c r="E1040" s="180" t="str">
        <f>IF('statement of marks'!GQ63="","",'statement of marks'!GQ63)</f>
        <v/>
      </c>
      <c r="F1040" s="1039" t="str">
        <f>'statement of marks'!GS63</f>
        <v/>
      </c>
      <c r="G1040" s="1040"/>
      <c r="H1040" s="231"/>
      <c r="J1040" s="1037" t="s">
        <v>171</v>
      </c>
      <c r="K1040" s="1038"/>
      <c r="L1040" s="180" t="str">
        <f>IF('statement of marks'!GM64="","",'statement of marks'!GM64)</f>
        <v/>
      </c>
      <c r="M1040" s="180" t="str">
        <f>IF('statement of marks'!GO64="","",'statement of marks'!GO64)</f>
        <v/>
      </c>
      <c r="N1040" s="180" t="str">
        <f>IF('statement of marks'!GQ64="","",'statement of marks'!GQ64)</f>
        <v/>
      </c>
      <c r="O1040" s="1039" t="str">
        <f>'statement of marks'!GS64</f>
        <v/>
      </c>
      <c r="P1040" s="1040"/>
    </row>
    <row r="1041" spans="1:16" ht="15.25" customHeight="1">
      <c r="A1041" s="1029" t="s">
        <v>241</v>
      </c>
      <c r="B1041" s="1030"/>
      <c r="C1041" s="177"/>
      <c r="D1041" s="43"/>
      <c r="E1041" s="43"/>
      <c r="F1041" s="43"/>
      <c r="G1041" s="226"/>
      <c r="H1041" s="231"/>
      <c r="J1041" s="1029" t="s">
        <v>241</v>
      </c>
      <c r="K1041" s="1030"/>
      <c r="L1041" s="177"/>
      <c r="M1041" s="43"/>
      <c r="N1041" s="43"/>
      <c r="O1041" s="43"/>
      <c r="P1041" s="226"/>
    </row>
    <row r="1042" spans="1:16" ht="15.25" customHeight="1">
      <c r="A1042" s="1029" t="s">
        <v>242</v>
      </c>
      <c r="B1042" s="1030"/>
      <c r="C1042" s="177"/>
      <c r="D1042" s="43"/>
      <c r="E1042" s="43"/>
      <c r="F1042" s="43"/>
      <c r="G1042" s="226"/>
      <c r="H1042" s="231"/>
      <c r="J1042" s="1029" t="s">
        <v>242</v>
      </c>
      <c r="K1042" s="1030"/>
      <c r="L1042" s="177"/>
      <c r="M1042" s="43"/>
      <c r="N1042" s="43"/>
      <c r="O1042" s="43"/>
      <c r="P1042" s="226"/>
    </row>
    <row r="1043" spans="1:16" ht="15.25" customHeight="1">
      <c r="A1043" s="1029" t="s">
        <v>243</v>
      </c>
      <c r="B1043" s="1030"/>
      <c r="C1043" s="177"/>
      <c r="D1043" s="43"/>
      <c r="E1043" s="43"/>
      <c r="F1043" s="43"/>
      <c r="G1043" s="226"/>
      <c r="H1043" s="231"/>
      <c r="J1043" s="1029" t="s">
        <v>243</v>
      </c>
      <c r="K1043" s="1030"/>
      <c r="L1043" s="177"/>
      <c r="M1043" s="43"/>
      <c r="N1043" s="43"/>
      <c r="O1043" s="43"/>
      <c r="P1043" s="226"/>
    </row>
    <row r="1044" spans="1:16" ht="15.25" customHeight="1" thickBot="1">
      <c r="A1044" s="1027" t="s">
        <v>244</v>
      </c>
      <c r="B1044" s="1028"/>
      <c r="C1044" s="178"/>
      <c r="D1044" s="227"/>
      <c r="E1044" s="227"/>
      <c r="F1044" s="227"/>
      <c r="G1044" s="228"/>
      <c r="H1044" s="231"/>
      <c r="J1044" s="1027" t="s">
        <v>244</v>
      </c>
      <c r="K1044" s="1028"/>
      <c r="L1044" s="178"/>
      <c r="M1044" s="227"/>
      <c r="N1044" s="227"/>
      <c r="O1044" s="227"/>
      <c r="P1044" s="228"/>
    </row>
    <row r="1045" spans="1:16" ht="15.25" customHeight="1" thickTop="1">
      <c r="A1045" s="1053" t="s">
        <v>166</v>
      </c>
      <c r="B1045" s="1054"/>
      <c r="C1045" s="1054"/>
      <c r="D1045" s="1054"/>
      <c r="E1045" s="1054"/>
      <c r="F1045" s="1054"/>
      <c r="G1045" s="1055"/>
      <c r="H1045" s="231"/>
      <c r="J1045" s="1056" t="s">
        <v>256</v>
      </c>
      <c r="K1045" s="1057"/>
      <c r="L1045" s="1057"/>
      <c r="M1045" s="1057"/>
      <c r="N1045" s="1057"/>
      <c r="O1045" s="1057"/>
      <c r="P1045" s="1058"/>
    </row>
    <row r="1046" spans="1:16" ht="15.25" customHeight="1">
      <c r="A1046" s="1059" t="str">
        <f>IF('statement of marks'!$A$1="","",'statement of marks'!$A$1)</f>
        <v xml:space="preserve">GOVT. HR. SEC. SCHOOL, </v>
      </c>
      <c r="B1046" s="1060"/>
      <c r="C1046" s="1060"/>
      <c r="D1046" s="1060"/>
      <c r="E1046" s="1060"/>
      <c r="F1046" s="1060"/>
      <c r="G1046" s="1061"/>
      <c r="H1046" s="231"/>
      <c r="J1046" s="1059" t="str">
        <f>IF('statement of marks'!$A$1="","",'statement of marks'!$A$1)</f>
        <v xml:space="preserve">GOVT. HR. SEC. SCHOOL, </v>
      </c>
      <c r="K1046" s="1060"/>
      <c r="L1046" s="1060"/>
      <c r="M1046" s="1060"/>
      <c r="N1046" s="1060"/>
      <c r="O1046" s="1060"/>
      <c r="P1046" s="1061"/>
    </row>
    <row r="1047" spans="1:16" ht="15.25" customHeight="1">
      <c r="A1047" s="1059"/>
      <c r="B1047" s="1060"/>
      <c r="C1047" s="1060"/>
      <c r="D1047" s="1060"/>
      <c r="E1047" s="1060"/>
      <c r="F1047" s="1060"/>
      <c r="G1047" s="1061"/>
      <c r="H1047" s="231"/>
      <c r="J1047" s="1059"/>
      <c r="K1047" s="1060"/>
      <c r="L1047" s="1060"/>
      <c r="M1047" s="1060"/>
      <c r="N1047" s="1060"/>
      <c r="O1047" s="1060"/>
      <c r="P1047" s="1061"/>
    </row>
    <row r="1048" spans="1:16" ht="15.25" customHeight="1">
      <c r="A1048" s="1029" t="s">
        <v>167</v>
      </c>
      <c r="B1048" s="1030"/>
      <c r="C1048" s="1051" t="str">
        <f>IF('statement of marks'!$F$3="","",'statement of marks'!$F$3)</f>
        <v>2015-16</v>
      </c>
      <c r="D1048" s="1051"/>
      <c r="E1048" s="1051"/>
      <c r="F1048" s="1051"/>
      <c r="G1048" s="1052"/>
      <c r="H1048" s="231"/>
      <c r="J1048" s="1029" t="s">
        <v>167</v>
      </c>
      <c r="K1048" s="1030"/>
      <c r="L1048" s="1051" t="str">
        <f>IF('statement of marks'!$F$3="","",'statement of marks'!$F$3)</f>
        <v>2015-16</v>
      </c>
      <c r="M1048" s="1051"/>
      <c r="N1048" s="1051"/>
      <c r="O1048" s="1051"/>
      <c r="P1048" s="1052"/>
    </row>
    <row r="1049" spans="1:16" ht="15.25" customHeight="1">
      <c r="A1049" s="1029" t="s">
        <v>31</v>
      </c>
      <c r="B1049" s="1030"/>
      <c r="C1049" s="1051" t="str">
        <f>IF('statement of marks'!H65="","",'statement of marks'!H65)</f>
        <v>A 059</v>
      </c>
      <c r="D1049" s="1051"/>
      <c r="E1049" s="1051"/>
      <c r="F1049" s="1051"/>
      <c r="G1049" s="1052"/>
      <c r="H1049" s="231"/>
      <c r="J1049" s="1029" t="s">
        <v>31</v>
      </c>
      <c r="K1049" s="1030"/>
      <c r="L1049" s="1051" t="str">
        <f>IF('statement of marks'!H66="","",'statement of marks'!H66)</f>
        <v>A 060</v>
      </c>
      <c r="M1049" s="1051"/>
      <c r="N1049" s="1051"/>
      <c r="O1049" s="1051"/>
      <c r="P1049" s="1052"/>
    </row>
    <row r="1050" spans="1:16" ht="15.25" customHeight="1">
      <c r="A1050" s="1029" t="s">
        <v>32</v>
      </c>
      <c r="B1050" s="1030"/>
      <c r="C1050" s="1051" t="str">
        <f>IF('statement of marks'!I65="","",'statement of marks'!I65)</f>
        <v>B 059</v>
      </c>
      <c r="D1050" s="1051"/>
      <c r="E1050" s="1051"/>
      <c r="F1050" s="1051"/>
      <c r="G1050" s="1052"/>
      <c r="H1050" s="231"/>
      <c r="J1050" s="1029" t="s">
        <v>32</v>
      </c>
      <c r="K1050" s="1030"/>
      <c r="L1050" s="1051" t="str">
        <f>IF('statement of marks'!I66="","",'statement of marks'!I66)</f>
        <v>B 060</v>
      </c>
      <c r="M1050" s="1051"/>
      <c r="N1050" s="1051"/>
      <c r="O1050" s="1051"/>
      <c r="P1050" s="1052"/>
    </row>
    <row r="1051" spans="1:16" ht="15.25" customHeight="1">
      <c r="A1051" s="1029" t="s">
        <v>33</v>
      </c>
      <c r="B1051" s="1030"/>
      <c r="C1051" s="1051" t="str">
        <f>IF('statement of marks'!J65="","",'statement of marks'!J65)</f>
        <v>C 059</v>
      </c>
      <c r="D1051" s="1051"/>
      <c r="E1051" s="1051"/>
      <c r="F1051" s="1051"/>
      <c r="G1051" s="1052"/>
      <c r="H1051" s="231"/>
      <c r="J1051" s="1029" t="s">
        <v>33</v>
      </c>
      <c r="K1051" s="1030"/>
      <c r="L1051" s="1051" t="str">
        <f>IF('statement of marks'!J66="","",'statement of marks'!J66)</f>
        <v>C 060</v>
      </c>
      <c r="M1051" s="1051"/>
      <c r="N1051" s="1051"/>
      <c r="O1051" s="1051"/>
      <c r="P1051" s="1052"/>
    </row>
    <row r="1052" spans="1:16" ht="15.25" customHeight="1">
      <c r="A1052" s="1029" t="s">
        <v>202</v>
      </c>
      <c r="B1052" s="1030"/>
      <c r="C1052" s="559" t="str">
        <f>IF('statement of marks'!$A$3="","",'statement of marks'!$A$3)</f>
        <v>10 'B'</v>
      </c>
      <c r="D1052" s="1030" t="s">
        <v>62</v>
      </c>
      <c r="E1052" s="1030"/>
      <c r="F1052" s="1030">
        <f>IF('statement of marks'!D65="","",'statement of marks'!D65)</f>
        <v>1059</v>
      </c>
      <c r="G1052" s="1050"/>
      <c r="H1052" s="231"/>
      <c r="J1052" s="1029" t="s">
        <v>202</v>
      </c>
      <c r="K1052" s="1030"/>
      <c r="L1052" s="559" t="str">
        <f>IF('statement of marks'!$A$3="","",'statement of marks'!$A$3)</f>
        <v>10 'B'</v>
      </c>
      <c r="M1052" s="1030" t="s">
        <v>62</v>
      </c>
      <c r="N1052" s="1030"/>
      <c r="O1052" s="1030">
        <f>IF('statement of marks'!D66="","",'statement of marks'!D66)</f>
        <v>1060</v>
      </c>
      <c r="P1052" s="1050"/>
    </row>
    <row r="1053" spans="1:16" ht="15.25" customHeight="1">
      <c r="A1053" s="1029" t="s">
        <v>63</v>
      </c>
      <c r="B1053" s="1030"/>
      <c r="C1053" s="559" t="str">
        <f>IF('statement of marks'!F65="","",'statement of marks'!F65)</f>
        <v/>
      </c>
      <c r="D1053" s="1030" t="s">
        <v>58</v>
      </c>
      <c r="E1053" s="1030"/>
      <c r="F1053" s="1062" t="str">
        <f>IF('statement of marks'!G65="","",'statement of marks'!G65)</f>
        <v/>
      </c>
      <c r="G1053" s="1063"/>
      <c r="H1053" s="231"/>
      <c r="J1053" s="1029" t="s">
        <v>63</v>
      </c>
      <c r="K1053" s="1030"/>
      <c r="L1053" s="559" t="str">
        <f>IF('statement of marks'!F66="","",'statement of marks'!F66)</f>
        <v/>
      </c>
      <c r="M1053" s="1030" t="s">
        <v>58</v>
      </c>
      <c r="N1053" s="1030"/>
      <c r="O1053" s="1062" t="str">
        <f>IF('statement of marks'!G66="","",'statement of marks'!G66)</f>
        <v/>
      </c>
      <c r="P1053" s="1063"/>
    </row>
    <row r="1054" spans="1:16" ht="15.25" customHeight="1">
      <c r="A1054" s="229" t="s">
        <v>168</v>
      </c>
      <c r="B1054" s="230" t="s">
        <v>254</v>
      </c>
      <c r="C1054" s="186" t="s">
        <v>67</v>
      </c>
      <c r="D1054" s="186" t="s">
        <v>68</v>
      </c>
      <c r="E1054" s="186" t="s">
        <v>69</v>
      </c>
      <c r="F1054" s="558" t="s">
        <v>176</v>
      </c>
      <c r="G1054" s="190" t="s">
        <v>253</v>
      </c>
      <c r="H1054" s="231"/>
      <c r="J1054" s="229" t="s">
        <v>168</v>
      </c>
      <c r="K1054" s="230" t="s">
        <v>254</v>
      </c>
      <c r="L1054" s="186" t="s">
        <v>67</v>
      </c>
      <c r="M1054" s="186" t="s">
        <v>68</v>
      </c>
      <c r="N1054" s="186" t="s">
        <v>69</v>
      </c>
      <c r="O1054" s="558" t="s">
        <v>176</v>
      </c>
      <c r="P1054" s="190" t="s">
        <v>253</v>
      </c>
    </row>
    <row r="1055" spans="1:16" ht="15.25" customHeight="1">
      <c r="A1055" s="1049" t="s">
        <v>148</v>
      </c>
      <c r="B1055" s="1046"/>
      <c r="C1055" s="563">
        <v>10</v>
      </c>
      <c r="D1055" s="563">
        <v>10</v>
      </c>
      <c r="E1055" s="563">
        <v>10</v>
      </c>
      <c r="F1055" s="563">
        <v>70</v>
      </c>
      <c r="G1055" s="122">
        <v>100</v>
      </c>
      <c r="H1055" s="231"/>
      <c r="J1055" s="1049" t="s">
        <v>148</v>
      </c>
      <c r="K1055" s="1046"/>
      <c r="L1055" s="563">
        <v>10</v>
      </c>
      <c r="M1055" s="563">
        <v>10</v>
      </c>
      <c r="N1055" s="563">
        <v>10</v>
      </c>
      <c r="O1055" s="563">
        <v>70</v>
      </c>
      <c r="P1055" s="122">
        <v>100</v>
      </c>
    </row>
    <row r="1056" spans="1:16" ht="15.25" customHeight="1">
      <c r="A1056" s="1029" t="str">
        <f>'statement of marks'!$K$3</f>
        <v>HINDI</v>
      </c>
      <c r="B1056" s="1030"/>
      <c r="C1056" s="181" t="str">
        <f>IF('statement of marks'!K65="","",'statement of marks'!K65)</f>
        <v/>
      </c>
      <c r="D1056" s="181" t="str">
        <f>IF('statement of marks'!L65="","",'statement of marks'!L65)</f>
        <v/>
      </c>
      <c r="E1056" s="181" t="str">
        <f>IF('statement of marks'!M65="","",'statement of marks'!M65)</f>
        <v/>
      </c>
      <c r="F1056" s="181" t="str">
        <f>IF('statement of marks'!O65="","",'statement of marks'!O65)</f>
        <v/>
      </c>
      <c r="G1056" s="122" t="str">
        <f t="shared" ref="G1056:G1061" si="58">IF(F1056="","",SUM(C1056:F1056))</f>
        <v/>
      </c>
      <c r="H1056" s="231"/>
      <c r="J1056" s="1029" t="str">
        <f>'statement of marks'!$K$3</f>
        <v>HINDI</v>
      </c>
      <c r="K1056" s="1030"/>
      <c r="L1056" s="181" t="str">
        <f>IF('statement of marks'!K66="","",'statement of marks'!K66)</f>
        <v/>
      </c>
      <c r="M1056" s="181" t="str">
        <f>IF('statement of marks'!L66="","",'statement of marks'!L66)</f>
        <v/>
      </c>
      <c r="N1056" s="181" t="str">
        <f>IF('statement of marks'!M66="","",'statement of marks'!M66)</f>
        <v/>
      </c>
      <c r="O1056" s="181" t="str">
        <f>IF('statement of marks'!O66="","",'statement of marks'!O66)</f>
        <v/>
      </c>
      <c r="P1056" s="122" t="str">
        <f t="shared" ref="P1056:P1061" si="59">IF(O1056="","",SUM(L1056:O1056))</f>
        <v/>
      </c>
    </row>
    <row r="1057" spans="1:16" ht="15.25" customHeight="1">
      <c r="A1057" s="1029" t="str">
        <f>'statement of marks'!$AA$3</f>
        <v>ENGLISH</v>
      </c>
      <c r="B1057" s="1030"/>
      <c r="C1057" s="181" t="str">
        <f>IF('statement of marks'!AA65="","",'statement of marks'!AA65)</f>
        <v/>
      </c>
      <c r="D1057" s="181" t="str">
        <f>IF('statement of marks'!AB65="","",'statement of marks'!AB65)</f>
        <v/>
      </c>
      <c r="E1057" s="181" t="str">
        <f>IF('statement of marks'!AC65="","",'statement of marks'!AC65)</f>
        <v/>
      </c>
      <c r="F1057" s="181" t="str">
        <f>IF('statement of marks'!AE65="","",'statement of marks'!AE65)</f>
        <v/>
      </c>
      <c r="G1057" s="122" t="str">
        <f t="shared" si="58"/>
        <v/>
      </c>
      <c r="H1057" s="231"/>
      <c r="J1057" s="1029" t="str">
        <f>'statement of marks'!$AA$3</f>
        <v>ENGLISH</v>
      </c>
      <c r="K1057" s="1030"/>
      <c r="L1057" s="181" t="str">
        <f>IF('statement of marks'!AA66="","",'statement of marks'!AA66)</f>
        <v/>
      </c>
      <c r="M1057" s="181" t="str">
        <f>IF('statement of marks'!AB66="","",'statement of marks'!AB66)</f>
        <v/>
      </c>
      <c r="N1057" s="181" t="str">
        <f>IF('statement of marks'!AC66="","",'statement of marks'!AC66)</f>
        <v/>
      </c>
      <c r="O1057" s="181" t="str">
        <f>IF('statement of marks'!AE66="","",'statement of marks'!AE66)</f>
        <v/>
      </c>
      <c r="P1057" s="122" t="str">
        <f t="shared" si="59"/>
        <v/>
      </c>
    </row>
    <row r="1058" spans="1:16" ht="15.25" customHeight="1">
      <c r="A1058" s="1029" t="str">
        <f>'statement of marks'!AR65</f>
        <v/>
      </c>
      <c r="B1058" s="1030"/>
      <c r="C1058" s="181" t="str">
        <f>IF('statement of marks'!AS65="","",'statement of marks'!AS65)</f>
        <v/>
      </c>
      <c r="D1058" s="181" t="str">
        <f>IF('statement of marks'!AT65="","",'statement of marks'!AT65)</f>
        <v/>
      </c>
      <c r="E1058" s="181" t="str">
        <f>IF('statement of marks'!AU65="","",'statement of marks'!AU65)</f>
        <v/>
      </c>
      <c r="F1058" s="181" t="str">
        <f>IF('statement of marks'!AW65="","",'statement of marks'!AW65)</f>
        <v/>
      </c>
      <c r="G1058" s="122" t="str">
        <f t="shared" si="58"/>
        <v/>
      </c>
      <c r="H1058" s="231"/>
      <c r="J1058" s="1029" t="str">
        <f>'statement of marks'!AR66</f>
        <v/>
      </c>
      <c r="K1058" s="1030"/>
      <c r="L1058" s="181" t="str">
        <f>IF('statement of marks'!AS66="","",'statement of marks'!AS66)</f>
        <v/>
      </c>
      <c r="M1058" s="181" t="str">
        <f>IF('statement of marks'!AT66="","",'statement of marks'!AT66)</f>
        <v/>
      </c>
      <c r="N1058" s="181" t="str">
        <f>IF('statement of marks'!AU66="","",'statement of marks'!AU66)</f>
        <v/>
      </c>
      <c r="O1058" s="181" t="str">
        <f>IF('statement of marks'!AW66="","",'statement of marks'!AW66)</f>
        <v/>
      </c>
      <c r="P1058" s="122" t="str">
        <f t="shared" si="59"/>
        <v/>
      </c>
    </row>
    <row r="1059" spans="1:16" ht="15.25" customHeight="1">
      <c r="A1059" s="1029" t="str">
        <f>'statement of marks'!$BI$3</f>
        <v>SCIENCE</v>
      </c>
      <c r="B1059" s="1030"/>
      <c r="C1059" s="181" t="str">
        <f>IF('statement of marks'!BI65="","",'statement of marks'!BI65)</f>
        <v/>
      </c>
      <c r="D1059" s="181" t="str">
        <f>IF('statement of marks'!BJ65="","",'statement of marks'!BJ65)</f>
        <v/>
      </c>
      <c r="E1059" s="181" t="str">
        <f>IF('statement of marks'!BK65="","",'statement of marks'!BK65)</f>
        <v/>
      </c>
      <c r="F1059" s="181" t="str">
        <f>IF('statement of marks'!BM65="","",'statement of marks'!BM65)</f>
        <v/>
      </c>
      <c r="G1059" s="122" t="str">
        <f t="shared" si="58"/>
        <v/>
      </c>
      <c r="H1059" s="231"/>
      <c r="J1059" s="1029" t="str">
        <f>'statement of marks'!$BI$3</f>
        <v>SCIENCE</v>
      </c>
      <c r="K1059" s="1030"/>
      <c r="L1059" s="181" t="str">
        <f>IF('statement of marks'!BI66="","",'statement of marks'!BI66)</f>
        <v/>
      </c>
      <c r="M1059" s="181" t="str">
        <f>IF('statement of marks'!BJ66="","",'statement of marks'!BJ66)</f>
        <v/>
      </c>
      <c r="N1059" s="181" t="str">
        <f>IF('statement of marks'!BK66="","",'statement of marks'!BK66)</f>
        <v/>
      </c>
      <c r="O1059" s="181" t="str">
        <f>IF('statement of marks'!BM66="","",'statement of marks'!BM66)</f>
        <v/>
      </c>
      <c r="P1059" s="122" t="str">
        <f t="shared" si="59"/>
        <v/>
      </c>
    </row>
    <row r="1060" spans="1:16" ht="15.25" customHeight="1">
      <c r="A1060" s="1029" t="str">
        <f>'statement of marks'!$BY$3</f>
        <v>SOCIAL SCIENCE</v>
      </c>
      <c r="B1060" s="1030"/>
      <c r="C1060" s="181" t="str">
        <f>IF('statement of marks'!BY65="","",'statement of marks'!BY65)</f>
        <v/>
      </c>
      <c r="D1060" s="181" t="str">
        <f>IF('statement of marks'!BZ65="","",'statement of marks'!BZ65)</f>
        <v/>
      </c>
      <c r="E1060" s="181" t="str">
        <f>IF('statement of marks'!CA65="","",'statement of marks'!CA65)</f>
        <v/>
      </c>
      <c r="F1060" s="181" t="str">
        <f>IF('statement of marks'!CC65="","",'statement of marks'!CC65)</f>
        <v/>
      </c>
      <c r="G1060" s="122" t="str">
        <f t="shared" si="58"/>
        <v/>
      </c>
      <c r="H1060" s="231"/>
      <c r="J1060" s="1029" t="str">
        <f>'statement of marks'!$BY$3</f>
        <v>SOCIAL SCIENCE</v>
      </c>
      <c r="K1060" s="1030"/>
      <c r="L1060" s="181" t="str">
        <f>IF('statement of marks'!BY66="","",'statement of marks'!BY66)</f>
        <v/>
      </c>
      <c r="M1060" s="181" t="str">
        <f>IF('statement of marks'!BZ66="","",'statement of marks'!BZ66)</f>
        <v/>
      </c>
      <c r="N1060" s="181" t="str">
        <f>IF('statement of marks'!CA66="","",'statement of marks'!CA66)</f>
        <v/>
      </c>
      <c r="O1060" s="181" t="str">
        <f>IF('statement of marks'!CC66="","",'statement of marks'!CC66)</f>
        <v/>
      </c>
      <c r="P1060" s="122" t="str">
        <f t="shared" si="59"/>
        <v/>
      </c>
    </row>
    <row r="1061" spans="1:16" ht="15.25" customHeight="1">
      <c r="A1061" s="1029" t="str">
        <f>'statement of marks'!$CO$3</f>
        <v>MATHEMATICS</v>
      </c>
      <c r="B1061" s="1030"/>
      <c r="C1061" s="181" t="str">
        <f>IF('statement of marks'!CO65="","",'statement of marks'!CO65)</f>
        <v/>
      </c>
      <c r="D1061" s="181" t="str">
        <f>IF('statement of marks'!CP65="","",'statement of marks'!CP65)</f>
        <v/>
      </c>
      <c r="E1061" s="181" t="str">
        <f>IF('statement of marks'!CQ65="","",'statement of marks'!CQ65)</f>
        <v/>
      </c>
      <c r="F1061" s="181" t="str">
        <f>IF('statement of marks'!CS65="","",'statement of marks'!CS65)</f>
        <v/>
      </c>
      <c r="G1061" s="122" t="str">
        <f t="shared" si="58"/>
        <v/>
      </c>
      <c r="H1061" s="231"/>
      <c r="J1061" s="1029" t="str">
        <f>'statement of marks'!$CO$3</f>
        <v>MATHEMATICS</v>
      </c>
      <c r="K1061" s="1030"/>
      <c r="L1061" s="181" t="str">
        <f>IF('statement of marks'!CO66="","",'statement of marks'!CO66)</f>
        <v/>
      </c>
      <c r="M1061" s="181" t="str">
        <f>IF('statement of marks'!CP66="","",'statement of marks'!CP66)</f>
        <v/>
      </c>
      <c r="N1061" s="181" t="str">
        <f>IF('statement of marks'!CQ66="","",'statement of marks'!CQ66)</f>
        <v/>
      </c>
      <c r="O1061" s="181" t="str">
        <f>IF('statement of marks'!CS66="","",'statement of marks'!CS66)</f>
        <v/>
      </c>
      <c r="P1061" s="122" t="str">
        <f t="shared" si="59"/>
        <v/>
      </c>
    </row>
    <row r="1062" spans="1:16" ht="15.25" customHeight="1">
      <c r="A1062" s="1047" t="s">
        <v>255</v>
      </c>
      <c r="B1062" s="1048"/>
      <c r="C1062" s="180" t="str">
        <f>IF(C1061="","",SUM(C1056:C1061))</f>
        <v/>
      </c>
      <c r="D1062" s="180" t="str">
        <f>IF(D1061="","",SUM(D1056:D1061))</f>
        <v/>
      </c>
      <c r="E1062" s="180" t="str">
        <f>IF(E1061="","",SUM(E1056:E1061))</f>
        <v/>
      </c>
      <c r="F1062" s="180" t="str">
        <f>IF(F1061="","",SUM(F1056:F1061))</f>
        <v/>
      </c>
      <c r="G1062" s="188" t="str">
        <f>IF(G1061="","",SUM(G1056:G1061))</f>
        <v/>
      </c>
      <c r="H1062" s="231"/>
      <c r="J1062" s="1047" t="s">
        <v>255</v>
      </c>
      <c r="K1062" s="1048"/>
      <c r="L1062" s="180" t="str">
        <f>IF(L1061="","",SUM(L1056:L1061))</f>
        <v/>
      </c>
      <c r="M1062" s="180" t="str">
        <f>IF(M1061="","",SUM(M1056:M1061))</f>
        <v/>
      </c>
      <c r="N1062" s="180" t="str">
        <f>IF(N1061="","",SUM(N1056:N1061))</f>
        <v/>
      </c>
      <c r="O1062" s="180" t="str">
        <f>IF(O1061="","",SUM(O1056:O1061))</f>
        <v/>
      </c>
      <c r="P1062" s="188" t="str">
        <f>IF(P1061="","",SUM(P1056:P1061))</f>
        <v/>
      </c>
    </row>
    <row r="1063" spans="1:16" ht="15.25" customHeight="1">
      <c r="A1063" s="1047" t="s">
        <v>169</v>
      </c>
      <c r="B1063" s="1048"/>
      <c r="C1063" s="563">
        <f>60-(COUNTIF(C1056:C1061,"NA")*10+COUNTIF(C1056:C1061,"ML")*10)</f>
        <v>60</v>
      </c>
      <c r="D1063" s="563">
        <f>60-(COUNTIF(D1056:D1061,"NA")*10+COUNTIF(D1056:D1061,"ML")*10)</f>
        <v>60</v>
      </c>
      <c r="E1063" s="563">
        <f>60-(COUNTIF(E1056:E1061,"NA")*10+COUNTIF(E1056:E1061,"ML")*10)</f>
        <v>60</v>
      </c>
      <c r="F1063" s="563">
        <f>420-(COUNTIF(F1056:F1061,"NA")*70+COUNTIF(F1056:F1061,"ML")*70)</f>
        <v>420</v>
      </c>
      <c r="G1063" s="189">
        <f>SUM(C1063:F1063)</f>
        <v>600</v>
      </c>
      <c r="H1063" s="231"/>
      <c r="J1063" s="1047" t="s">
        <v>169</v>
      </c>
      <c r="K1063" s="1048"/>
      <c r="L1063" s="563">
        <f>60-(COUNTIF(L1056:L1061,"NA")*10+COUNTIF(L1056:L1061,"ML")*10)</f>
        <v>60</v>
      </c>
      <c r="M1063" s="563">
        <f>60-(COUNTIF(M1056:M1061,"NA")*10+COUNTIF(M1056:M1061,"ML")*10)</f>
        <v>60</v>
      </c>
      <c r="N1063" s="563">
        <f>60-(COUNTIF(N1056:N1061,"NA")*10+COUNTIF(N1056:N1061,"ML")*10)</f>
        <v>60</v>
      </c>
      <c r="O1063" s="563">
        <f>420-(COUNTIF(O1056:O1061,"NA")*70+COUNTIF(O1056:O1061,"ML")*70)</f>
        <v>420</v>
      </c>
      <c r="P1063" s="189">
        <f>SUM(L1063:O1063)</f>
        <v>600</v>
      </c>
    </row>
    <row r="1064" spans="1:16" ht="15.25" customHeight="1">
      <c r="A1064" s="1045" t="s">
        <v>133</v>
      </c>
      <c r="B1064" s="1046"/>
      <c r="C1064" s="123" t="e">
        <f>C1062/C1063*100</f>
        <v>#VALUE!</v>
      </c>
      <c r="D1064" s="123" t="e">
        <f>D1062/D1063*100</f>
        <v>#VALUE!</v>
      </c>
      <c r="E1064" s="123" t="e">
        <f>E1062/E1063*100</f>
        <v>#VALUE!</v>
      </c>
      <c r="F1064" s="123" t="e">
        <f>F1062/F1063*100</f>
        <v>#VALUE!</v>
      </c>
      <c r="G1064" s="124" t="e">
        <f>G1062/G1063*100</f>
        <v>#VALUE!</v>
      </c>
      <c r="H1064" s="231"/>
      <c r="J1064" s="1045" t="s">
        <v>133</v>
      </c>
      <c r="K1064" s="1046"/>
      <c r="L1064" s="123" t="e">
        <f>L1062/L1063*100</f>
        <v>#VALUE!</v>
      </c>
      <c r="M1064" s="123" t="e">
        <f>M1062/M1063*100</f>
        <v>#VALUE!</v>
      </c>
      <c r="N1064" s="123" t="e">
        <f>N1062/N1063*100</f>
        <v>#VALUE!</v>
      </c>
      <c r="O1064" s="123" t="e">
        <f>O1062/O1063*100</f>
        <v>#VALUE!</v>
      </c>
      <c r="P1064" s="124" t="e">
        <f>P1062/P1063*100</f>
        <v>#VALUE!</v>
      </c>
    </row>
    <row r="1065" spans="1:16" ht="15.25" customHeight="1">
      <c r="A1065" s="1029" t="str">
        <f>'statement of marks'!$DE$3</f>
        <v>RAJASTHAN STUDIES</v>
      </c>
      <c r="B1065" s="1030"/>
      <c r="C1065" s="564" t="str">
        <f>IF('statement of marks'!DE65="","",'statement of marks'!DE65)</f>
        <v/>
      </c>
      <c r="D1065" s="564" t="str">
        <f>IF('statement of marks'!DF65="","",'statement of marks'!DF65)</f>
        <v/>
      </c>
      <c r="E1065" s="564" t="str">
        <f>IF('statement of marks'!DG65="","",'statement of marks'!DG65)</f>
        <v/>
      </c>
      <c r="F1065" s="564" t="str">
        <f>IF('statement of marks'!DI65="","",'statement of marks'!DI65)</f>
        <v/>
      </c>
      <c r="G1065" s="122" t="str">
        <f>IF(F1065="","",SUM(C1065:F1065))</f>
        <v/>
      </c>
      <c r="H1065" s="231"/>
      <c r="J1065" s="1029" t="str">
        <f>'statement of marks'!$DE$3</f>
        <v>RAJASTHAN STUDIES</v>
      </c>
      <c r="K1065" s="1030"/>
      <c r="L1065" s="564" t="str">
        <f>IF('statement of marks'!DE66="","",'statement of marks'!DE66)</f>
        <v/>
      </c>
      <c r="M1065" s="564" t="str">
        <f>IF('statement of marks'!DF66="","",'statement of marks'!DF66)</f>
        <v/>
      </c>
      <c r="N1065" s="564" t="str">
        <f>IF('statement of marks'!DG66="","",'statement of marks'!DG66)</f>
        <v/>
      </c>
      <c r="O1065" s="564" t="str">
        <f>IF('statement of marks'!DI66="","",'statement of marks'!DI66)</f>
        <v/>
      </c>
      <c r="P1065" s="122" t="str">
        <f>IF(O1065="","",SUM(L1065:O1065))</f>
        <v/>
      </c>
    </row>
    <row r="1066" spans="1:16" ht="15.25" customHeight="1">
      <c r="A1066" s="1029" t="str">
        <f>'statement of marks'!$DP$3</f>
        <v>PH. AND HEALTH EDU.</v>
      </c>
      <c r="B1066" s="1030"/>
      <c r="C1066" s="564" t="str">
        <f>IF('statement of marks'!DP65="","",'statement of marks'!DP65)</f>
        <v/>
      </c>
      <c r="D1066" s="564" t="str">
        <f>IF('statement of marks'!DQ65="","",'statement of marks'!DQ65)</f>
        <v/>
      </c>
      <c r="E1066" s="564" t="str">
        <f>IF('statement of marks'!DR65="","",'statement of marks'!DR65)</f>
        <v/>
      </c>
      <c r="F1066" s="564" t="str">
        <f>IF('statement of marks'!DV65="","",'statement of marks'!DV65)</f>
        <v/>
      </c>
      <c r="G1066" s="122" t="str">
        <f>IF(F1066="","",SUM(C1066:F1066))</f>
        <v/>
      </c>
      <c r="H1066" s="231"/>
      <c r="J1066" s="1029" t="str">
        <f>'statement of marks'!$DP$3</f>
        <v>PH. AND HEALTH EDU.</v>
      </c>
      <c r="K1066" s="1030"/>
      <c r="L1066" s="564" t="str">
        <f>IF('statement of marks'!DP66="","",'statement of marks'!DP66)</f>
        <v/>
      </c>
      <c r="M1066" s="564" t="str">
        <f>IF('statement of marks'!DQ66="","",'statement of marks'!DQ66)</f>
        <v/>
      </c>
      <c r="N1066" s="564" t="str">
        <f>IF('statement of marks'!DR66="","",'statement of marks'!DR66)</f>
        <v/>
      </c>
      <c r="O1066" s="564" t="str">
        <f>IF('statement of marks'!DV66="","",'statement of marks'!DV66)</f>
        <v/>
      </c>
      <c r="P1066" s="122" t="str">
        <f>IF(O1066="","",SUM(L1066:O1066))</f>
        <v/>
      </c>
    </row>
    <row r="1067" spans="1:16" ht="15.25" customHeight="1">
      <c r="A1067" s="1029" t="str">
        <f>'statement of marks'!$EB$3</f>
        <v>FOUNDATION OF IT</v>
      </c>
      <c r="B1067" s="1030"/>
      <c r="C1067" s="564" t="str">
        <f>IF('statement of marks'!EB65="","",'statement of marks'!EB65)</f>
        <v/>
      </c>
      <c r="D1067" s="564" t="str">
        <f>IF('statement of marks'!EC65="","",'statement of marks'!EC65)</f>
        <v/>
      </c>
      <c r="E1067" s="564" t="str">
        <f>IF('statement of marks'!ED65="","",'statement of marks'!ED65)</f>
        <v/>
      </c>
      <c r="F1067" s="564" t="str">
        <f>IF('statement of marks'!EH65="","",'statement of marks'!EH65)</f>
        <v/>
      </c>
      <c r="G1067" s="122" t="str">
        <f>IF(F1067="","",SUM(C1067:F1067))</f>
        <v/>
      </c>
      <c r="H1067" s="231"/>
      <c r="J1067" s="1029" t="str">
        <f>'statement of marks'!$EB$3</f>
        <v>FOUNDATION OF IT</v>
      </c>
      <c r="K1067" s="1030"/>
      <c r="L1067" s="564" t="str">
        <f>IF('statement of marks'!EB66="","",'statement of marks'!EB66)</f>
        <v/>
      </c>
      <c r="M1067" s="564" t="str">
        <f>IF('statement of marks'!EC66="","",'statement of marks'!EC66)</f>
        <v/>
      </c>
      <c r="N1067" s="564" t="str">
        <f>IF('statement of marks'!ED66="","",'statement of marks'!ED66)</f>
        <v/>
      </c>
      <c r="O1067" s="564" t="str">
        <f>IF('statement of marks'!EH66="","",'statement of marks'!EH66)</f>
        <v/>
      </c>
      <c r="P1067" s="122" t="str">
        <f>IF(O1067="","",SUM(L1067:O1067))</f>
        <v/>
      </c>
    </row>
    <row r="1068" spans="1:16" ht="15.25" customHeight="1">
      <c r="A1068" s="1029" t="str">
        <f>'statement of marks'!$EN$3</f>
        <v>S.U.P.W.</v>
      </c>
      <c r="B1068" s="1030"/>
      <c r="C1068" s="562" t="s">
        <v>247</v>
      </c>
      <c r="D1068" s="1042" t="s">
        <v>249</v>
      </c>
      <c r="E1068" s="1042"/>
      <c r="F1068" s="565" t="s">
        <v>75</v>
      </c>
      <c r="G1068" s="122" t="s">
        <v>30</v>
      </c>
      <c r="H1068" s="231"/>
      <c r="J1068" s="1029" t="str">
        <f>'statement of marks'!$EN$3</f>
        <v>S.U.P.W.</v>
      </c>
      <c r="K1068" s="1030"/>
      <c r="L1068" s="562" t="s">
        <v>247</v>
      </c>
      <c r="M1068" s="1042" t="s">
        <v>249</v>
      </c>
      <c r="N1068" s="1042"/>
      <c r="O1068" s="565" t="s">
        <v>75</v>
      </c>
      <c r="P1068" s="122" t="s">
        <v>30</v>
      </c>
    </row>
    <row r="1069" spans="1:16" ht="15.25" customHeight="1">
      <c r="A1069" s="1029"/>
      <c r="B1069" s="1030"/>
      <c r="C1069" s="563">
        <f>'statement of marks'!$EN$6</f>
        <v>25</v>
      </c>
      <c r="D1069" s="1043">
        <f>'statement of marks'!$EO$6</f>
        <v>45</v>
      </c>
      <c r="E1069" s="1043"/>
      <c r="F1069" s="563">
        <f>'statement of marks'!$EP$6</f>
        <v>30</v>
      </c>
      <c r="G1069" s="122">
        <f>SUM(C1069,D1069,F1069)</f>
        <v>100</v>
      </c>
      <c r="H1069" s="231"/>
      <c r="J1069" s="1029"/>
      <c r="K1069" s="1030"/>
      <c r="L1069" s="563">
        <f>'statement of marks'!$EN$6</f>
        <v>25</v>
      </c>
      <c r="M1069" s="1043">
        <f>'statement of marks'!$EO$6</f>
        <v>45</v>
      </c>
      <c r="N1069" s="1043"/>
      <c r="O1069" s="563">
        <f>'statement of marks'!$EP$6</f>
        <v>30</v>
      </c>
      <c r="P1069" s="122">
        <f>SUM(L1069,M1069,O1069)</f>
        <v>100</v>
      </c>
    </row>
    <row r="1070" spans="1:16" ht="15.25" customHeight="1">
      <c r="A1070" s="1029"/>
      <c r="B1070" s="1030"/>
      <c r="C1070" s="564" t="str">
        <f>IF('statement of marks'!EN65="","",'statement of marks'!EN65)</f>
        <v/>
      </c>
      <c r="D1070" s="1044" t="str">
        <f>'statement of marks'!EO65</f>
        <v/>
      </c>
      <c r="E1070" s="1044"/>
      <c r="F1070" s="564" t="str">
        <f>'statement of marks'!EP65</f>
        <v/>
      </c>
      <c r="G1070" s="561" t="str">
        <f>IF(F1070="","",SUM(C1070,D1070,F1070))</f>
        <v/>
      </c>
      <c r="H1070" s="231"/>
      <c r="J1070" s="1029"/>
      <c r="K1070" s="1030"/>
      <c r="L1070" s="564" t="str">
        <f>IF('statement of marks'!EN66="","",'statement of marks'!EN66)</f>
        <v/>
      </c>
      <c r="M1070" s="1044" t="str">
        <f>'statement of marks'!EO66</f>
        <v/>
      </c>
      <c r="N1070" s="1044"/>
      <c r="O1070" s="564" t="str">
        <f>'statement of marks'!EP66</f>
        <v/>
      </c>
      <c r="P1070" s="561" t="str">
        <f>IF(O1070="","",SUM(L1070,M1070,O1070))</f>
        <v/>
      </c>
    </row>
    <row r="1071" spans="1:16" ht="15.25" customHeight="1">
      <c r="A1071" s="1029" t="str">
        <f>'statement of marks'!$ES$3</f>
        <v>ART EDU.</v>
      </c>
      <c r="B1071" s="1030"/>
      <c r="C1071" s="565" t="s">
        <v>76</v>
      </c>
      <c r="D1071" s="1041" t="s">
        <v>77</v>
      </c>
      <c r="E1071" s="1041"/>
      <c r="F1071" s="224" t="s">
        <v>248</v>
      </c>
      <c r="G1071" s="122" t="s">
        <v>30</v>
      </c>
      <c r="H1071" s="231"/>
      <c r="J1071" s="1029" t="str">
        <f>'statement of marks'!$ES$3</f>
        <v>ART EDU.</v>
      </c>
      <c r="K1071" s="1030"/>
      <c r="L1071" s="565" t="s">
        <v>76</v>
      </c>
      <c r="M1071" s="1041" t="s">
        <v>77</v>
      </c>
      <c r="N1071" s="1041"/>
      <c r="O1071" s="224" t="s">
        <v>248</v>
      </c>
      <c r="P1071" s="122" t="s">
        <v>30</v>
      </c>
    </row>
    <row r="1072" spans="1:16" ht="15.25" customHeight="1">
      <c r="A1072" s="1029"/>
      <c r="B1072" s="1030"/>
      <c r="C1072" s="563">
        <f>'statement of marks'!$ES$6</f>
        <v>25</v>
      </c>
      <c r="D1072" s="563">
        <f>'statement of marks'!$ET$6</f>
        <v>30</v>
      </c>
      <c r="E1072" s="563">
        <f>'statement of marks'!$EU$6</f>
        <v>30</v>
      </c>
      <c r="F1072" s="563">
        <f>'statement of marks'!$EV$6</f>
        <v>15</v>
      </c>
      <c r="G1072" s="122">
        <f>SUM(C1072,D1072,E1072,F1072)</f>
        <v>100</v>
      </c>
      <c r="H1072" s="231"/>
      <c r="J1072" s="1029"/>
      <c r="K1072" s="1030"/>
      <c r="L1072" s="563">
        <f>'statement of marks'!$ES$6</f>
        <v>25</v>
      </c>
      <c r="M1072" s="563">
        <f>'statement of marks'!$ET$6</f>
        <v>30</v>
      </c>
      <c r="N1072" s="563">
        <f>'statement of marks'!$EU$6</f>
        <v>30</v>
      </c>
      <c r="O1072" s="563">
        <f>'statement of marks'!$EV$6</f>
        <v>15</v>
      </c>
      <c r="P1072" s="122">
        <f>SUM(L1072,M1072,N1072,O1072)</f>
        <v>100</v>
      </c>
    </row>
    <row r="1073" spans="1:16" ht="15.25" customHeight="1">
      <c r="A1073" s="1029"/>
      <c r="B1073" s="1030"/>
      <c r="C1073" s="564" t="str">
        <f>IF('statement of marks'!ES65="","",'statement of marks'!ES65)</f>
        <v/>
      </c>
      <c r="D1073" s="564" t="str">
        <f>'statement of marks'!ET65</f>
        <v/>
      </c>
      <c r="E1073" s="564" t="str">
        <f>'statement of marks'!EU65</f>
        <v/>
      </c>
      <c r="F1073" s="564" t="str">
        <f>'statement of marks'!EV65</f>
        <v/>
      </c>
      <c r="G1073" s="122" t="str">
        <f>IF(F1073="","",SUM(C1073:F1073))</f>
        <v/>
      </c>
      <c r="H1073" s="231"/>
      <c r="J1073" s="1029"/>
      <c r="K1073" s="1030"/>
      <c r="L1073" s="564" t="str">
        <f>IF('statement of marks'!ES66="","",'statement of marks'!ES66)</f>
        <v/>
      </c>
      <c r="M1073" s="564" t="str">
        <f>'statement of marks'!ET66</f>
        <v/>
      </c>
      <c r="N1073" s="564" t="str">
        <f>'statement of marks'!EU66</f>
        <v/>
      </c>
      <c r="O1073" s="564" t="str">
        <f>'statement of marks'!EV66</f>
        <v/>
      </c>
      <c r="P1073" s="122" t="str">
        <f>IF(O1073="","",SUM(L1073:O1073))</f>
        <v/>
      </c>
    </row>
    <row r="1074" spans="1:16" ht="15.25" customHeight="1">
      <c r="A1074" s="1033" t="s">
        <v>246</v>
      </c>
      <c r="B1074" s="1034"/>
      <c r="C1074" s="560" t="s">
        <v>252</v>
      </c>
      <c r="D1074" s="560" t="s">
        <v>251</v>
      </c>
      <c r="E1074" s="560" t="s">
        <v>250</v>
      </c>
      <c r="F1074" s="1031" t="s">
        <v>245</v>
      </c>
      <c r="G1074" s="1032"/>
      <c r="H1074" s="231"/>
      <c r="J1074" s="1033" t="s">
        <v>246</v>
      </c>
      <c r="K1074" s="1034"/>
      <c r="L1074" s="560" t="s">
        <v>252</v>
      </c>
      <c r="M1074" s="560" t="s">
        <v>251</v>
      </c>
      <c r="N1074" s="560" t="s">
        <v>250</v>
      </c>
      <c r="O1074" s="1031" t="s">
        <v>245</v>
      </c>
      <c r="P1074" s="1032"/>
    </row>
    <row r="1075" spans="1:16" ht="15.25" customHeight="1">
      <c r="A1075" s="1033" t="s">
        <v>170</v>
      </c>
      <c r="B1075" s="1034"/>
      <c r="C1075" s="181" t="str">
        <f>IF('statement of marks'!GN65="","",'statement of marks'!GN65)</f>
        <v/>
      </c>
      <c r="D1075" s="181" t="str">
        <f>IF('statement of marks'!GP65="","",'statement of marks'!GP65)</f>
        <v/>
      </c>
      <c r="E1075" s="181" t="str">
        <f>IF('statement of marks'!GR65="","",'statement of marks'!GR65)</f>
        <v/>
      </c>
      <c r="F1075" s="1035" t="str">
        <f>'statement of marks'!GT65</f>
        <v/>
      </c>
      <c r="G1075" s="1036"/>
      <c r="H1075" s="231"/>
      <c r="J1075" s="1033" t="s">
        <v>170</v>
      </c>
      <c r="K1075" s="1034"/>
      <c r="L1075" s="181" t="str">
        <f>IF('statement of marks'!GN66="","",'statement of marks'!GN66)</f>
        <v/>
      </c>
      <c r="M1075" s="181" t="str">
        <f>IF('statement of marks'!GP66="","",'statement of marks'!GP66)</f>
        <v/>
      </c>
      <c r="N1075" s="181" t="str">
        <f>IF('statement of marks'!GR66="","",'statement of marks'!GR66)</f>
        <v/>
      </c>
      <c r="O1075" s="1035" t="str">
        <f>'statement of marks'!GT66</f>
        <v/>
      </c>
      <c r="P1075" s="1036"/>
    </row>
    <row r="1076" spans="1:16" ht="15.25" customHeight="1">
      <c r="A1076" s="1037" t="s">
        <v>171</v>
      </c>
      <c r="B1076" s="1038"/>
      <c r="C1076" s="180" t="str">
        <f>IF('statement of marks'!GM65="","",'statement of marks'!GM65)</f>
        <v/>
      </c>
      <c r="D1076" s="180" t="str">
        <f>IF('statement of marks'!GO65="","",'statement of marks'!GO65)</f>
        <v/>
      </c>
      <c r="E1076" s="180" t="str">
        <f>IF('statement of marks'!GQ65="","",'statement of marks'!GQ65)</f>
        <v/>
      </c>
      <c r="F1076" s="1039" t="str">
        <f>'statement of marks'!GS65</f>
        <v/>
      </c>
      <c r="G1076" s="1040"/>
      <c r="H1076" s="231"/>
      <c r="J1076" s="1037" t="s">
        <v>171</v>
      </c>
      <c r="K1076" s="1038"/>
      <c r="L1076" s="180" t="str">
        <f>IF('statement of marks'!GM66="","",'statement of marks'!GM66)</f>
        <v/>
      </c>
      <c r="M1076" s="180" t="str">
        <f>IF('statement of marks'!GO66="","",'statement of marks'!GO66)</f>
        <v/>
      </c>
      <c r="N1076" s="180" t="str">
        <f>IF('statement of marks'!GQ66="","",'statement of marks'!GQ66)</f>
        <v/>
      </c>
      <c r="O1076" s="1039" t="str">
        <f>'statement of marks'!GS66</f>
        <v/>
      </c>
      <c r="P1076" s="1040"/>
    </row>
    <row r="1077" spans="1:16" ht="15.25" customHeight="1">
      <c r="A1077" s="1029" t="s">
        <v>241</v>
      </c>
      <c r="B1077" s="1030"/>
      <c r="C1077" s="177"/>
      <c r="D1077" s="43"/>
      <c r="E1077" s="43"/>
      <c r="F1077" s="43"/>
      <c r="G1077" s="226"/>
      <c r="H1077" s="231"/>
      <c r="J1077" s="1029" t="s">
        <v>241</v>
      </c>
      <c r="K1077" s="1030"/>
      <c r="L1077" s="177"/>
      <c r="M1077" s="43"/>
      <c r="N1077" s="43"/>
      <c r="O1077" s="43"/>
      <c r="P1077" s="226"/>
    </row>
    <row r="1078" spans="1:16" ht="15.25" customHeight="1">
      <c r="A1078" s="1029" t="s">
        <v>242</v>
      </c>
      <c r="B1078" s="1030"/>
      <c r="C1078" s="177"/>
      <c r="D1078" s="43"/>
      <c r="E1078" s="43"/>
      <c r="F1078" s="43"/>
      <c r="G1078" s="226"/>
      <c r="H1078" s="231"/>
      <c r="J1078" s="1029" t="s">
        <v>242</v>
      </c>
      <c r="K1078" s="1030"/>
      <c r="L1078" s="177"/>
      <c r="M1078" s="43"/>
      <c r="N1078" s="43"/>
      <c r="O1078" s="43"/>
      <c r="P1078" s="226"/>
    </row>
    <row r="1079" spans="1:16" ht="15.25" customHeight="1">
      <c r="A1079" s="1029" t="s">
        <v>243</v>
      </c>
      <c r="B1079" s="1030"/>
      <c r="C1079" s="177"/>
      <c r="D1079" s="43"/>
      <c r="E1079" s="43"/>
      <c r="F1079" s="43"/>
      <c r="G1079" s="226"/>
      <c r="H1079" s="231"/>
      <c r="J1079" s="1029" t="s">
        <v>243</v>
      </c>
      <c r="K1079" s="1030"/>
      <c r="L1079" s="177"/>
      <c r="M1079" s="43"/>
      <c r="N1079" s="43"/>
      <c r="O1079" s="43"/>
      <c r="P1079" s="226"/>
    </row>
    <row r="1080" spans="1:16" ht="15.25" customHeight="1" thickBot="1">
      <c r="A1080" s="1027" t="s">
        <v>244</v>
      </c>
      <c r="B1080" s="1028"/>
      <c r="C1080" s="178"/>
      <c r="D1080" s="227"/>
      <c r="E1080" s="227"/>
      <c r="F1080" s="227"/>
      <c r="G1080" s="228"/>
      <c r="H1080" s="231"/>
      <c r="J1080" s="1027" t="s">
        <v>244</v>
      </c>
      <c r="K1080" s="1028"/>
      <c r="L1080" s="178"/>
      <c r="M1080" s="227"/>
      <c r="N1080" s="227"/>
      <c r="O1080" s="227"/>
      <c r="P1080" s="228"/>
    </row>
    <row r="1081" spans="1:16" ht="15.25" customHeight="1" thickTop="1">
      <c r="A1081" s="1053" t="s">
        <v>166</v>
      </c>
      <c r="B1081" s="1054"/>
      <c r="C1081" s="1054"/>
      <c r="D1081" s="1054"/>
      <c r="E1081" s="1054"/>
      <c r="F1081" s="1054"/>
      <c r="G1081" s="1055"/>
      <c r="H1081" s="231"/>
      <c r="J1081" s="1056" t="s">
        <v>256</v>
      </c>
      <c r="K1081" s="1057"/>
      <c r="L1081" s="1057"/>
      <c r="M1081" s="1057"/>
      <c r="N1081" s="1057"/>
      <c r="O1081" s="1057"/>
      <c r="P1081" s="1058"/>
    </row>
    <row r="1082" spans="1:16" ht="15.25" customHeight="1">
      <c r="A1082" s="1059" t="str">
        <f>IF('statement of marks'!$A$1="","",'statement of marks'!$A$1)</f>
        <v xml:space="preserve">GOVT. HR. SEC. SCHOOL, </v>
      </c>
      <c r="B1082" s="1060"/>
      <c r="C1082" s="1060"/>
      <c r="D1082" s="1060"/>
      <c r="E1082" s="1060"/>
      <c r="F1082" s="1060"/>
      <c r="G1082" s="1061"/>
      <c r="H1082" s="231"/>
      <c r="J1082" s="1059" t="str">
        <f>IF('statement of marks'!$A$1="","",'statement of marks'!$A$1)</f>
        <v xml:space="preserve">GOVT. HR. SEC. SCHOOL, </v>
      </c>
      <c r="K1082" s="1060"/>
      <c r="L1082" s="1060"/>
      <c r="M1082" s="1060"/>
      <c r="N1082" s="1060"/>
      <c r="O1082" s="1060"/>
      <c r="P1082" s="1061"/>
    </row>
    <row r="1083" spans="1:16" ht="15.25" customHeight="1">
      <c r="A1083" s="1059"/>
      <c r="B1083" s="1060"/>
      <c r="C1083" s="1060"/>
      <c r="D1083" s="1060"/>
      <c r="E1083" s="1060"/>
      <c r="F1083" s="1060"/>
      <c r="G1083" s="1061"/>
      <c r="H1083" s="231"/>
      <c r="J1083" s="1059"/>
      <c r="K1083" s="1060"/>
      <c r="L1083" s="1060"/>
      <c r="M1083" s="1060"/>
      <c r="N1083" s="1060"/>
      <c r="O1083" s="1060"/>
      <c r="P1083" s="1061"/>
    </row>
    <row r="1084" spans="1:16" ht="15.25" customHeight="1">
      <c r="A1084" s="1029" t="s">
        <v>167</v>
      </c>
      <c r="B1084" s="1030"/>
      <c r="C1084" s="1051" t="str">
        <f>IF('statement of marks'!$F$3="","",'statement of marks'!$F$3)</f>
        <v>2015-16</v>
      </c>
      <c r="D1084" s="1051"/>
      <c r="E1084" s="1051"/>
      <c r="F1084" s="1051"/>
      <c r="G1084" s="1052"/>
      <c r="H1084" s="231"/>
      <c r="J1084" s="1029" t="s">
        <v>167</v>
      </c>
      <c r="K1084" s="1030"/>
      <c r="L1084" s="1051" t="str">
        <f>IF('statement of marks'!$F$3="","",'statement of marks'!$F$3)</f>
        <v>2015-16</v>
      </c>
      <c r="M1084" s="1051"/>
      <c r="N1084" s="1051"/>
      <c r="O1084" s="1051"/>
      <c r="P1084" s="1052"/>
    </row>
    <row r="1085" spans="1:16" ht="15.25" customHeight="1">
      <c r="A1085" s="1029" t="s">
        <v>31</v>
      </c>
      <c r="B1085" s="1030"/>
      <c r="C1085" s="1051" t="str">
        <f>IF('statement of marks'!H67="","",'statement of marks'!H67)</f>
        <v>A 061</v>
      </c>
      <c r="D1085" s="1051"/>
      <c r="E1085" s="1051"/>
      <c r="F1085" s="1051"/>
      <c r="G1085" s="1052"/>
      <c r="H1085" s="231"/>
      <c r="J1085" s="1029" t="s">
        <v>31</v>
      </c>
      <c r="K1085" s="1030"/>
      <c r="L1085" s="1051" t="str">
        <f>IF('statement of marks'!H68="","",'statement of marks'!H68)</f>
        <v>A 062</v>
      </c>
      <c r="M1085" s="1051"/>
      <c r="N1085" s="1051"/>
      <c r="O1085" s="1051"/>
      <c r="P1085" s="1052"/>
    </row>
    <row r="1086" spans="1:16" ht="15.25" customHeight="1">
      <c r="A1086" s="1029" t="s">
        <v>32</v>
      </c>
      <c r="B1086" s="1030"/>
      <c r="C1086" s="1051" t="str">
        <f>IF('statement of marks'!I67="","",'statement of marks'!I67)</f>
        <v>B 061</v>
      </c>
      <c r="D1086" s="1051"/>
      <c r="E1086" s="1051"/>
      <c r="F1086" s="1051"/>
      <c r="G1086" s="1052"/>
      <c r="H1086" s="231"/>
      <c r="J1086" s="1029" t="s">
        <v>32</v>
      </c>
      <c r="K1086" s="1030"/>
      <c r="L1086" s="1051" t="str">
        <f>IF('statement of marks'!I68="","",'statement of marks'!I68)</f>
        <v>B 062</v>
      </c>
      <c r="M1086" s="1051"/>
      <c r="N1086" s="1051"/>
      <c r="O1086" s="1051"/>
      <c r="P1086" s="1052"/>
    </row>
    <row r="1087" spans="1:16" ht="15.25" customHeight="1">
      <c r="A1087" s="1029" t="s">
        <v>33</v>
      </c>
      <c r="B1087" s="1030"/>
      <c r="C1087" s="1051" t="str">
        <f>IF('statement of marks'!J67="","",'statement of marks'!J67)</f>
        <v>C 061</v>
      </c>
      <c r="D1087" s="1051"/>
      <c r="E1087" s="1051"/>
      <c r="F1087" s="1051"/>
      <c r="G1087" s="1052"/>
      <c r="H1087" s="231"/>
      <c r="J1087" s="1029" t="s">
        <v>33</v>
      </c>
      <c r="K1087" s="1030"/>
      <c r="L1087" s="1051" t="str">
        <f>IF('statement of marks'!J68="","",'statement of marks'!J68)</f>
        <v>C 062</v>
      </c>
      <c r="M1087" s="1051"/>
      <c r="N1087" s="1051"/>
      <c r="O1087" s="1051"/>
      <c r="P1087" s="1052"/>
    </row>
    <row r="1088" spans="1:16" ht="15.25" customHeight="1">
      <c r="A1088" s="1029" t="s">
        <v>202</v>
      </c>
      <c r="B1088" s="1030"/>
      <c r="C1088" s="559" t="str">
        <f>IF('statement of marks'!$A$3="","",'statement of marks'!$A$3)</f>
        <v>10 'B'</v>
      </c>
      <c r="D1088" s="1030" t="s">
        <v>62</v>
      </c>
      <c r="E1088" s="1030"/>
      <c r="F1088" s="1030">
        <f>IF('statement of marks'!D67="","",'statement of marks'!D67)</f>
        <v>1061</v>
      </c>
      <c r="G1088" s="1050"/>
      <c r="H1088" s="231"/>
      <c r="J1088" s="1029" t="s">
        <v>202</v>
      </c>
      <c r="K1088" s="1030"/>
      <c r="L1088" s="559" t="str">
        <f>IF('statement of marks'!$A$3="","",'statement of marks'!$A$3)</f>
        <v>10 'B'</v>
      </c>
      <c r="M1088" s="1030" t="s">
        <v>62</v>
      </c>
      <c r="N1088" s="1030"/>
      <c r="O1088" s="1030">
        <f>IF('statement of marks'!D68="","",'statement of marks'!D68)</f>
        <v>1062</v>
      </c>
      <c r="P1088" s="1050"/>
    </row>
    <row r="1089" spans="1:16" ht="15.25" customHeight="1">
      <c r="A1089" s="1029" t="s">
        <v>63</v>
      </c>
      <c r="B1089" s="1030"/>
      <c r="C1089" s="559" t="str">
        <f>IF('statement of marks'!F67="","",'statement of marks'!F67)</f>
        <v/>
      </c>
      <c r="D1089" s="1030" t="s">
        <v>58</v>
      </c>
      <c r="E1089" s="1030"/>
      <c r="F1089" s="1062" t="str">
        <f>IF('statement of marks'!G67="","",'statement of marks'!G67)</f>
        <v/>
      </c>
      <c r="G1089" s="1063"/>
      <c r="H1089" s="231"/>
      <c r="J1089" s="1029" t="s">
        <v>63</v>
      </c>
      <c r="K1089" s="1030"/>
      <c r="L1089" s="559" t="str">
        <f>IF('statement of marks'!F68="","",'statement of marks'!F68)</f>
        <v/>
      </c>
      <c r="M1089" s="1030" t="s">
        <v>58</v>
      </c>
      <c r="N1089" s="1030"/>
      <c r="O1089" s="1062" t="str">
        <f>IF('statement of marks'!G68="","",'statement of marks'!G68)</f>
        <v/>
      </c>
      <c r="P1089" s="1063"/>
    </row>
    <row r="1090" spans="1:16" ht="15.25" customHeight="1">
      <c r="A1090" s="229" t="s">
        <v>168</v>
      </c>
      <c r="B1090" s="230" t="s">
        <v>254</v>
      </c>
      <c r="C1090" s="186" t="s">
        <v>67</v>
      </c>
      <c r="D1090" s="186" t="s">
        <v>68</v>
      </c>
      <c r="E1090" s="186" t="s">
        <v>69</v>
      </c>
      <c r="F1090" s="558" t="s">
        <v>176</v>
      </c>
      <c r="G1090" s="190" t="s">
        <v>253</v>
      </c>
      <c r="H1090" s="231"/>
      <c r="J1090" s="229" t="s">
        <v>168</v>
      </c>
      <c r="K1090" s="230" t="s">
        <v>254</v>
      </c>
      <c r="L1090" s="186" t="s">
        <v>67</v>
      </c>
      <c r="M1090" s="186" t="s">
        <v>68</v>
      </c>
      <c r="N1090" s="186" t="s">
        <v>69</v>
      </c>
      <c r="O1090" s="558" t="s">
        <v>176</v>
      </c>
      <c r="P1090" s="190" t="s">
        <v>253</v>
      </c>
    </row>
    <row r="1091" spans="1:16" ht="15.25" customHeight="1">
      <c r="A1091" s="1049" t="s">
        <v>148</v>
      </c>
      <c r="B1091" s="1046"/>
      <c r="C1091" s="563">
        <v>10</v>
      </c>
      <c r="D1091" s="563">
        <v>10</v>
      </c>
      <c r="E1091" s="563">
        <v>10</v>
      </c>
      <c r="F1091" s="563">
        <v>70</v>
      </c>
      <c r="G1091" s="122">
        <v>100</v>
      </c>
      <c r="H1091" s="231"/>
      <c r="J1091" s="1049" t="s">
        <v>148</v>
      </c>
      <c r="K1091" s="1046"/>
      <c r="L1091" s="563">
        <v>10</v>
      </c>
      <c r="M1091" s="563">
        <v>10</v>
      </c>
      <c r="N1091" s="563">
        <v>10</v>
      </c>
      <c r="O1091" s="563">
        <v>70</v>
      </c>
      <c r="P1091" s="122">
        <v>100</v>
      </c>
    </row>
    <row r="1092" spans="1:16" ht="15.25" customHeight="1">
      <c r="A1092" s="1029" t="str">
        <f>'statement of marks'!$K$3</f>
        <v>HINDI</v>
      </c>
      <c r="B1092" s="1030"/>
      <c r="C1092" s="181" t="str">
        <f>IF('statement of marks'!K67="","",'statement of marks'!K67)</f>
        <v/>
      </c>
      <c r="D1092" s="181" t="str">
        <f>IF('statement of marks'!L67="","",'statement of marks'!L67)</f>
        <v/>
      </c>
      <c r="E1092" s="181" t="str">
        <f>IF('statement of marks'!M67="","",'statement of marks'!M67)</f>
        <v/>
      </c>
      <c r="F1092" s="181" t="str">
        <f>IF('statement of marks'!O67="","",'statement of marks'!O67)</f>
        <v/>
      </c>
      <c r="G1092" s="122" t="str">
        <f t="shared" ref="G1092:G1097" si="60">IF(F1092="","",SUM(C1092:F1092))</f>
        <v/>
      </c>
      <c r="H1092" s="231"/>
      <c r="J1092" s="1029" t="str">
        <f>'statement of marks'!$K$3</f>
        <v>HINDI</v>
      </c>
      <c r="K1092" s="1030"/>
      <c r="L1092" s="181" t="str">
        <f>IF('statement of marks'!K68="","",'statement of marks'!K68)</f>
        <v/>
      </c>
      <c r="M1092" s="181" t="str">
        <f>IF('statement of marks'!L68="","",'statement of marks'!L68)</f>
        <v/>
      </c>
      <c r="N1092" s="181" t="str">
        <f>IF('statement of marks'!M68="","",'statement of marks'!M68)</f>
        <v/>
      </c>
      <c r="O1092" s="181" t="str">
        <f>IF('statement of marks'!O68="","",'statement of marks'!O68)</f>
        <v/>
      </c>
      <c r="P1092" s="122" t="str">
        <f t="shared" ref="P1092:P1097" si="61">IF(O1092="","",SUM(L1092:O1092))</f>
        <v/>
      </c>
    </row>
    <row r="1093" spans="1:16" ht="15.25" customHeight="1">
      <c r="A1093" s="1029" t="str">
        <f>'statement of marks'!$AA$3</f>
        <v>ENGLISH</v>
      </c>
      <c r="B1093" s="1030"/>
      <c r="C1093" s="181" t="str">
        <f>IF('statement of marks'!AA67="","",'statement of marks'!AA67)</f>
        <v/>
      </c>
      <c r="D1093" s="181" t="str">
        <f>IF('statement of marks'!AB67="","",'statement of marks'!AB67)</f>
        <v/>
      </c>
      <c r="E1093" s="181" t="str">
        <f>IF('statement of marks'!AC67="","",'statement of marks'!AC67)</f>
        <v/>
      </c>
      <c r="F1093" s="181" t="str">
        <f>IF('statement of marks'!AE67="","",'statement of marks'!AE67)</f>
        <v/>
      </c>
      <c r="G1093" s="122" t="str">
        <f t="shared" si="60"/>
        <v/>
      </c>
      <c r="H1093" s="231"/>
      <c r="J1093" s="1029" t="str">
        <f>'statement of marks'!$AA$3</f>
        <v>ENGLISH</v>
      </c>
      <c r="K1093" s="1030"/>
      <c r="L1093" s="181" t="str">
        <f>IF('statement of marks'!AA68="","",'statement of marks'!AA68)</f>
        <v/>
      </c>
      <c r="M1093" s="181" t="str">
        <f>IF('statement of marks'!AB68="","",'statement of marks'!AB68)</f>
        <v/>
      </c>
      <c r="N1093" s="181" t="str">
        <f>IF('statement of marks'!AC68="","",'statement of marks'!AC68)</f>
        <v/>
      </c>
      <c r="O1093" s="181" t="str">
        <f>IF('statement of marks'!AE68="","",'statement of marks'!AE68)</f>
        <v/>
      </c>
      <c r="P1093" s="122" t="str">
        <f t="shared" si="61"/>
        <v/>
      </c>
    </row>
    <row r="1094" spans="1:16" ht="15.25" customHeight="1">
      <c r="A1094" s="1029" t="str">
        <f>'statement of marks'!AR67</f>
        <v/>
      </c>
      <c r="B1094" s="1030"/>
      <c r="C1094" s="181" t="str">
        <f>IF('statement of marks'!AS67="","",'statement of marks'!AS67)</f>
        <v/>
      </c>
      <c r="D1094" s="181" t="str">
        <f>IF('statement of marks'!AT67="","",'statement of marks'!AT67)</f>
        <v/>
      </c>
      <c r="E1094" s="181" t="str">
        <f>IF('statement of marks'!AU67="","",'statement of marks'!AU67)</f>
        <v/>
      </c>
      <c r="F1094" s="181" t="str">
        <f>IF('statement of marks'!AW67="","",'statement of marks'!AW67)</f>
        <v/>
      </c>
      <c r="G1094" s="122" t="str">
        <f t="shared" si="60"/>
        <v/>
      </c>
      <c r="H1094" s="231"/>
      <c r="J1094" s="1029" t="str">
        <f>'statement of marks'!AR68</f>
        <v/>
      </c>
      <c r="K1094" s="1030"/>
      <c r="L1094" s="181" t="str">
        <f>IF('statement of marks'!AS68="","",'statement of marks'!AS68)</f>
        <v/>
      </c>
      <c r="M1094" s="181" t="str">
        <f>IF('statement of marks'!AT68="","",'statement of marks'!AT68)</f>
        <v/>
      </c>
      <c r="N1094" s="181" t="str">
        <f>IF('statement of marks'!AU68="","",'statement of marks'!AU68)</f>
        <v/>
      </c>
      <c r="O1094" s="181" t="str">
        <f>IF('statement of marks'!AW68="","",'statement of marks'!AW68)</f>
        <v/>
      </c>
      <c r="P1094" s="122" t="str">
        <f t="shared" si="61"/>
        <v/>
      </c>
    </row>
    <row r="1095" spans="1:16" ht="15.25" customHeight="1">
      <c r="A1095" s="1029" t="str">
        <f>'statement of marks'!$BI$3</f>
        <v>SCIENCE</v>
      </c>
      <c r="B1095" s="1030"/>
      <c r="C1095" s="181" t="str">
        <f>IF('statement of marks'!BI67="","",'statement of marks'!BI67)</f>
        <v/>
      </c>
      <c r="D1095" s="181" t="str">
        <f>IF('statement of marks'!BJ67="","",'statement of marks'!BJ67)</f>
        <v/>
      </c>
      <c r="E1095" s="181" t="str">
        <f>IF('statement of marks'!BK67="","",'statement of marks'!BK67)</f>
        <v/>
      </c>
      <c r="F1095" s="181" t="str">
        <f>IF('statement of marks'!BM67="","",'statement of marks'!BM67)</f>
        <v/>
      </c>
      <c r="G1095" s="122" t="str">
        <f t="shared" si="60"/>
        <v/>
      </c>
      <c r="H1095" s="231"/>
      <c r="J1095" s="1029" t="str">
        <f>'statement of marks'!$BI$3</f>
        <v>SCIENCE</v>
      </c>
      <c r="K1095" s="1030"/>
      <c r="L1095" s="181" t="str">
        <f>IF('statement of marks'!BI68="","",'statement of marks'!BI68)</f>
        <v/>
      </c>
      <c r="M1095" s="181" t="str">
        <f>IF('statement of marks'!BJ68="","",'statement of marks'!BJ68)</f>
        <v/>
      </c>
      <c r="N1095" s="181" t="str">
        <f>IF('statement of marks'!BK68="","",'statement of marks'!BK68)</f>
        <v/>
      </c>
      <c r="O1095" s="181" t="str">
        <f>IF('statement of marks'!BM68="","",'statement of marks'!BM68)</f>
        <v/>
      </c>
      <c r="P1095" s="122" t="str">
        <f t="shared" si="61"/>
        <v/>
      </c>
    </row>
    <row r="1096" spans="1:16" ht="15.25" customHeight="1">
      <c r="A1096" s="1029" t="str">
        <f>'statement of marks'!$BY$3</f>
        <v>SOCIAL SCIENCE</v>
      </c>
      <c r="B1096" s="1030"/>
      <c r="C1096" s="181" t="str">
        <f>IF('statement of marks'!BY67="","",'statement of marks'!BY67)</f>
        <v/>
      </c>
      <c r="D1096" s="181" t="str">
        <f>IF('statement of marks'!BZ67="","",'statement of marks'!BZ67)</f>
        <v/>
      </c>
      <c r="E1096" s="181" t="str">
        <f>IF('statement of marks'!CA67="","",'statement of marks'!CA67)</f>
        <v/>
      </c>
      <c r="F1096" s="181" t="str">
        <f>IF('statement of marks'!CC67="","",'statement of marks'!CC67)</f>
        <v/>
      </c>
      <c r="G1096" s="122" t="str">
        <f t="shared" si="60"/>
        <v/>
      </c>
      <c r="H1096" s="231"/>
      <c r="J1096" s="1029" t="str">
        <f>'statement of marks'!$BY$3</f>
        <v>SOCIAL SCIENCE</v>
      </c>
      <c r="K1096" s="1030"/>
      <c r="L1096" s="181" t="str">
        <f>IF('statement of marks'!BY68="","",'statement of marks'!BY68)</f>
        <v/>
      </c>
      <c r="M1096" s="181" t="str">
        <f>IF('statement of marks'!BZ68="","",'statement of marks'!BZ68)</f>
        <v/>
      </c>
      <c r="N1096" s="181" t="str">
        <f>IF('statement of marks'!CA68="","",'statement of marks'!CA68)</f>
        <v/>
      </c>
      <c r="O1096" s="181" t="str">
        <f>IF('statement of marks'!CC68="","",'statement of marks'!CC68)</f>
        <v/>
      </c>
      <c r="P1096" s="122" t="str">
        <f t="shared" si="61"/>
        <v/>
      </c>
    </row>
    <row r="1097" spans="1:16" ht="15.25" customHeight="1">
      <c r="A1097" s="1029" t="str">
        <f>'statement of marks'!$CO$3</f>
        <v>MATHEMATICS</v>
      </c>
      <c r="B1097" s="1030"/>
      <c r="C1097" s="181" t="str">
        <f>IF('statement of marks'!CO67="","",'statement of marks'!CO67)</f>
        <v/>
      </c>
      <c r="D1097" s="181" t="str">
        <f>IF('statement of marks'!CP67="","",'statement of marks'!CP67)</f>
        <v/>
      </c>
      <c r="E1097" s="181" t="str">
        <f>IF('statement of marks'!CQ67="","",'statement of marks'!CQ67)</f>
        <v/>
      </c>
      <c r="F1097" s="181" t="str">
        <f>IF('statement of marks'!CS67="","",'statement of marks'!CS67)</f>
        <v/>
      </c>
      <c r="G1097" s="122" t="str">
        <f t="shared" si="60"/>
        <v/>
      </c>
      <c r="H1097" s="231"/>
      <c r="J1097" s="1029" t="str">
        <f>'statement of marks'!$CO$3</f>
        <v>MATHEMATICS</v>
      </c>
      <c r="K1097" s="1030"/>
      <c r="L1097" s="181" t="str">
        <f>IF('statement of marks'!CO68="","",'statement of marks'!CO68)</f>
        <v/>
      </c>
      <c r="M1097" s="181" t="str">
        <f>IF('statement of marks'!CP68="","",'statement of marks'!CP68)</f>
        <v/>
      </c>
      <c r="N1097" s="181" t="str">
        <f>IF('statement of marks'!CQ68="","",'statement of marks'!CQ68)</f>
        <v/>
      </c>
      <c r="O1097" s="181" t="str">
        <f>IF('statement of marks'!CS68="","",'statement of marks'!CS68)</f>
        <v/>
      </c>
      <c r="P1097" s="122" t="str">
        <f t="shared" si="61"/>
        <v/>
      </c>
    </row>
    <row r="1098" spans="1:16" ht="15.25" customHeight="1">
      <c r="A1098" s="1047" t="s">
        <v>255</v>
      </c>
      <c r="B1098" s="1048"/>
      <c r="C1098" s="180" t="str">
        <f>IF(C1097="","",SUM(C1092:C1097))</f>
        <v/>
      </c>
      <c r="D1098" s="180" t="str">
        <f>IF(D1097="","",SUM(D1092:D1097))</f>
        <v/>
      </c>
      <c r="E1098" s="180" t="str">
        <f>IF(E1097="","",SUM(E1092:E1097))</f>
        <v/>
      </c>
      <c r="F1098" s="180" t="str">
        <f>IF(F1097="","",SUM(F1092:F1097))</f>
        <v/>
      </c>
      <c r="G1098" s="188" t="str">
        <f>IF(G1097="","",SUM(G1092:G1097))</f>
        <v/>
      </c>
      <c r="H1098" s="231"/>
      <c r="J1098" s="1047" t="s">
        <v>255</v>
      </c>
      <c r="K1098" s="1048"/>
      <c r="L1098" s="180" t="str">
        <f>IF(L1097="","",SUM(L1092:L1097))</f>
        <v/>
      </c>
      <c r="M1098" s="180" t="str">
        <f>IF(M1097="","",SUM(M1092:M1097))</f>
        <v/>
      </c>
      <c r="N1098" s="180" t="str">
        <f>IF(N1097="","",SUM(N1092:N1097))</f>
        <v/>
      </c>
      <c r="O1098" s="180" t="str">
        <f>IF(O1097="","",SUM(O1092:O1097))</f>
        <v/>
      </c>
      <c r="P1098" s="188" t="str">
        <f>IF(P1097="","",SUM(P1092:P1097))</f>
        <v/>
      </c>
    </row>
    <row r="1099" spans="1:16" ht="15.25" customHeight="1">
      <c r="A1099" s="1047" t="s">
        <v>169</v>
      </c>
      <c r="B1099" s="1048"/>
      <c r="C1099" s="563">
        <f>60-(COUNTIF(C1092:C1097,"NA")*10+COUNTIF(C1092:C1097,"ML")*10)</f>
        <v>60</v>
      </c>
      <c r="D1099" s="563">
        <f>60-(COUNTIF(D1092:D1097,"NA")*10+COUNTIF(D1092:D1097,"ML")*10)</f>
        <v>60</v>
      </c>
      <c r="E1099" s="563">
        <f>60-(COUNTIF(E1092:E1097,"NA")*10+COUNTIF(E1092:E1097,"ML")*10)</f>
        <v>60</v>
      </c>
      <c r="F1099" s="563">
        <f>420-(COUNTIF(F1092:F1097,"NA")*70+COUNTIF(F1092:F1097,"ML")*70)</f>
        <v>420</v>
      </c>
      <c r="G1099" s="189">
        <f>SUM(C1099:F1099)</f>
        <v>600</v>
      </c>
      <c r="H1099" s="231"/>
      <c r="J1099" s="1047" t="s">
        <v>169</v>
      </c>
      <c r="K1099" s="1048"/>
      <c r="L1099" s="563">
        <f>60-(COUNTIF(L1092:L1097,"NA")*10+COUNTIF(L1092:L1097,"ML")*10)</f>
        <v>60</v>
      </c>
      <c r="M1099" s="563">
        <f>60-(COUNTIF(M1092:M1097,"NA")*10+COUNTIF(M1092:M1097,"ML")*10)</f>
        <v>60</v>
      </c>
      <c r="N1099" s="563">
        <f>60-(COUNTIF(N1092:N1097,"NA")*10+COUNTIF(N1092:N1097,"ML")*10)</f>
        <v>60</v>
      </c>
      <c r="O1099" s="563">
        <f>420-(COUNTIF(O1092:O1097,"NA")*70+COUNTIF(O1092:O1097,"ML")*70)</f>
        <v>420</v>
      </c>
      <c r="P1099" s="189">
        <f>SUM(L1099:O1099)</f>
        <v>600</v>
      </c>
    </row>
    <row r="1100" spans="1:16" ht="15.25" customHeight="1">
      <c r="A1100" s="1045" t="s">
        <v>133</v>
      </c>
      <c r="B1100" s="1046"/>
      <c r="C1100" s="123" t="e">
        <f>C1098/C1099*100</f>
        <v>#VALUE!</v>
      </c>
      <c r="D1100" s="123" t="e">
        <f>D1098/D1099*100</f>
        <v>#VALUE!</v>
      </c>
      <c r="E1100" s="123" t="e">
        <f>E1098/E1099*100</f>
        <v>#VALUE!</v>
      </c>
      <c r="F1100" s="123" t="e">
        <f>F1098/F1099*100</f>
        <v>#VALUE!</v>
      </c>
      <c r="G1100" s="124" t="e">
        <f>G1098/G1099*100</f>
        <v>#VALUE!</v>
      </c>
      <c r="H1100" s="231"/>
      <c r="J1100" s="1045" t="s">
        <v>133</v>
      </c>
      <c r="K1100" s="1046"/>
      <c r="L1100" s="123" t="e">
        <f>L1098/L1099*100</f>
        <v>#VALUE!</v>
      </c>
      <c r="M1100" s="123" t="e">
        <f>M1098/M1099*100</f>
        <v>#VALUE!</v>
      </c>
      <c r="N1100" s="123" t="e">
        <f>N1098/N1099*100</f>
        <v>#VALUE!</v>
      </c>
      <c r="O1100" s="123" t="e">
        <f>O1098/O1099*100</f>
        <v>#VALUE!</v>
      </c>
      <c r="P1100" s="124" t="e">
        <f>P1098/P1099*100</f>
        <v>#VALUE!</v>
      </c>
    </row>
    <row r="1101" spans="1:16" ht="15.25" customHeight="1">
      <c r="A1101" s="1029" t="str">
        <f>'statement of marks'!$DE$3</f>
        <v>RAJASTHAN STUDIES</v>
      </c>
      <c r="B1101" s="1030"/>
      <c r="C1101" s="564" t="str">
        <f>IF('statement of marks'!DE67="","",'statement of marks'!DE67)</f>
        <v/>
      </c>
      <c r="D1101" s="564" t="str">
        <f>IF('statement of marks'!DF67="","",'statement of marks'!DF67)</f>
        <v/>
      </c>
      <c r="E1101" s="564" t="str">
        <f>IF('statement of marks'!DG67="","",'statement of marks'!DG67)</f>
        <v/>
      </c>
      <c r="F1101" s="564" t="str">
        <f>IF('statement of marks'!DI67="","",'statement of marks'!DI67)</f>
        <v/>
      </c>
      <c r="G1101" s="122" t="str">
        <f>IF(F1101="","",SUM(C1101:F1101))</f>
        <v/>
      </c>
      <c r="H1101" s="231"/>
      <c r="J1101" s="1029" t="str">
        <f>'statement of marks'!$DE$3</f>
        <v>RAJASTHAN STUDIES</v>
      </c>
      <c r="K1101" s="1030"/>
      <c r="L1101" s="564" t="str">
        <f>IF('statement of marks'!DE68="","",'statement of marks'!DE68)</f>
        <v/>
      </c>
      <c r="M1101" s="564" t="str">
        <f>IF('statement of marks'!DF68="","",'statement of marks'!DF68)</f>
        <v/>
      </c>
      <c r="N1101" s="564" t="str">
        <f>IF('statement of marks'!DG68="","",'statement of marks'!DG68)</f>
        <v/>
      </c>
      <c r="O1101" s="564" t="str">
        <f>IF('statement of marks'!DI68="","",'statement of marks'!DI68)</f>
        <v/>
      </c>
      <c r="P1101" s="122" t="str">
        <f>IF(O1101="","",SUM(L1101:O1101))</f>
        <v/>
      </c>
    </row>
    <row r="1102" spans="1:16" ht="15.25" customHeight="1">
      <c r="A1102" s="1029" t="str">
        <f>'statement of marks'!$DP$3</f>
        <v>PH. AND HEALTH EDU.</v>
      </c>
      <c r="B1102" s="1030"/>
      <c r="C1102" s="564" t="str">
        <f>IF('statement of marks'!DP67="","",'statement of marks'!DP67)</f>
        <v/>
      </c>
      <c r="D1102" s="564" t="str">
        <f>IF('statement of marks'!DQ67="","",'statement of marks'!DQ67)</f>
        <v/>
      </c>
      <c r="E1102" s="564" t="str">
        <f>IF('statement of marks'!DR67="","",'statement of marks'!DR67)</f>
        <v/>
      </c>
      <c r="F1102" s="564" t="str">
        <f>IF('statement of marks'!DV67="","",'statement of marks'!DV67)</f>
        <v/>
      </c>
      <c r="G1102" s="122" t="str">
        <f>IF(F1102="","",SUM(C1102:F1102))</f>
        <v/>
      </c>
      <c r="H1102" s="231"/>
      <c r="J1102" s="1029" t="str">
        <f>'statement of marks'!$DP$3</f>
        <v>PH. AND HEALTH EDU.</v>
      </c>
      <c r="K1102" s="1030"/>
      <c r="L1102" s="564" t="str">
        <f>IF('statement of marks'!DP68="","",'statement of marks'!DP68)</f>
        <v/>
      </c>
      <c r="M1102" s="564" t="str">
        <f>IF('statement of marks'!DQ68="","",'statement of marks'!DQ68)</f>
        <v/>
      </c>
      <c r="N1102" s="564" t="str">
        <f>IF('statement of marks'!DR68="","",'statement of marks'!DR68)</f>
        <v/>
      </c>
      <c r="O1102" s="564" t="str">
        <f>IF('statement of marks'!DV68="","",'statement of marks'!DV68)</f>
        <v/>
      </c>
      <c r="P1102" s="122" t="str">
        <f>IF(O1102="","",SUM(L1102:O1102))</f>
        <v/>
      </c>
    </row>
    <row r="1103" spans="1:16" ht="15.25" customHeight="1">
      <c r="A1103" s="1029" t="str">
        <f>'statement of marks'!$EB$3</f>
        <v>FOUNDATION OF IT</v>
      </c>
      <c r="B1103" s="1030"/>
      <c r="C1103" s="564" t="str">
        <f>IF('statement of marks'!EB67="","",'statement of marks'!EB67)</f>
        <v/>
      </c>
      <c r="D1103" s="564" t="str">
        <f>IF('statement of marks'!EC67="","",'statement of marks'!EC67)</f>
        <v/>
      </c>
      <c r="E1103" s="564" t="str">
        <f>IF('statement of marks'!ED67="","",'statement of marks'!ED67)</f>
        <v/>
      </c>
      <c r="F1103" s="564" t="str">
        <f>IF('statement of marks'!EH67="","",'statement of marks'!EH67)</f>
        <v/>
      </c>
      <c r="G1103" s="122" t="str">
        <f>IF(F1103="","",SUM(C1103:F1103))</f>
        <v/>
      </c>
      <c r="H1103" s="231"/>
      <c r="J1103" s="1029" t="str">
        <f>'statement of marks'!$EB$3</f>
        <v>FOUNDATION OF IT</v>
      </c>
      <c r="K1103" s="1030"/>
      <c r="L1103" s="564" t="str">
        <f>IF('statement of marks'!EB68="","",'statement of marks'!EB68)</f>
        <v/>
      </c>
      <c r="M1103" s="564" t="str">
        <f>IF('statement of marks'!EC68="","",'statement of marks'!EC68)</f>
        <v/>
      </c>
      <c r="N1103" s="564" t="str">
        <f>IF('statement of marks'!ED68="","",'statement of marks'!ED68)</f>
        <v/>
      </c>
      <c r="O1103" s="564" t="str">
        <f>IF('statement of marks'!EH68="","",'statement of marks'!EH68)</f>
        <v/>
      </c>
      <c r="P1103" s="122" t="str">
        <f>IF(O1103="","",SUM(L1103:O1103))</f>
        <v/>
      </c>
    </row>
    <row r="1104" spans="1:16" ht="15.25" customHeight="1">
      <c r="A1104" s="1029" t="str">
        <f>'statement of marks'!$EN$3</f>
        <v>S.U.P.W.</v>
      </c>
      <c r="B1104" s="1030"/>
      <c r="C1104" s="562" t="s">
        <v>247</v>
      </c>
      <c r="D1104" s="1042" t="s">
        <v>249</v>
      </c>
      <c r="E1104" s="1042"/>
      <c r="F1104" s="565" t="s">
        <v>75</v>
      </c>
      <c r="G1104" s="122" t="s">
        <v>30</v>
      </c>
      <c r="H1104" s="231"/>
      <c r="J1104" s="1029" t="str">
        <f>'statement of marks'!$EN$3</f>
        <v>S.U.P.W.</v>
      </c>
      <c r="K1104" s="1030"/>
      <c r="L1104" s="562" t="s">
        <v>247</v>
      </c>
      <c r="M1104" s="1042" t="s">
        <v>249</v>
      </c>
      <c r="N1104" s="1042"/>
      <c r="O1104" s="565" t="s">
        <v>75</v>
      </c>
      <c r="P1104" s="122" t="s">
        <v>30</v>
      </c>
    </row>
    <row r="1105" spans="1:16" ht="15.25" customHeight="1">
      <c r="A1105" s="1029"/>
      <c r="B1105" s="1030"/>
      <c r="C1105" s="563">
        <f>'statement of marks'!$EN$6</f>
        <v>25</v>
      </c>
      <c r="D1105" s="1043">
        <f>'statement of marks'!$EO$6</f>
        <v>45</v>
      </c>
      <c r="E1105" s="1043"/>
      <c r="F1105" s="563">
        <f>'statement of marks'!$EP$6</f>
        <v>30</v>
      </c>
      <c r="G1105" s="122">
        <f>SUM(C1105,D1105,F1105)</f>
        <v>100</v>
      </c>
      <c r="H1105" s="231"/>
      <c r="J1105" s="1029"/>
      <c r="K1105" s="1030"/>
      <c r="L1105" s="563">
        <f>'statement of marks'!$EN$6</f>
        <v>25</v>
      </c>
      <c r="M1105" s="1043">
        <f>'statement of marks'!$EO$6</f>
        <v>45</v>
      </c>
      <c r="N1105" s="1043"/>
      <c r="O1105" s="563">
        <f>'statement of marks'!$EP$6</f>
        <v>30</v>
      </c>
      <c r="P1105" s="122">
        <f>SUM(L1105,M1105,O1105)</f>
        <v>100</v>
      </c>
    </row>
    <row r="1106" spans="1:16" ht="15.25" customHeight="1">
      <c r="A1106" s="1029"/>
      <c r="B1106" s="1030"/>
      <c r="C1106" s="564" t="str">
        <f>IF('statement of marks'!EN67="","",'statement of marks'!EN67)</f>
        <v/>
      </c>
      <c r="D1106" s="1044" t="str">
        <f>'statement of marks'!EO67</f>
        <v/>
      </c>
      <c r="E1106" s="1044"/>
      <c r="F1106" s="564" t="str">
        <f>'statement of marks'!EP67</f>
        <v/>
      </c>
      <c r="G1106" s="561" t="str">
        <f>IF(F1106="","",SUM(C1106,D1106,F1106))</f>
        <v/>
      </c>
      <c r="H1106" s="231"/>
      <c r="J1106" s="1029"/>
      <c r="K1106" s="1030"/>
      <c r="L1106" s="564" t="str">
        <f>IF('statement of marks'!EN68="","",'statement of marks'!EN68)</f>
        <v/>
      </c>
      <c r="M1106" s="1044" t="str">
        <f>'statement of marks'!EO68</f>
        <v/>
      </c>
      <c r="N1106" s="1044"/>
      <c r="O1106" s="564" t="str">
        <f>'statement of marks'!EP68</f>
        <v/>
      </c>
      <c r="P1106" s="561" t="str">
        <f>IF(O1106="","",SUM(L1106,M1106,O1106))</f>
        <v/>
      </c>
    </row>
    <row r="1107" spans="1:16" ht="15.25" customHeight="1">
      <c r="A1107" s="1029" t="str">
        <f>'statement of marks'!$ES$3</f>
        <v>ART EDU.</v>
      </c>
      <c r="B1107" s="1030"/>
      <c r="C1107" s="565" t="s">
        <v>76</v>
      </c>
      <c r="D1107" s="1041" t="s">
        <v>77</v>
      </c>
      <c r="E1107" s="1041"/>
      <c r="F1107" s="224" t="s">
        <v>248</v>
      </c>
      <c r="G1107" s="122" t="s">
        <v>30</v>
      </c>
      <c r="H1107" s="231"/>
      <c r="J1107" s="1029" t="str">
        <f>'statement of marks'!$ES$3</f>
        <v>ART EDU.</v>
      </c>
      <c r="K1107" s="1030"/>
      <c r="L1107" s="565" t="s">
        <v>76</v>
      </c>
      <c r="M1107" s="1041" t="s">
        <v>77</v>
      </c>
      <c r="N1107" s="1041"/>
      <c r="O1107" s="224" t="s">
        <v>248</v>
      </c>
      <c r="P1107" s="122" t="s">
        <v>30</v>
      </c>
    </row>
    <row r="1108" spans="1:16" ht="15.25" customHeight="1">
      <c r="A1108" s="1029"/>
      <c r="B1108" s="1030"/>
      <c r="C1108" s="563">
        <f>'statement of marks'!$ES$6</f>
        <v>25</v>
      </c>
      <c r="D1108" s="563">
        <f>'statement of marks'!$ET$6</f>
        <v>30</v>
      </c>
      <c r="E1108" s="563">
        <f>'statement of marks'!$EU$6</f>
        <v>30</v>
      </c>
      <c r="F1108" s="563">
        <f>'statement of marks'!$EV$6</f>
        <v>15</v>
      </c>
      <c r="G1108" s="122">
        <f>SUM(C1108,D1108,E1108,F1108)</f>
        <v>100</v>
      </c>
      <c r="H1108" s="231"/>
      <c r="J1108" s="1029"/>
      <c r="K1108" s="1030"/>
      <c r="L1108" s="563">
        <f>'statement of marks'!$ES$6</f>
        <v>25</v>
      </c>
      <c r="M1108" s="563">
        <f>'statement of marks'!$ET$6</f>
        <v>30</v>
      </c>
      <c r="N1108" s="563">
        <f>'statement of marks'!$EU$6</f>
        <v>30</v>
      </c>
      <c r="O1108" s="563">
        <f>'statement of marks'!$EV$6</f>
        <v>15</v>
      </c>
      <c r="P1108" s="122">
        <f>SUM(L1108,M1108,N1108,O1108)</f>
        <v>100</v>
      </c>
    </row>
    <row r="1109" spans="1:16" ht="15.25" customHeight="1">
      <c r="A1109" s="1029"/>
      <c r="B1109" s="1030"/>
      <c r="C1109" s="564" t="str">
        <f>IF('statement of marks'!ES67="","",'statement of marks'!ES67)</f>
        <v/>
      </c>
      <c r="D1109" s="564" t="str">
        <f>'statement of marks'!ET67</f>
        <v/>
      </c>
      <c r="E1109" s="564" t="str">
        <f>'statement of marks'!EU67</f>
        <v/>
      </c>
      <c r="F1109" s="564" t="str">
        <f>'statement of marks'!EV67</f>
        <v/>
      </c>
      <c r="G1109" s="122" t="str">
        <f>IF(F1109="","",SUM(C1109:F1109))</f>
        <v/>
      </c>
      <c r="H1109" s="231"/>
      <c r="J1109" s="1029"/>
      <c r="K1109" s="1030"/>
      <c r="L1109" s="564" t="str">
        <f>IF('statement of marks'!ES68="","",'statement of marks'!ES68)</f>
        <v/>
      </c>
      <c r="M1109" s="564" t="str">
        <f>'statement of marks'!ET68</f>
        <v/>
      </c>
      <c r="N1109" s="564" t="str">
        <f>'statement of marks'!EU68</f>
        <v/>
      </c>
      <c r="O1109" s="564" t="str">
        <f>'statement of marks'!EV68</f>
        <v/>
      </c>
      <c r="P1109" s="122" t="str">
        <f>IF(O1109="","",SUM(L1109:O1109))</f>
        <v/>
      </c>
    </row>
    <row r="1110" spans="1:16" ht="15.25" customHeight="1">
      <c r="A1110" s="1033" t="s">
        <v>246</v>
      </c>
      <c r="B1110" s="1034"/>
      <c r="C1110" s="560" t="s">
        <v>252</v>
      </c>
      <c r="D1110" s="560" t="s">
        <v>251</v>
      </c>
      <c r="E1110" s="560" t="s">
        <v>250</v>
      </c>
      <c r="F1110" s="1031" t="s">
        <v>245</v>
      </c>
      <c r="G1110" s="1032"/>
      <c r="H1110" s="231"/>
      <c r="J1110" s="1033" t="s">
        <v>246</v>
      </c>
      <c r="K1110" s="1034"/>
      <c r="L1110" s="560" t="s">
        <v>252</v>
      </c>
      <c r="M1110" s="560" t="s">
        <v>251</v>
      </c>
      <c r="N1110" s="560" t="s">
        <v>250</v>
      </c>
      <c r="O1110" s="1031" t="s">
        <v>245</v>
      </c>
      <c r="P1110" s="1032"/>
    </row>
    <row r="1111" spans="1:16" ht="15.25" customHeight="1">
      <c r="A1111" s="1033" t="s">
        <v>170</v>
      </c>
      <c r="B1111" s="1034"/>
      <c r="C1111" s="181" t="str">
        <f>IF('statement of marks'!GN67="","",'statement of marks'!GN67)</f>
        <v/>
      </c>
      <c r="D1111" s="181" t="str">
        <f>IF('statement of marks'!GP67="","",'statement of marks'!GP67)</f>
        <v/>
      </c>
      <c r="E1111" s="181" t="str">
        <f>IF('statement of marks'!GR67="","",'statement of marks'!GR67)</f>
        <v/>
      </c>
      <c r="F1111" s="1035" t="str">
        <f>'statement of marks'!GT67</f>
        <v/>
      </c>
      <c r="G1111" s="1036"/>
      <c r="H1111" s="231"/>
      <c r="J1111" s="1033" t="s">
        <v>170</v>
      </c>
      <c r="K1111" s="1034"/>
      <c r="L1111" s="181" t="str">
        <f>IF('statement of marks'!GN68="","",'statement of marks'!GN68)</f>
        <v/>
      </c>
      <c r="M1111" s="181" t="str">
        <f>IF('statement of marks'!GP68="","",'statement of marks'!GP68)</f>
        <v/>
      </c>
      <c r="N1111" s="181" t="str">
        <f>IF('statement of marks'!GR68="","",'statement of marks'!GR68)</f>
        <v/>
      </c>
      <c r="O1111" s="1035" t="str">
        <f>'statement of marks'!GT68</f>
        <v/>
      </c>
      <c r="P1111" s="1036"/>
    </row>
    <row r="1112" spans="1:16" ht="15.25" customHeight="1">
      <c r="A1112" s="1037" t="s">
        <v>171</v>
      </c>
      <c r="B1112" s="1038"/>
      <c r="C1112" s="180" t="str">
        <f>IF('statement of marks'!GM67="","",'statement of marks'!GM67)</f>
        <v/>
      </c>
      <c r="D1112" s="180" t="str">
        <f>IF('statement of marks'!GO67="","",'statement of marks'!GO67)</f>
        <v/>
      </c>
      <c r="E1112" s="180" t="str">
        <f>IF('statement of marks'!GQ67="","",'statement of marks'!GQ67)</f>
        <v/>
      </c>
      <c r="F1112" s="1039" t="str">
        <f>'statement of marks'!GS67</f>
        <v/>
      </c>
      <c r="G1112" s="1040"/>
      <c r="H1112" s="231"/>
      <c r="J1112" s="1037" t="s">
        <v>171</v>
      </c>
      <c r="K1112" s="1038"/>
      <c r="L1112" s="180" t="str">
        <f>IF('statement of marks'!GM68="","",'statement of marks'!GM68)</f>
        <v/>
      </c>
      <c r="M1112" s="180" t="str">
        <f>IF('statement of marks'!GO68="","",'statement of marks'!GO68)</f>
        <v/>
      </c>
      <c r="N1112" s="180" t="str">
        <f>IF('statement of marks'!GQ68="","",'statement of marks'!GQ68)</f>
        <v/>
      </c>
      <c r="O1112" s="1039" t="str">
        <f>'statement of marks'!GS68</f>
        <v/>
      </c>
      <c r="P1112" s="1040"/>
    </row>
    <row r="1113" spans="1:16" ht="15.25" customHeight="1">
      <c r="A1113" s="1029" t="s">
        <v>241</v>
      </c>
      <c r="B1113" s="1030"/>
      <c r="C1113" s="177"/>
      <c r="D1113" s="43"/>
      <c r="E1113" s="43"/>
      <c r="F1113" s="43"/>
      <c r="G1113" s="226"/>
      <c r="H1113" s="231"/>
      <c r="J1113" s="1029" t="s">
        <v>241</v>
      </c>
      <c r="K1113" s="1030"/>
      <c r="L1113" s="177"/>
      <c r="M1113" s="43"/>
      <c r="N1113" s="43"/>
      <c r="O1113" s="43"/>
      <c r="P1113" s="226"/>
    </row>
    <row r="1114" spans="1:16" ht="15.25" customHeight="1">
      <c r="A1114" s="1029" t="s">
        <v>242</v>
      </c>
      <c r="B1114" s="1030"/>
      <c r="C1114" s="177"/>
      <c r="D1114" s="43"/>
      <c r="E1114" s="43"/>
      <c r="F1114" s="43"/>
      <c r="G1114" s="226"/>
      <c r="H1114" s="231"/>
      <c r="J1114" s="1029" t="s">
        <v>242</v>
      </c>
      <c r="K1114" s="1030"/>
      <c r="L1114" s="177"/>
      <c r="M1114" s="43"/>
      <c r="N1114" s="43"/>
      <c r="O1114" s="43"/>
      <c r="P1114" s="226"/>
    </row>
    <row r="1115" spans="1:16" ht="15.25" customHeight="1">
      <c r="A1115" s="1029" t="s">
        <v>243</v>
      </c>
      <c r="B1115" s="1030"/>
      <c r="C1115" s="177"/>
      <c r="D1115" s="43"/>
      <c r="E1115" s="43"/>
      <c r="F1115" s="43"/>
      <c r="G1115" s="226"/>
      <c r="H1115" s="231"/>
      <c r="J1115" s="1029" t="s">
        <v>243</v>
      </c>
      <c r="K1115" s="1030"/>
      <c r="L1115" s="177"/>
      <c r="M1115" s="43"/>
      <c r="N1115" s="43"/>
      <c r="O1115" s="43"/>
      <c r="P1115" s="226"/>
    </row>
    <row r="1116" spans="1:16" ht="15.25" customHeight="1" thickBot="1">
      <c r="A1116" s="1027" t="s">
        <v>244</v>
      </c>
      <c r="B1116" s="1028"/>
      <c r="C1116" s="178"/>
      <c r="D1116" s="227"/>
      <c r="E1116" s="227"/>
      <c r="F1116" s="227"/>
      <c r="G1116" s="228"/>
      <c r="H1116" s="231"/>
      <c r="J1116" s="1027" t="s">
        <v>244</v>
      </c>
      <c r="K1116" s="1028"/>
      <c r="L1116" s="178"/>
      <c r="M1116" s="227"/>
      <c r="N1116" s="227"/>
      <c r="O1116" s="227"/>
      <c r="P1116" s="228"/>
    </row>
    <row r="1117" spans="1:16" ht="15.25" customHeight="1" thickTop="1">
      <c r="A1117" s="1053" t="s">
        <v>166</v>
      </c>
      <c r="B1117" s="1054"/>
      <c r="C1117" s="1054"/>
      <c r="D1117" s="1054"/>
      <c r="E1117" s="1054"/>
      <c r="F1117" s="1054"/>
      <c r="G1117" s="1055"/>
      <c r="H1117" s="231"/>
      <c r="J1117" s="1056" t="s">
        <v>256</v>
      </c>
      <c r="K1117" s="1057"/>
      <c r="L1117" s="1057"/>
      <c r="M1117" s="1057"/>
      <c r="N1117" s="1057"/>
      <c r="O1117" s="1057"/>
      <c r="P1117" s="1058"/>
    </row>
    <row r="1118" spans="1:16" ht="15.25" customHeight="1">
      <c r="A1118" s="1059" t="str">
        <f>IF('statement of marks'!$A$1="","",'statement of marks'!$A$1)</f>
        <v xml:space="preserve">GOVT. HR. SEC. SCHOOL, </v>
      </c>
      <c r="B1118" s="1060"/>
      <c r="C1118" s="1060"/>
      <c r="D1118" s="1060"/>
      <c r="E1118" s="1060"/>
      <c r="F1118" s="1060"/>
      <c r="G1118" s="1061"/>
      <c r="H1118" s="231"/>
      <c r="J1118" s="1059" t="str">
        <f>IF('statement of marks'!$A$1="","",'statement of marks'!$A$1)</f>
        <v xml:space="preserve">GOVT. HR. SEC. SCHOOL, </v>
      </c>
      <c r="K1118" s="1060"/>
      <c r="L1118" s="1060"/>
      <c r="M1118" s="1060"/>
      <c r="N1118" s="1060"/>
      <c r="O1118" s="1060"/>
      <c r="P1118" s="1061"/>
    </row>
    <row r="1119" spans="1:16" ht="15.25" customHeight="1">
      <c r="A1119" s="1059"/>
      <c r="B1119" s="1060"/>
      <c r="C1119" s="1060"/>
      <c r="D1119" s="1060"/>
      <c r="E1119" s="1060"/>
      <c r="F1119" s="1060"/>
      <c r="G1119" s="1061"/>
      <c r="H1119" s="231"/>
      <c r="J1119" s="1059"/>
      <c r="K1119" s="1060"/>
      <c r="L1119" s="1060"/>
      <c r="M1119" s="1060"/>
      <c r="N1119" s="1060"/>
      <c r="O1119" s="1060"/>
      <c r="P1119" s="1061"/>
    </row>
    <row r="1120" spans="1:16" ht="15.25" customHeight="1">
      <c r="A1120" s="1029" t="s">
        <v>167</v>
      </c>
      <c r="B1120" s="1030"/>
      <c r="C1120" s="1051" t="str">
        <f>IF('statement of marks'!$F$3="","",'statement of marks'!$F$3)</f>
        <v>2015-16</v>
      </c>
      <c r="D1120" s="1051"/>
      <c r="E1120" s="1051"/>
      <c r="F1120" s="1051"/>
      <c r="G1120" s="1052"/>
      <c r="H1120" s="231"/>
      <c r="J1120" s="1029" t="s">
        <v>167</v>
      </c>
      <c r="K1120" s="1030"/>
      <c r="L1120" s="1051" t="str">
        <f>IF('statement of marks'!$F$3="","",'statement of marks'!$F$3)</f>
        <v>2015-16</v>
      </c>
      <c r="M1120" s="1051"/>
      <c r="N1120" s="1051"/>
      <c r="O1120" s="1051"/>
      <c r="P1120" s="1052"/>
    </row>
    <row r="1121" spans="1:16" ht="15.25" customHeight="1">
      <c r="A1121" s="1029" t="s">
        <v>31</v>
      </c>
      <c r="B1121" s="1030"/>
      <c r="C1121" s="1051" t="str">
        <f>IF('statement of marks'!H69="","",'statement of marks'!H69)</f>
        <v>A 063</v>
      </c>
      <c r="D1121" s="1051"/>
      <c r="E1121" s="1051"/>
      <c r="F1121" s="1051"/>
      <c r="G1121" s="1052"/>
      <c r="H1121" s="231"/>
      <c r="J1121" s="1029" t="s">
        <v>31</v>
      </c>
      <c r="K1121" s="1030"/>
      <c r="L1121" s="1051" t="str">
        <f>IF('statement of marks'!H70="","",'statement of marks'!H70)</f>
        <v>A 064</v>
      </c>
      <c r="M1121" s="1051"/>
      <c r="N1121" s="1051"/>
      <c r="O1121" s="1051"/>
      <c r="P1121" s="1052"/>
    </row>
    <row r="1122" spans="1:16" ht="15.25" customHeight="1">
      <c r="A1122" s="1029" t="s">
        <v>32</v>
      </c>
      <c r="B1122" s="1030"/>
      <c r="C1122" s="1051" t="str">
        <f>IF('statement of marks'!I69="","",'statement of marks'!I69)</f>
        <v>B 063</v>
      </c>
      <c r="D1122" s="1051"/>
      <c r="E1122" s="1051"/>
      <c r="F1122" s="1051"/>
      <c r="G1122" s="1052"/>
      <c r="H1122" s="231"/>
      <c r="J1122" s="1029" t="s">
        <v>32</v>
      </c>
      <c r="K1122" s="1030"/>
      <c r="L1122" s="1051" t="str">
        <f>IF('statement of marks'!I70="","",'statement of marks'!I70)</f>
        <v>B 064</v>
      </c>
      <c r="M1122" s="1051"/>
      <c r="N1122" s="1051"/>
      <c r="O1122" s="1051"/>
      <c r="P1122" s="1052"/>
    </row>
    <row r="1123" spans="1:16" ht="15.25" customHeight="1">
      <c r="A1123" s="1029" t="s">
        <v>33</v>
      </c>
      <c r="B1123" s="1030"/>
      <c r="C1123" s="1051" t="str">
        <f>IF('statement of marks'!J69="","",'statement of marks'!J69)</f>
        <v>C 063</v>
      </c>
      <c r="D1123" s="1051"/>
      <c r="E1123" s="1051"/>
      <c r="F1123" s="1051"/>
      <c r="G1123" s="1052"/>
      <c r="H1123" s="231"/>
      <c r="J1123" s="1029" t="s">
        <v>33</v>
      </c>
      <c r="K1123" s="1030"/>
      <c r="L1123" s="1051" t="str">
        <f>IF('statement of marks'!J70="","",'statement of marks'!J70)</f>
        <v>C 064</v>
      </c>
      <c r="M1123" s="1051"/>
      <c r="N1123" s="1051"/>
      <c r="O1123" s="1051"/>
      <c r="P1123" s="1052"/>
    </row>
    <row r="1124" spans="1:16" ht="15.25" customHeight="1">
      <c r="A1124" s="1029" t="s">
        <v>202</v>
      </c>
      <c r="B1124" s="1030"/>
      <c r="C1124" s="559" t="str">
        <f>IF('statement of marks'!$A$3="","",'statement of marks'!$A$3)</f>
        <v>10 'B'</v>
      </c>
      <c r="D1124" s="1030" t="s">
        <v>62</v>
      </c>
      <c r="E1124" s="1030"/>
      <c r="F1124" s="1030">
        <f>IF('statement of marks'!D69="","",'statement of marks'!D69)</f>
        <v>1063</v>
      </c>
      <c r="G1124" s="1050"/>
      <c r="H1124" s="231"/>
      <c r="J1124" s="1029" t="s">
        <v>202</v>
      </c>
      <c r="K1124" s="1030"/>
      <c r="L1124" s="559" t="str">
        <f>IF('statement of marks'!$A$3="","",'statement of marks'!$A$3)</f>
        <v>10 'B'</v>
      </c>
      <c r="M1124" s="1030" t="s">
        <v>62</v>
      </c>
      <c r="N1124" s="1030"/>
      <c r="O1124" s="1030">
        <f>IF('statement of marks'!D70="","",'statement of marks'!D70)</f>
        <v>1064</v>
      </c>
      <c r="P1124" s="1050"/>
    </row>
    <row r="1125" spans="1:16" ht="15.25" customHeight="1">
      <c r="A1125" s="1029" t="s">
        <v>63</v>
      </c>
      <c r="B1125" s="1030"/>
      <c r="C1125" s="559" t="str">
        <f>IF('statement of marks'!F69="","",'statement of marks'!F69)</f>
        <v/>
      </c>
      <c r="D1125" s="1030" t="s">
        <v>58</v>
      </c>
      <c r="E1125" s="1030"/>
      <c r="F1125" s="1062" t="str">
        <f>IF('statement of marks'!G69="","",'statement of marks'!G69)</f>
        <v/>
      </c>
      <c r="G1125" s="1063"/>
      <c r="H1125" s="231"/>
      <c r="J1125" s="1029" t="s">
        <v>63</v>
      </c>
      <c r="K1125" s="1030"/>
      <c r="L1125" s="559" t="str">
        <f>IF('statement of marks'!F70="","",'statement of marks'!F70)</f>
        <v/>
      </c>
      <c r="M1125" s="1030" t="s">
        <v>58</v>
      </c>
      <c r="N1125" s="1030"/>
      <c r="O1125" s="1062" t="str">
        <f>IF('statement of marks'!G70="","",'statement of marks'!G70)</f>
        <v/>
      </c>
      <c r="P1125" s="1063"/>
    </row>
    <row r="1126" spans="1:16" ht="15.25" customHeight="1">
      <c r="A1126" s="229" t="s">
        <v>168</v>
      </c>
      <c r="B1126" s="230" t="s">
        <v>254</v>
      </c>
      <c r="C1126" s="186" t="s">
        <v>67</v>
      </c>
      <c r="D1126" s="186" t="s">
        <v>68</v>
      </c>
      <c r="E1126" s="186" t="s">
        <v>69</v>
      </c>
      <c r="F1126" s="558" t="s">
        <v>176</v>
      </c>
      <c r="G1126" s="190" t="s">
        <v>253</v>
      </c>
      <c r="H1126" s="231"/>
      <c r="J1126" s="229" t="s">
        <v>168</v>
      </c>
      <c r="K1126" s="230" t="s">
        <v>254</v>
      </c>
      <c r="L1126" s="186" t="s">
        <v>67</v>
      </c>
      <c r="M1126" s="186" t="s">
        <v>68</v>
      </c>
      <c r="N1126" s="186" t="s">
        <v>69</v>
      </c>
      <c r="O1126" s="558" t="s">
        <v>176</v>
      </c>
      <c r="P1126" s="190" t="s">
        <v>253</v>
      </c>
    </row>
    <row r="1127" spans="1:16" ht="15.25" customHeight="1">
      <c r="A1127" s="1049" t="s">
        <v>148</v>
      </c>
      <c r="B1127" s="1046"/>
      <c r="C1127" s="563">
        <v>10</v>
      </c>
      <c r="D1127" s="563">
        <v>10</v>
      </c>
      <c r="E1127" s="563">
        <v>10</v>
      </c>
      <c r="F1127" s="563">
        <v>70</v>
      </c>
      <c r="G1127" s="122">
        <v>100</v>
      </c>
      <c r="H1127" s="231"/>
      <c r="J1127" s="1049" t="s">
        <v>148</v>
      </c>
      <c r="K1127" s="1046"/>
      <c r="L1127" s="563">
        <v>10</v>
      </c>
      <c r="M1127" s="563">
        <v>10</v>
      </c>
      <c r="N1127" s="563">
        <v>10</v>
      </c>
      <c r="O1127" s="563">
        <v>70</v>
      </c>
      <c r="P1127" s="122">
        <v>100</v>
      </c>
    </row>
    <row r="1128" spans="1:16" ht="15.25" customHeight="1">
      <c r="A1128" s="1029" t="str">
        <f>'statement of marks'!$K$3</f>
        <v>HINDI</v>
      </c>
      <c r="B1128" s="1030"/>
      <c r="C1128" s="181" t="str">
        <f>IF('statement of marks'!K69="","",'statement of marks'!K69)</f>
        <v/>
      </c>
      <c r="D1128" s="181" t="str">
        <f>IF('statement of marks'!L69="","",'statement of marks'!L69)</f>
        <v/>
      </c>
      <c r="E1128" s="181" t="str">
        <f>IF('statement of marks'!M69="","",'statement of marks'!M69)</f>
        <v/>
      </c>
      <c r="F1128" s="181" t="str">
        <f>IF('statement of marks'!O69="","",'statement of marks'!O69)</f>
        <v/>
      </c>
      <c r="G1128" s="122" t="str">
        <f t="shared" ref="G1128:G1133" si="62">IF(F1128="","",SUM(C1128:F1128))</f>
        <v/>
      </c>
      <c r="H1128" s="231"/>
      <c r="J1128" s="1029" t="str">
        <f>'statement of marks'!$K$3</f>
        <v>HINDI</v>
      </c>
      <c r="K1128" s="1030"/>
      <c r="L1128" s="181" t="str">
        <f>IF('statement of marks'!K70="","",'statement of marks'!K70)</f>
        <v/>
      </c>
      <c r="M1128" s="181" t="str">
        <f>IF('statement of marks'!L70="","",'statement of marks'!L70)</f>
        <v/>
      </c>
      <c r="N1128" s="181" t="str">
        <f>IF('statement of marks'!M70="","",'statement of marks'!M70)</f>
        <v/>
      </c>
      <c r="O1128" s="181" t="str">
        <f>IF('statement of marks'!O70="","",'statement of marks'!O70)</f>
        <v/>
      </c>
      <c r="P1128" s="122" t="str">
        <f t="shared" ref="P1128:P1133" si="63">IF(O1128="","",SUM(L1128:O1128))</f>
        <v/>
      </c>
    </row>
    <row r="1129" spans="1:16" ht="15.25" customHeight="1">
      <c r="A1129" s="1029" t="str">
        <f>'statement of marks'!$AA$3</f>
        <v>ENGLISH</v>
      </c>
      <c r="B1129" s="1030"/>
      <c r="C1129" s="181" t="str">
        <f>IF('statement of marks'!AA69="","",'statement of marks'!AA69)</f>
        <v/>
      </c>
      <c r="D1129" s="181" t="str">
        <f>IF('statement of marks'!AB69="","",'statement of marks'!AB69)</f>
        <v/>
      </c>
      <c r="E1129" s="181" t="str">
        <f>IF('statement of marks'!AC69="","",'statement of marks'!AC69)</f>
        <v/>
      </c>
      <c r="F1129" s="181" t="str">
        <f>IF('statement of marks'!AE69="","",'statement of marks'!AE69)</f>
        <v/>
      </c>
      <c r="G1129" s="122" t="str">
        <f t="shared" si="62"/>
        <v/>
      </c>
      <c r="H1129" s="231"/>
      <c r="J1129" s="1029" t="str">
        <f>'statement of marks'!$AA$3</f>
        <v>ENGLISH</v>
      </c>
      <c r="K1129" s="1030"/>
      <c r="L1129" s="181" t="str">
        <f>IF('statement of marks'!AA70="","",'statement of marks'!AA70)</f>
        <v/>
      </c>
      <c r="M1129" s="181" t="str">
        <f>IF('statement of marks'!AB70="","",'statement of marks'!AB70)</f>
        <v/>
      </c>
      <c r="N1129" s="181" t="str">
        <f>IF('statement of marks'!AC70="","",'statement of marks'!AC70)</f>
        <v/>
      </c>
      <c r="O1129" s="181" t="str">
        <f>IF('statement of marks'!AE70="","",'statement of marks'!AE70)</f>
        <v/>
      </c>
      <c r="P1129" s="122" t="str">
        <f t="shared" si="63"/>
        <v/>
      </c>
    </row>
    <row r="1130" spans="1:16" ht="15.25" customHeight="1">
      <c r="A1130" s="1029" t="str">
        <f>'statement of marks'!AR69</f>
        <v/>
      </c>
      <c r="B1130" s="1030"/>
      <c r="C1130" s="181" t="str">
        <f>IF('statement of marks'!AS69="","",'statement of marks'!AS69)</f>
        <v/>
      </c>
      <c r="D1130" s="181" t="str">
        <f>IF('statement of marks'!AT69="","",'statement of marks'!AT69)</f>
        <v/>
      </c>
      <c r="E1130" s="181" t="str">
        <f>IF('statement of marks'!AU69="","",'statement of marks'!AU69)</f>
        <v/>
      </c>
      <c r="F1130" s="181" t="str">
        <f>IF('statement of marks'!AW69="","",'statement of marks'!AW69)</f>
        <v/>
      </c>
      <c r="G1130" s="122" t="str">
        <f t="shared" si="62"/>
        <v/>
      </c>
      <c r="H1130" s="231"/>
      <c r="J1130" s="1029" t="str">
        <f>'statement of marks'!AR70</f>
        <v/>
      </c>
      <c r="K1130" s="1030"/>
      <c r="L1130" s="181" t="str">
        <f>IF('statement of marks'!AS70="","",'statement of marks'!AS70)</f>
        <v/>
      </c>
      <c r="M1130" s="181" t="str">
        <f>IF('statement of marks'!AT70="","",'statement of marks'!AT70)</f>
        <v/>
      </c>
      <c r="N1130" s="181" t="str">
        <f>IF('statement of marks'!AU70="","",'statement of marks'!AU70)</f>
        <v/>
      </c>
      <c r="O1130" s="181" t="str">
        <f>IF('statement of marks'!AW70="","",'statement of marks'!AW70)</f>
        <v/>
      </c>
      <c r="P1130" s="122" t="str">
        <f t="shared" si="63"/>
        <v/>
      </c>
    </row>
    <row r="1131" spans="1:16" ht="15.25" customHeight="1">
      <c r="A1131" s="1029" t="str">
        <f>'statement of marks'!$BI$3</f>
        <v>SCIENCE</v>
      </c>
      <c r="B1131" s="1030"/>
      <c r="C1131" s="181" t="str">
        <f>IF('statement of marks'!BI69="","",'statement of marks'!BI69)</f>
        <v/>
      </c>
      <c r="D1131" s="181" t="str">
        <f>IF('statement of marks'!BJ69="","",'statement of marks'!BJ69)</f>
        <v/>
      </c>
      <c r="E1131" s="181" t="str">
        <f>IF('statement of marks'!BK69="","",'statement of marks'!BK69)</f>
        <v/>
      </c>
      <c r="F1131" s="181" t="str">
        <f>IF('statement of marks'!BM69="","",'statement of marks'!BM69)</f>
        <v/>
      </c>
      <c r="G1131" s="122" t="str">
        <f t="shared" si="62"/>
        <v/>
      </c>
      <c r="H1131" s="231"/>
      <c r="J1131" s="1029" t="str">
        <f>'statement of marks'!$BI$3</f>
        <v>SCIENCE</v>
      </c>
      <c r="K1131" s="1030"/>
      <c r="L1131" s="181" t="str">
        <f>IF('statement of marks'!BI70="","",'statement of marks'!BI70)</f>
        <v/>
      </c>
      <c r="M1131" s="181" t="str">
        <f>IF('statement of marks'!BJ70="","",'statement of marks'!BJ70)</f>
        <v/>
      </c>
      <c r="N1131" s="181" t="str">
        <f>IF('statement of marks'!BK70="","",'statement of marks'!BK70)</f>
        <v/>
      </c>
      <c r="O1131" s="181" t="str">
        <f>IF('statement of marks'!BM70="","",'statement of marks'!BM70)</f>
        <v/>
      </c>
      <c r="P1131" s="122" t="str">
        <f t="shared" si="63"/>
        <v/>
      </c>
    </row>
    <row r="1132" spans="1:16" ht="15.25" customHeight="1">
      <c r="A1132" s="1029" t="str">
        <f>'statement of marks'!$BY$3</f>
        <v>SOCIAL SCIENCE</v>
      </c>
      <c r="B1132" s="1030"/>
      <c r="C1132" s="181" t="str">
        <f>IF('statement of marks'!BY69="","",'statement of marks'!BY69)</f>
        <v/>
      </c>
      <c r="D1132" s="181" t="str">
        <f>IF('statement of marks'!BZ69="","",'statement of marks'!BZ69)</f>
        <v/>
      </c>
      <c r="E1132" s="181" t="str">
        <f>IF('statement of marks'!CA69="","",'statement of marks'!CA69)</f>
        <v/>
      </c>
      <c r="F1132" s="181" t="str">
        <f>IF('statement of marks'!CC69="","",'statement of marks'!CC69)</f>
        <v/>
      </c>
      <c r="G1132" s="122" t="str">
        <f t="shared" si="62"/>
        <v/>
      </c>
      <c r="H1132" s="231"/>
      <c r="J1132" s="1029" t="str">
        <f>'statement of marks'!$BY$3</f>
        <v>SOCIAL SCIENCE</v>
      </c>
      <c r="K1132" s="1030"/>
      <c r="L1132" s="181" t="str">
        <f>IF('statement of marks'!BY70="","",'statement of marks'!BY70)</f>
        <v/>
      </c>
      <c r="M1132" s="181" t="str">
        <f>IF('statement of marks'!BZ70="","",'statement of marks'!BZ70)</f>
        <v/>
      </c>
      <c r="N1132" s="181" t="str">
        <f>IF('statement of marks'!CA70="","",'statement of marks'!CA70)</f>
        <v/>
      </c>
      <c r="O1132" s="181" t="str">
        <f>IF('statement of marks'!CC70="","",'statement of marks'!CC70)</f>
        <v/>
      </c>
      <c r="P1132" s="122" t="str">
        <f t="shared" si="63"/>
        <v/>
      </c>
    </row>
    <row r="1133" spans="1:16" ht="15.25" customHeight="1">
      <c r="A1133" s="1029" t="str">
        <f>'statement of marks'!$CO$3</f>
        <v>MATHEMATICS</v>
      </c>
      <c r="B1133" s="1030"/>
      <c r="C1133" s="181" t="str">
        <f>IF('statement of marks'!CO69="","",'statement of marks'!CO69)</f>
        <v/>
      </c>
      <c r="D1133" s="181" t="str">
        <f>IF('statement of marks'!CP69="","",'statement of marks'!CP69)</f>
        <v/>
      </c>
      <c r="E1133" s="181" t="str">
        <f>IF('statement of marks'!CQ69="","",'statement of marks'!CQ69)</f>
        <v/>
      </c>
      <c r="F1133" s="181" t="str">
        <f>IF('statement of marks'!CS69="","",'statement of marks'!CS69)</f>
        <v/>
      </c>
      <c r="G1133" s="122" t="str">
        <f t="shared" si="62"/>
        <v/>
      </c>
      <c r="H1133" s="231"/>
      <c r="J1133" s="1029" t="str">
        <f>'statement of marks'!$CO$3</f>
        <v>MATHEMATICS</v>
      </c>
      <c r="K1133" s="1030"/>
      <c r="L1133" s="181" t="str">
        <f>IF('statement of marks'!CO70="","",'statement of marks'!CO70)</f>
        <v/>
      </c>
      <c r="M1133" s="181" t="str">
        <f>IF('statement of marks'!CP70="","",'statement of marks'!CP70)</f>
        <v/>
      </c>
      <c r="N1133" s="181" t="str">
        <f>IF('statement of marks'!CQ70="","",'statement of marks'!CQ70)</f>
        <v/>
      </c>
      <c r="O1133" s="181" t="str">
        <f>IF('statement of marks'!CS70="","",'statement of marks'!CS70)</f>
        <v/>
      </c>
      <c r="P1133" s="122" t="str">
        <f t="shared" si="63"/>
        <v/>
      </c>
    </row>
    <row r="1134" spans="1:16" ht="15.25" customHeight="1">
      <c r="A1134" s="1047" t="s">
        <v>255</v>
      </c>
      <c r="B1134" s="1048"/>
      <c r="C1134" s="180" t="str">
        <f>IF(C1133="","",SUM(C1128:C1133))</f>
        <v/>
      </c>
      <c r="D1134" s="180" t="str">
        <f>IF(D1133="","",SUM(D1128:D1133))</f>
        <v/>
      </c>
      <c r="E1134" s="180" t="str">
        <f>IF(E1133="","",SUM(E1128:E1133))</f>
        <v/>
      </c>
      <c r="F1134" s="180" t="str">
        <f>IF(F1133="","",SUM(F1128:F1133))</f>
        <v/>
      </c>
      <c r="G1134" s="188" t="str">
        <f>IF(G1133="","",SUM(G1128:G1133))</f>
        <v/>
      </c>
      <c r="H1134" s="231"/>
      <c r="J1134" s="1047" t="s">
        <v>255</v>
      </c>
      <c r="K1134" s="1048"/>
      <c r="L1134" s="180" t="str">
        <f>IF(L1133="","",SUM(L1128:L1133))</f>
        <v/>
      </c>
      <c r="M1134" s="180" t="str">
        <f>IF(M1133="","",SUM(M1128:M1133))</f>
        <v/>
      </c>
      <c r="N1134" s="180" t="str">
        <f>IF(N1133="","",SUM(N1128:N1133))</f>
        <v/>
      </c>
      <c r="O1134" s="180" t="str">
        <f>IF(O1133="","",SUM(O1128:O1133))</f>
        <v/>
      </c>
      <c r="P1134" s="188" t="str">
        <f>IF(P1133="","",SUM(P1128:P1133))</f>
        <v/>
      </c>
    </row>
    <row r="1135" spans="1:16" ht="15.25" customHeight="1">
      <c r="A1135" s="1047" t="s">
        <v>169</v>
      </c>
      <c r="B1135" s="1048"/>
      <c r="C1135" s="563">
        <f>60-(COUNTIF(C1128:C1133,"NA")*10+COUNTIF(C1128:C1133,"ML")*10)</f>
        <v>60</v>
      </c>
      <c r="D1135" s="563">
        <f>60-(COUNTIF(D1128:D1133,"NA")*10+COUNTIF(D1128:D1133,"ML")*10)</f>
        <v>60</v>
      </c>
      <c r="E1135" s="563">
        <f>60-(COUNTIF(E1128:E1133,"NA")*10+COUNTIF(E1128:E1133,"ML")*10)</f>
        <v>60</v>
      </c>
      <c r="F1135" s="563">
        <f>420-(COUNTIF(F1128:F1133,"NA")*70+COUNTIF(F1128:F1133,"ML")*70)</f>
        <v>420</v>
      </c>
      <c r="G1135" s="189">
        <f>SUM(C1135:F1135)</f>
        <v>600</v>
      </c>
      <c r="H1135" s="231"/>
      <c r="J1135" s="1047" t="s">
        <v>169</v>
      </c>
      <c r="K1135" s="1048"/>
      <c r="L1135" s="563">
        <f>60-(COUNTIF(L1128:L1133,"NA")*10+COUNTIF(L1128:L1133,"ML")*10)</f>
        <v>60</v>
      </c>
      <c r="M1135" s="563">
        <f>60-(COUNTIF(M1128:M1133,"NA")*10+COUNTIF(M1128:M1133,"ML")*10)</f>
        <v>60</v>
      </c>
      <c r="N1135" s="563">
        <f>60-(COUNTIF(N1128:N1133,"NA")*10+COUNTIF(N1128:N1133,"ML")*10)</f>
        <v>60</v>
      </c>
      <c r="O1135" s="563">
        <f>420-(COUNTIF(O1128:O1133,"NA")*70+COUNTIF(O1128:O1133,"ML")*70)</f>
        <v>420</v>
      </c>
      <c r="P1135" s="189">
        <f>SUM(L1135:O1135)</f>
        <v>600</v>
      </c>
    </row>
    <row r="1136" spans="1:16" ht="15.25" customHeight="1">
      <c r="A1136" s="1045" t="s">
        <v>133</v>
      </c>
      <c r="B1136" s="1046"/>
      <c r="C1136" s="123" t="e">
        <f>C1134/C1135*100</f>
        <v>#VALUE!</v>
      </c>
      <c r="D1136" s="123" t="e">
        <f>D1134/D1135*100</f>
        <v>#VALUE!</v>
      </c>
      <c r="E1136" s="123" t="e">
        <f>E1134/E1135*100</f>
        <v>#VALUE!</v>
      </c>
      <c r="F1136" s="123" t="e">
        <f>F1134/F1135*100</f>
        <v>#VALUE!</v>
      </c>
      <c r="G1136" s="124" t="e">
        <f>G1134/G1135*100</f>
        <v>#VALUE!</v>
      </c>
      <c r="H1136" s="231"/>
      <c r="J1136" s="1045" t="s">
        <v>133</v>
      </c>
      <c r="K1136" s="1046"/>
      <c r="L1136" s="123" t="e">
        <f>L1134/L1135*100</f>
        <v>#VALUE!</v>
      </c>
      <c r="M1136" s="123" t="e">
        <f>M1134/M1135*100</f>
        <v>#VALUE!</v>
      </c>
      <c r="N1136" s="123" t="e">
        <f>N1134/N1135*100</f>
        <v>#VALUE!</v>
      </c>
      <c r="O1136" s="123" t="e">
        <f>O1134/O1135*100</f>
        <v>#VALUE!</v>
      </c>
      <c r="P1136" s="124" t="e">
        <f>P1134/P1135*100</f>
        <v>#VALUE!</v>
      </c>
    </row>
    <row r="1137" spans="1:16" ht="15.25" customHeight="1">
      <c r="A1137" s="1029" t="str">
        <f>'statement of marks'!$DE$3</f>
        <v>RAJASTHAN STUDIES</v>
      </c>
      <c r="B1137" s="1030"/>
      <c r="C1137" s="564" t="str">
        <f>IF('statement of marks'!DE69="","",'statement of marks'!DE69)</f>
        <v/>
      </c>
      <c r="D1137" s="564" t="str">
        <f>IF('statement of marks'!DF69="","",'statement of marks'!DF69)</f>
        <v/>
      </c>
      <c r="E1137" s="564" t="str">
        <f>IF('statement of marks'!DG69="","",'statement of marks'!DG69)</f>
        <v/>
      </c>
      <c r="F1137" s="564" t="str">
        <f>IF('statement of marks'!DI69="","",'statement of marks'!DI69)</f>
        <v/>
      </c>
      <c r="G1137" s="122" t="str">
        <f>IF(F1137="","",SUM(C1137:F1137))</f>
        <v/>
      </c>
      <c r="H1137" s="231"/>
      <c r="J1137" s="1029" t="str">
        <f>'statement of marks'!$DE$3</f>
        <v>RAJASTHAN STUDIES</v>
      </c>
      <c r="K1137" s="1030"/>
      <c r="L1137" s="564" t="str">
        <f>IF('statement of marks'!DE70="","",'statement of marks'!DE70)</f>
        <v/>
      </c>
      <c r="M1137" s="564" t="str">
        <f>IF('statement of marks'!DF70="","",'statement of marks'!DF70)</f>
        <v/>
      </c>
      <c r="N1137" s="564" t="str">
        <f>IF('statement of marks'!DG70="","",'statement of marks'!DG70)</f>
        <v/>
      </c>
      <c r="O1137" s="564" t="str">
        <f>IF('statement of marks'!DI70="","",'statement of marks'!DI70)</f>
        <v/>
      </c>
      <c r="P1137" s="122" t="str">
        <f>IF(O1137="","",SUM(L1137:O1137))</f>
        <v/>
      </c>
    </row>
    <row r="1138" spans="1:16" ht="15.25" customHeight="1">
      <c r="A1138" s="1029" t="str">
        <f>'statement of marks'!$DP$3</f>
        <v>PH. AND HEALTH EDU.</v>
      </c>
      <c r="B1138" s="1030"/>
      <c r="C1138" s="564" t="str">
        <f>IF('statement of marks'!DP69="","",'statement of marks'!DP69)</f>
        <v/>
      </c>
      <c r="D1138" s="564" t="str">
        <f>IF('statement of marks'!DQ69="","",'statement of marks'!DQ69)</f>
        <v/>
      </c>
      <c r="E1138" s="564" t="str">
        <f>IF('statement of marks'!DR69="","",'statement of marks'!DR69)</f>
        <v/>
      </c>
      <c r="F1138" s="564" t="str">
        <f>IF('statement of marks'!DV69="","",'statement of marks'!DV69)</f>
        <v/>
      </c>
      <c r="G1138" s="122" t="str">
        <f>IF(F1138="","",SUM(C1138:F1138))</f>
        <v/>
      </c>
      <c r="H1138" s="231"/>
      <c r="J1138" s="1029" t="str">
        <f>'statement of marks'!$DP$3</f>
        <v>PH. AND HEALTH EDU.</v>
      </c>
      <c r="K1138" s="1030"/>
      <c r="L1138" s="564" t="str">
        <f>IF('statement of marks'!DP70="","",'statement of marks'!DP70)</f>
        <v/>
      </c>
      <c r="M1138" s="564" t="str">
        <f>IF('statement of marks'!DQ70="","",'statement of marks'!DQ70)</f>
        <v/>
      </c>
      <c r="N1138" s="564" t="str">
        <f>IF('statement of marks'!DR70="","",'statement of marks'!DR70)</f>
        <v/>
      </c>
      <c r="O1138" s="564" t="str">
        <f>IF('statement of marks'!DV70="","",'statement of marks'!DV70)</f>
        <v/>
      </c>
      <c r="P1138" s="122" t="str">
        <f>IF(O1138="","",SUM(L1138:O1138))</f>
        <v/>
      </c>
    </row>
    <row r="1139" spans="1:16" ht="15.25" customHeight="1">
      <c r="A1139" s="1029" t="str">
        <f>'statement of marks'!$EB$3</f>
        <v>FOUNDATION OF IT</v>
      </c>
      <c r="B1139" s="1030"/>
      <c r="C1139" s="564" t="str">
        <f>IF('statement of marks'!EB69="","",'statement of marks'!EB69)</f>
        <v/>
      </c>
      <c r="D1139" s="564" t="str">
        <f>IF('statement of marks'!EC69="","",'statement of marks'!EC69)</f>
        <v/>
      </c>
      <c r="E1139" s="564" t="str">
        <f>IF('statement of marks'!ED69="","",'statement of marks'!ED69)</f>
        <v/>
      </c>
      <c r="F1139" s="564" t="str">
        <f>IF('statement of marks'!EH69="","",'statement of marks'!EH69)</f>
        <v/>
      </c>
      <c r="G1139" s="122" t="str">
        <f>IF(F1139="","",SUM(C1139:F1139))</f>
        <v/>
      </c>
      <c r="H1139" s="231"/>
      <c r="J1139" s="1029" t="str">
        <f>'statement of marks'!$EB$3</f>
        <v>FOUNDATION OF IT</v>
      </c>
      <c r="K1139" s="1030"/>
      <c r="L1139" s="564" t="str">
        <f>IF('statement of marks'!EB70="","",'statement of marks'!EB70)</f>
        <v/>
      </c>
      <c r="M1139" s="564" t="str">
        <f>IF('statement of marks'!EC70="","",'statement of marks'!EC70)</f>
        <v/>
      </c>
      <c r="N1139" s="564" t="str">
        <f>IF('statement of marks'!ED70="","",'statement of marks'!ED70)</f>
        <v/>
      </c>
      <c r="O1139" s="564" t="str">
        <f>IF('statement of marks'!EH70="","",'statement of marks'!EH70)</f>
        <v/>
      </c>
      <c r="P1139" s="122" t="str">
        <f>IF(O1139="","",SUM(L1139:O1139))</f>
        <v/>
      </c>
    </row>
    <row r="1140" spans="1:16" ht="15.25" customHeight="1">
      <c r="A1140" s="1029" t="str">
        <f>'statement of marks'!$EN$3</f>
        <v>S.U.P.W.</v>
      </c>
      <c r="B1140" s="1030"/>
      <c r="C1140" s="562" t="s">
        <v>247</v>
      </c>
      <c r="D1140" s="1042" t="s">
        <v>249</v>
      </c>
      <c r="E1140" s="1042"/>
      <c r="F1140" s="565" t="s">
        <v>75</v>
      </c>
      <c r="G1140" s="122" t="s">
        <v>30</v>
      </c>
      <c r="H1140" s="231"/>
      <c r="J1140" s="1029" t="str">
        <f>'statement of marks'!$EN$3</f>
        <v>S.U.P.W.</v>
      </c>
      <c r="K1140" s="1030"/>
      <c r="L1140" s="562" t="s">
        <v>247</v>
      </c>
      <c r="M1140" s="1042" t="s">
        <v>249</v>
      </c>
      <c r="N1140" s="1042"/>
      <c r="O1140" s="565" t="s">
        <v>75</v>
      </c>
      <c r="P1140" s="122" t="s">
        <v>30</v>
      </c>
    </row>
    <row r="1141" spans="1:16" ht="15.25" customHeight="1">
      <c r="A1141" s="1029"/>
      <c r="B1141" s="1030"/>
      <c r="C1141" s="563">
        <f>'statement of marks'!$EN$6</f>
        <v>25</v>
      </c>
      <c r="D1141" s="1043">
        <f>'statement of marks'!$EO$6</f>
        <v>45</v>
      </c>
      <c r="E1141" s="1043"/>
      <c r="F1141" s="563">
        <f>'statement of marks'!$EP$6</f>
        <v>30</v>
      </c>
      <c r="G1141" s="122">
        <f>SUM(C1141,D1141,F1141)</f>
        <v>100</v>
      </c>
      <c r="H1141" s="231"/>
      <c r="J1141" s="1029"/>
      <c r="K1141" s="1030"/>
      <c r="L1141" s="563">
        <f>'statement of marks'!$EN$6</f>
        <v>25</v>
      </c>
      <c r="M1141" s="1043">
        <f>'statement of marks'!$EO$6</f>
        <v>45</v>
      </c>
      <c r="N1141" s="1043"/>
      <c r="O1141" s="563">
        <f>'statement of marks'!$EP$6</f>
        <v>30</v>
      </c>
      <c r="P1141" s="122">
        <f>SUM(L1141,M1141,O1141)</f>
        <v>100</v>
      </c>
    </row>
    <row r="1142" spans="1:16" ht="15.25" customHeight="1">
      <c r="A1142" s="1029"/>
      <c r="B1142" s="1030"/>
      <c r="C1142" s="564" t="str">
        <f>IF('statement of marks'!EN69="","",'statement of marks'!EN69)</f>
        <v/>
      </c>
      <c r="D1142" s="1044" t="str">
        <f>'statement of marks'!EO69</f>
        <v/>
      </c>
      <c r="E1142" s="1044"/>
      <c r="F1142" s="564" t="str">
        <f>'statement of marks'!EP69</f>
        <v/>
      </c>
      <c r="G1142" s="561" t="str">
        <f>IF(F1142="","",SUM(C1142,D1142,F1142))</f>
        <v/>
      </c>
      <c r="H1142" s="231"/>
      <c r="J1142" s="1029"/>
      <c r="K1142" s="1030"/>
      <c r="L1142" s="564" t="str">
        <f>IF('statement of marks'!EN70="","",'statement of marks'!EN70)</f>
        <v/>
      </c>
      <c r="M1142" s="1044" t="str">
        <f>'statement of marks'!EO70</f>
        <v/>
      </c>
      <c r="N1142" s="1044"/>
      <c r="O1142" s="564" t="str">
        <f>'statement of marks'!EP70</f>
        <v/>
      </c>
      <c r="P1142" s="561" t="str">
        <f>IF(O1142="","",SUM(L1142,M1142,O1142))</f>
        <v/>
      </c>
    </row>
    <row r="1143" spans="1:16" ht="15.25" customHeight="1">
      <c r="A1143" s="1029" t="str">
        <f>'statement of marks'!$ES$3</f>
        <v>ART EDU.</v>
      </c>
      <c r="B1143" s="1030"/>
      <c r="C1143" s="565" t="s">
        <v>76</v>
      </c>
      <c r="D1143" s="1041" t="s">
        <v>77</v>
      </c>
      <c r="E1143" s="1041"/>
      <c r="F1143" s="224" t="s">
        <v>248</v>
      </c>
      <c r="G1143" s="122" t="s">
        <v>30</v>
      </c>
      <c r="H1143" s="231"/>
      <c r="J1143" s="1029" t="str">
        <f>'statement of marks'!$ES$3</f>
        <v>ART EDU.</v>
      </c>
      <c r="K1143" s="1030"/>
      <c r="L1143" s="565" t="s">
        <v>76</v>
      </c>
      <c r="M1143" s="1041" t="s">
        <v>77</v>
      </c>
      <c r="N1143" s="1041"/>
      <c r="O1143" s="224" t="s">
        <v>248</v>
      </c>
      <c r="P1143" s="122" t="s">
        <v>30</v>
      </c>
    </row>
    <row r="1144" spans="1:16" ht="15.25" customHeight="1">
      <c r="A1144" s="1029"/>
      <c r="B1144" s="1030"/>
      <c r="C1144" s="563">
        <f>'statement of marks'!$ES$6</f>
        <v>25</v>
      </c>
      <c r="D1144" s="563">
        <f>'statement of marks'!$ET$6</f>
        <v>30</v>
      </c>
      <c r="E1144" s="563">
        <f>'statement of marks'!$EU$6</f>
        <v>30</v>
      </c>
      <c r="F1144" s="563">
        <f>'statement of marks'!$EV$6</f>
        <v>15</v>
      </c>
      <c r="G1144" s="122">
        <f>SUM(C1144,D1144,E1144,F1144)</f>
        <v>100</v>
      </c>
      <c r="H1144" s="231"/>
      <c r="J1144" s="1029"/>
      <c r="K1144" s="1030"/>
      <c r="L1144" s="563">
        <f>'statement of marks'!$ES$6</f>
        <v>25</v>
      </c>
      <c r="M1144" s="563">
        <f>'statement of marks'!$ET$6</f>
        <v>30</v>
      </c>
      <c r="N1144" s="563">
        <f>'statement of marks'!$EU$6</f>
        <v>30</v>
      </c>
      <c r="O1144" s="563">
        <f>'statement of marks'!$EV$6</f>
        <v>15</v>
      </c>
      <c r="P1144" s="122">
        <f>SUM(L1144,M1144,N1144,O1144)</f>
        <v>100</v>
      </c>
    </row>
    <row r="1145" spans="1:16" ht="15.25" customHeight="1">
      <c r="A1145" s="1029"/>
      <c r="B1145" s="1030"/>
      <c r="C1145" s="564" t="str">
        <f>IF('statement of marks'!ES69="","",'statement of marks'!ES69)</f>
        <v/>
      </c>
      <c r="D1145" s="564" t="str">
        <f>'statement of marks'!ET69</f>
        <v/>
      </c>
      <c r="E1145" s="564" t="str">
        <f>'statement of marks'!EU69</f>
        <v/>
      </c>
      <c r="F1145" s="564" t="str">
        <f>'statement of marks'!EV69</f>
        <v/>
      </c>
      <c r="G1145" s="122" t="str">
        <f>IF(F1145="","",SUM(C1145:F1145))</f>
        <v/>
      </c>
      <c r="H1145" s="231"/>
      <c r="J1145" s="1029"/>
      <c r="K1145" s="1030"/>
      <c r="L1145" s="564" t="str">
        <f>IF('statement of marks'!ES70="","",'statement of marks'!ES70)</f>
        <v/>
      </c>
      <c r="M1145" s="564" t="str">
        <f>'statement of marks'!ET70</f>
        <v/>
      </c>
      <c r="N1145" s="564" t="str">
        <f>'statement of marks'!EU70</f>
        <v/>
      </c>
      <c r="O1145" s="564" t="str">
        <f>'statement of marks'!EV70</f>
        <v/>
      </c>
      <c r="P1145" s="122" t="str">
        <f>IF(O1145="","",SUM(L1145:O1145))</f>
        <v/>
      </c>
    </row>
    <row r="1146" spans="1:16" ht="15.25" customHeight="1">
      <c r="A1146" s="1033" t="s">
        <v>246</v>
      </c>
      <c r="B1146" s="1034"/>
      <c r="C1146" s="560" t="s">
        <v>252</v>
      </c>
      <c r="D1146" s="560" t="s">
        <v>251</v>
      </c>
      <c r="E1146" s="560" t="s">
        <v>250</v>
      </c>
      <c r="F1146" s="1031" t="s">
        <v>245</v>
      </c>
      <c r="G1146" s="1032"/>
      <c r="H1146" s="231"/>
      <c r="J1146" s="1033" t="s">
        <v>246</v>
      </c>
      <c r="K1146" s="1034"/>
      <c r="L1146" s="560" t="s">
        <v>252</v>
      </c>
      <c r="M1146" s="560" t="s">
        <v>251</v>
      </c>
      <c r="N1146" s="560" t="s">
        <v>250</v>
      </c>
      <c r="O1146" s="1031" t="s">
        <v>245</v>
      </c>
      <c r="P1146" s="1032"/>
    </row>
    <row r="1147" spans="1:16" ht="15.25" customHeight="1">
      <c r="A1147" s="1033" t="s">
        <v>170</v>
      </c>
      <c r="B1147" s="1034"/>
      <c r="C1147" s="181" t="str">
        <f>IF('statement of marks'!GN69="","",'statement of marks'!GN69)</f>
        <v/>
      </c>
      <c r="D1147" s="181" t="str">
        <f>IF('statement of marks'!GP69="","",'statement of marks'!GP69)</f>
        <v/>
      </c>
      <c r="E1147" s="181" t="str">
        <f>IF('statement of marks'!GR69="","",'statement of marks'!GR69)</f>
        <v/>
      </c>
      <c r="F1147" s="1035" t="str">
        <f>'statement of marks'!GT69</f>
        <v/>
      </c>
      <c r="G1147" s="1036"/>
      <c r="H1147" s="231"/>
      <c r="J1147" s="1033" t="s">
        <v>170</v>
      </c>
      <c r="K1147" s="1034"/>
      <c r="L1147" s="181" t="str">
        <f>IF('statement of marks'!GN70="","",'statement of marks'!GN70)</f>
        <v/>
      </c>
      <c r="M1147" s="181" t="str">
        <f>IF('statement of marks'!GP70="","",'statement of marks'!GP70)</f>
        <v/>
      </c>
      <c r="N1147" s="181" t="str">
        <f>IF('statement of marks'!GR70="","",'statement of marks'!GR70)</f>
        <v/>
      </c>
      <c r="O1147" s="1035" t="str">
        <f>'statement of marks'!GT70</f>
        <v/>
      </c>
      <c r="P1147" s="1036"/>
    </row>
    <row r="1148" spans="1:16" ht="15.25" customHeight="1">
      <c r="A1148" s="1037" t="s">
        <v>171</v>
      </c>
      <c r="B1148" s="1038"/>
      <c r="C1148" s="180" t="str">
        <f>IF('statement of marks'!GM69="","",'statement of marks'!GM69)</f>
        <v/>
      </c>
      <c r="D1148" s="180" t="str">
        <f>IF('statement of marks'!GO69="","",'statement of marks'!GO69)</f>
        <v/>
      </c>
      <c r="E1148" s="180" t="str">
        <f>IF('statement of marks'!GQ69="","",'statement of marks'!GQ69)</f>
        <v/>
      </c>
      <c r="F1148" s="1039" t="str">
        <f>'statement of marks'!GS69</f>
        <v/>
      </c>
      <c r="G1148" s="1040"/>
      <c r="H1148" s="231"/>
      <c r="J1148" s="1037" t="s">
        <v>171</v>
      </c>
      <c r="K1148" s="1038"/>
      <c r="L1148" s="180" t="str">
        <f>IF('statement of marks'!GM70="","",'statement of marks'!GM70)</f>
        <v/>
      </c>
      <c r="M1148" s="180" t="str">
        <f>IF('statement of marks'!GO70="","",'statement of marks'!GO70)</f>
        <v/>
      </c>
      <c r="N1148" s="180" t="str">
        <f>IF('statement of marks'!GQ70="","",'statement of marks'!GQ70)</f>
        <v/>
      </c>
      <c r="O1148" s="1039" t="str">
        <f>'statement of marks'!GS70</f>
        <v/>
      </c>
      <c r="P1148" s="1040"/>
    </row>
    <row r="1149" spans="1:16" ht="15.25" customHeight="1">
      <c r="A1149" s="1029" t="s">
        <v>241</v>
      </c>
      <c r="B1149" s="1030"/>
      <c r="C1149" s="177"/>
      <c r="D1149" s="43"/>
      <c r="E1149" s="43"/>
      <c r="F1149" s="43"/>
      <c r="G1149" s="226"/>
      <c r="H1149" s="231"/>
      <c r="J1149" s="1029" t="s">
        <v>241</v>
      </c>
      <c r="K1149" s="1030"/>
      <c r="L1149" s="177"/>
      <c r="M1149" s="43"/>
      <c r="N1149" s="43"/>
      <c r="O1149" s="43"/>
      <c r="P1149" s="226"/>
    </row>
    <row r="1150" spans="1:16" ht="15.25" customHeight="1">
      <c r="A1150" s="1029" t="s">
        <v>242</v>
      </c>
      <c r="B1150" s="1030"/>
      <c r="C1150" s="177"/>
      <c r="D1150" s="43"/>
      <c r="E1150" s="43"/>
      <c r="F1150" s="43"/>
      <c r="G1150" s="226"/>
      <c r="H1150" s="231"/>
      <c r="J1150" s="1029" t="s">
        <v>242</v>
      </c>
      <c r="K1150" s="1030"/>
      <c r="L1150" s="177"/>
      <c r="M1150" s="43"/>
      <c r="N1150" s="43"/>
      <c r="O1150" s="43"/>
      <c r="P1150" s="226"/>
    </row>
    <row r="1151" spans="1:16" ht="15.25" customHeight="1">
      <c r="A1151" s="1029" t="s">
        <v>243</v>
      </c>
      <c r="B1151" s="1030"/>
      <c r="C1151" s="177"/>
      <c r="D1151" s="43"/>
      <c r="E1151" s="43"/>
      <c r="F1151" s="43"/>
      <c r="G1151" s="226"/>
      <c r="H1151" s="231"/>
      <c r="J1151" s="1029" t="s">
        <v>243</v>
      </c>
      <c r="K1151" s="1030"/>
      <c r="L1151" s="177"/>
      <c r="M1151" s="43"/>
      <c r="N1151" s="43"/>
      <c r="O1151" s="43"/>
      <c r="P1151" s="226"/>
    </row>
    <row r="1152" spans="1:16" ht="15.25" customHeight="1" thickBot="1">
      <c r="A1152" s="1027" t="s">
        <v>244</v>
      </c>
      <c r="B1152" s="1028"/>
      <c r="C1152" s="178"/>
      <c r="D1152" s="227"/>
      <c r="E1152" s="227"/>
      <c r="F1152" s="227"/>
      <c r="G1152" s="228"/>
      <c r="H1152" s="231"/>
      <c r="J1152" s="1027" t="s">
        <v>244</v>
      </c>
      <c r="K1152" s="1028"/>
      <c r="L1152" s="178"/>
      <c r="M1152" s="227"/>
      <c r="N1152" s="227"/>
      <c r="O1152" s="227"/>
      <c r="P1152" s="228"/>
    </row>
    <row r="1153" spans="1:16" ht="15.25" customHeight="1" thickTop="1">
      <c r="A1153" s="1053" t="s">
        <v>166</v>
      </c>
      <c r="B1153" s="1054"/>
      <c r="C1153" s="1054"/>
      <c r="D1153" s="1054"/>
      <c r="E1153" s="1054"/>
      <c r="F1153" s="1054"/>
      <c r="G1153" s="1055"/>
      <c r="H1153" s="231"/>
      <c r="J1153" s="1056" t="s">
        <v>256</v>
      </c>
      <c r="K1153" s="1057"/>
      <c r="L1153" s="1057"/>
      <c r="M1153" s="1057"/>
      <c r="N1153" s="1057"/>
      <c r="O1153" s="1057"/>
      <c r="P1153" s="1058"/>
    </row>
    <row r="1154" spans="1:16" ht="15.25" customHeight="1">
      <c r="A1154" s="1059" t="str">
        <f>IF('statement of marks'!$A$1="","",'statement of marks'!$A$1)</f>
        <v xml:space="preserve">GOVT. HR. SEC. SCHOOL, </v>
      </c>
      <c r="B1154" s="1060"/>
      <c r="C1154" s="1060"/>
      <c r="D1154" s="1060"/>
      <c r="E1154" s="1060"/>
      <c r="F1154" s="1060"/>
      <c r="G1154" s="1061"/>
      <c r="H1154" s="231"/>
      <c r="J1154" s="1059" t="str">
        <f>IF('statement of marks'!$A$1="","",'statement of marks'!$A$1)</f>
        <v xml:space="preserve">GOVT. HR. SEC. SCHOOL, </v>
      </c>
      <c r="K1154" s="1060"/>
      <c r="L1154" s="1060"/>
      <c r="M1154" s="1060"/>
      <c r="N1154" s="1060"/>
      <c r="O1154" s="1060"/>
      <c r="P1154" s="1061"/>
    </row>
    <row r="1155" spans="1:16" ht="15.25" customHeight="1">
      <c r="A1155" s="1059"/>
      <c r="B1155" s="1060"/>
      <c r="C1155" s="1060"/>
      <c r="D1155" s="1060"/>
      <c r="E1155" s="1060"/>
      <c r="F1155" s="1060"/>
      <c r="G1155" s="1061"/>
      <c r="H1155" s="231"/>
      <c r="J1155" s="1059"/>
      <c r="K1155" s="1060"/>
      <c r="L1155" s="1060"/>
      <c r="M1155" s="1060"/>
      <c r="N1155" s="1060"/>
      <c r="O1155" s="1060"/>
      <c r="P1155" s="1061"/>
    </row>
    <row r="1156" spans="1:16" ht="15.25" customHeight="1">
      <c r="A1156" s="1029" t="s">
        <v>167</v>
      </c>
      <c r="B1156" s="1030"/>
      <c r="C1156" s="1051" t="str">
        <f>IF('statement of marks'!$F$3="","",'statement of marks'!$F$3)</f>
        <v>2015-16</v>
      </c>
      <c r="D1156" s="1051"/>
      <c r="E1156" s="1051"/>
      <c r="F1156" s="1051"/>
      <c r="G1156" s="1052"/>
      <c r="H1156" s="231"/>
      <c r="J1156" s="1029" t="s">
        <v>167</v>
      </c>
      <c r="K1156" s="1030"/>
      <c r="L1156" s="1051" t="str">
        <f>IF('statement of marks'!$F$3="","",'statement of marks'!$F$3)</f>
        <v>2015-16</v>
      </c>
      <c r="M1156" s="1051"/>
      <c r="N1156" s="1051"/>
      <c r="O1156" s="1051"/>
      <c r="P1156" s="1052"/>
    </row>
    <row r="1157" spans="1:16" ht="15.25" customHeight="1">
      <c r="A1157" s="1029" t="s">
        <v>31</v>
      </c>
      <c r="B1157" s="1030"/>
      <c r="C1157" s="1051" t="str">
        <f>IF('statement of marks'!H71="","",'statement of marks'!H71)</f>
        <v>A 065</v>
      </c>
      <c r="D1157" s="1051"/>
      <c r="E1157" s="1051"/>
      <c r="F1157" s="1051"/>
      <c r="G1157" s="1052"/>
      <c r="H1157" s="231"/>
      <c r="J1157" s="1029" t="s">
        <v>31</v>
      </c>
      <c r="K1157" s="1030"/>
      <c r="L1157" s="1051" t="str">
        <f>IF('statement of marks'!H72="","",'statement of marks'!H72)</f>
        <v>A 066</v>
      </c>
      <c r="M1157" s="1051"/>
      <c r="N1157" s="1051"/>
      <c r="O1157" s="1051"/>
      <c r="P1157" s="1052"/>
    </row>
    <row r="1158" spans="1:16" ht="15.25" customHeight="1">
      <c r="A1158" s="1029" t="s">
        <v>32</v>
      </c>
      <c r="B1158" s="1030"/>
      <c r="C1158" s="1051" t="str">
        <f>IF('statement of marks'!I71="","",'statement of marks'!I71)</f>
        <v>B 065</v>
      </c>
      <c r="D1158" s="1051"/>
      <c r="E1158" s="1051"/>
      <c r="F1158" s="1051"/>
      <c r="G1158" s="1052"/>
      <c r="H1158" s="231"/>
      <c r="J1158" s="1029" t="s">
        <v>32</v>
      </c>
      <c r="K1158" s="1030"/>
      <c r="L1158" s="1051" t="str">
        <f>IF('statement of marks'!I72="","",'statement of marks'!I72)</f>
        <v>B 066</v>
      </c>
      <c r="M1158" s="1051"/>
      <c r="N1158" s="1051"/>
      <c r="O1158" s="1051"/>
      <c r="P1158" s="1052"/>
    </row>
    <row r="1159" spans="1:16" ht="15.25" customHeight="1">
      <c r="A1159" s="1029" t="s">
        <v>33</v>
      </c>
      <c r="B1159" s="1030"/>
      <c r="C1159" s="1051" t="str">
        <f>IF('statement of marks'!J71="","",'statement of marks'!J71)</f>
        <v>C 065</v>
      </c>
      <c r="D1159" s="1051"/>
      <c r="E1159" s="1051"/>
      <c r="F1159" s="1051"/>
      <c r="G1159" s="1052"/>
      <c r="H1159" s="231"/>
      <c r="J1159" s="1029" t="s">
        <v>33</v>
      </c>
      <c r="K1159" s="1030"/>
      <c r="L1159" s="1051" t="str">
        <f>IF('statement of marks'!J72="","",'statement of marks'!J72)</f>
        <v>C 066</v>
      </c>
      <c r="M1159" s="1051"/>
      <c r="N1159" s="1051"/>
      <c r="O1159" s="1051"/>
      <c r="P1159" s="1052"/>
    </row>
    <row r="1160" spans="1:16" ht="15.25" customHeight="1">
      <c r="A1160" s="1029" t="s">
        <v>202</v>
      </c>
      <c r="B1160" s="1030"/>
      <c r="C1160" s="559" t="str">
        <f>IF('statement of marks'!$A$3="","",'statement of marks'!$A$3)</f>
        <v>10 'B'</v>
      </c>
      <c r="D1160" s="1030" t="s">
        <v>62</v>
      </c>
      <c r="E1160" s="1030"/>
      <c r="F1160" s="1030">
        <f>IF('statement of marks'!D71="","",'statement of marks'!D71)</f>
        <v>1065</v>
      </c>
      <c r="G1160" s="1050"/>
      <c r="H1160" s="231"/>
      <c r="J1160" s="1029" t="s">
        <v>202</v>
      </c>
      <c r="K1160" s="1030"/>
      <c r="L1160" s="559" t="str">
        <f>IF('statement of marks'!$A$3="","",'statement of marks'!$A$3)</f>
        <v>10 'B'</v>
      </c>
      <c r="M1160" s="1030" t="s">
        <v>62</v>
      </c>
      <c r="N1160" s="1030"/>
      <c r="O1160" s="1030">
        <f>IF('statement of marks'!D72="","",'statement of marks'!D72)</f>
        <v>1066</v>
      </c>
      <c r="P1160" s="1050"/>
    </row>
    <row r="1161" spans="1:16" ht="15.25" customHeight="1">
      <c r="A1161" s="1029" t="s">
        <v>63</v>
      </c>
      <c r="B1161" s="1030"/>
      <c r="C1161" s="559" t="str">
        <f>IF('statement of marks'!F71="","",'statement of marks'!F71)</f>
        <v/>
      </c>
      <c r="D1161" s="1030" t="s">
        <v>58</v>
      </c>
      <c r="E1161" s="1030"/>
      <c r="F1161" s="1062" t="str">
        <f>IF('statement of marks'!G71="","",'statement of marks'!G71)</f>
        <v/>
      </c>
      <c r="G1161" s="1063"/>
      <c r="H1161" s="231"/>
      <c r="J1161" s="1029" t="s">
        <v>63</v>
      </c>
      <c r="K1161" s="1030"/>
      <c r="L1161" s="559" t="str">
        <f>IF('statement of marks'!F72="","",'statement of marks'!F72)</f>
        <v/>
      </c>
      <c r="M1161" s="1030" t="s">
        <v>58</v>
      </c>
      <c r="N1161" s="1030"/>
      <c r="O1161" s="1062" t="str">
        <f>IF('statement of marks'!G72="","",'statement of marks'!G72)</f>
        <v/>
      </c>
      <c r="P1161" s="1063"/>
    </row>
    <row r="1162" spans="1:16" ht="15.25" customHeight="1">
      <c r="A1162" s="229" t="s">
        <v>168</v>
      </c>
      <c r="B1162" s="230" t="s">
        <v>254</v>
      </c>
      <c r="C1162" s="186" t="s">
        <v>67</v>
      </c>
      <c r="D1162" s="186" t="s">
        <v>68</v>
      </c>
      <c r="E1162" s="186" t="s">
        <v>69</v>
      </c>
      <c r="F1162" s="558" t="s">
        <v>176</v>
      </c>
      <c r="G1162" s="190" t="s">
        <v>253</v>
      </c>
      <c r="H1162" s="231"/>
      <c r="J1162" s="229" t="s">
        <v>168</v>
      </c>
      <c r="K1162" s="230" t="s">
        <v>254</v>
      </c>
      <c r="L1162" s="186" t="s">
        <v>67</v>
      </c>
      <c r="M1162" s="186" t="s">
        <v>68</v>
      </c>
      <c r="N1162" s="186" t="s">
        <v>69</v>
      </c>
      <c r="O1162" s="558" t="s">
        <v>176</v>
      </c>
      <c r="P1162" s="190" t="s">
        <v>253</v>
      </c>
    </row>
    <row r="1163" spans="1:16" ht="15.25" customHeight="1">
      <c r="A1163" s="1049" t="s">
        <v>148</v>
      </c>
      <c r="B1163" s="1046"/>
      <c r="C1163" s="563">
        <v>10</v>
      </c>
      <c r="D1163" s="563">
        <v>10</v>
      </c>
      <c r="E1163" s="563">
        <v>10</v>
      </c>
      <c r="F1163" s="563">
        <v>70</v>
      </c>
      <c r="G1163" s="122">
        <v>100</v>
      </c>
      <c r="H1163" s="231"/>
      <c r="J1163" s="1049" t="s">
        <v>148</v>
      </c>
      <c r="K1163" s="1046"/>
      <c r="L1163" s="563">
        <v>10</v>
      </c>
      <c r="M1163" s="563">
        <v>10</v>
      </c>
      <c r="N1163" s="563">
        <v>10</v>
      </c>
      <c r="O1163" s="563">
        <v>70</v>
      </c>
      <c r="P1163" s="122">
        <v>100</v>
      </c>
    </row>
    <row r="1164" spans="1:16" ht="15.25" customHeight="1">
      <c r="A1164" s="1029" t="str">
        <f>'statement of marks'!$K$3</f>
        <v>HINDI</v>
      </c>
      <c r="B1164" s="1030"/>
      <c r="C1164" s="181" t="str">
        <f>IF('statement of marks'!K71="","",'statement of marks'!K71)</f>
        <v/>
      </c>
      <c r="D1164" s="181" t="str">
        <f>IF('statement of marks'!L71="","",'statement of marks'!L71)</f>
        <v/>
      </c>
      <c r="E1164" s="181" t="str">
        <f>IF('statement of marks'!M71="","",'statement of marks'!M71)</f>
        <v/>
      </c>
      <c r="F1164" s="181" t="str">
        <f>IF('statement of marks'!O71="","",'statement of marks'!O71)</f>
        <v/>
      </c>
      <c r="G1164" s="122" t="str">
        <f t="shared" ref="G1164:G1169" si="64">IF(F1164="","",SUM(C1164:F1164))</f>
        <v/>
      </c>
      <c r="H1164" s="231"/>
      <c r="J1164" s="1029" t="str">
        <f>'statement of marks'!$K$3</f>
        <v>HINDI</v>
      </c>
      <c r="K1164" s="1030"/>
      <c r="L1164" s="181" t="str">
        <f>IF('statement of marks'!K72="","",'statement of marks'!K72)</f>
        <v/>
      </c>
      <c r="M1164" s="181" t="str">
        <f>IF('statement of marks'!L72="","",'statement of marks'!L72)</f>
        <v/>
      </c>
      <c r="N1164" s="181" t="str">
        <f>IF('statement of marks'!M72="","",'statement of marks'!M72)</f>
        <v/>
      </c>
      <c r="O1164" s="181" t="str">
        <f>IF('statement of marks'!O72="","",'statement of marks'!O72)</f>
        <v/>
      </c>
      <c r="P1164" s="122" t="str">
        <f t="shared" ref="P1164:P1169" si="65">IF(O1164="","",SUM(L1164:O1164))</f>
        <v/>
      </c>
    </row>
    <row r="1165" spans="1:16" ht="15.25" customHeight="1">
      <c r="A1165" s="1029" t="str">
        <f>'statement of marks'!$AA$3</f>
        <v>ENGLISH</v>
      </c>
      <c r="B1165" s="1030"/>
      <c r="C1165" s="181" t="str">
        <f>IF('statement of marks'!AA71="","",'statement of marks'!AA71)</f>
        <v/>
      </c>
      <c r="D1165" s="181" t="str">
        <f>IF('statement of marks'!AB71="","",'statement of marks'!AB71)</f>
        <v/>
      </c>
      <c r="E1165" s="181" t="str">
        <f>IF('statement of marks'!AC71="","",'statement of marks'!AC71)</f>
        <v/>
      </c>
      <c r="F1165" s="181" t="str">
        <f>IF('statement of marks'!AE71="","",'statement of marks'!AE71)</f>
        <v/>
      </c>
      <c r="G1165" s="122" t="str">
        <f t="shared" si="64"/>
        <v/>
      </c>
      <c r="H1165" s="231"/>
      <c r="J1165" s="1029" t="str">
        <f>'statement of marks'!$AA$3</f>
        <v>ENGLISH</v>
      </c>
      <c r="K1165" s="1030"/>
      <c r="L1165" s="181" t="str">
        <f>IF('statement of marks'!AA72="","",'statement of marks'!AA72)</f>
        <v/>
      </c>
      <c r="M1165" s="181" t="str">
        <f>IF('statement of marks'!AB72="","",'statement of marks'!AB72)</f>
        <v/>
      </c>
      <c r="N1165" s="181" t="str">
        <f>IF('statement of marks'!AC72="","",'statement of marks'!AC72)</f>
        <v/>
      </c>
      <c r="O1165" s="181" t="str">
        <f>IF('statement of marks'!AE72="","",'statement of marks'!AE72)</f>
        <v/>
      </c>
      <c r="P1165" s="122" t="str">
        <f t="shared" si="65"/>
        <v/>
      </c>
    </row>
    <row r="1166" spans="1:16" ht="15.25" customHeight="1">
      <c r="A1166" s="1029" t="str">
        <f>'statement of marks'!AR71</f>
        <v/>
      </c>
      <c r="B1166" s="1030"/>
      <c r="C1166" s="181" t="str">
        <f>IF('statement of marks'!AS71="","",'statement of marks'!AS71)</f>
        <v/>
      </c>
      <c r="D1166" s="181" t="str">
        <f>IF('statement of marks'!AT71="","",'statement of marks'!AT71)</f>
        <v/>
      </c>
      <c r="E1166" s="181" t="str">
        <f>IF('statement of marks'!AU71="","",'statement of marks'!AU71)</f>
        <v/>
      </c>
      <c r="F1166" s="181" t="str">
        <f>IF('statement of marks'!AW71="","",'statement of marks'!AW71)</f>
        <v/>
      </c>
      <c r="G1166" s="122" t="str">
        <f t="shared" si="64"/>
        <v/>
      </c>
      <c r="H1166" s="231"/>
      <c r="J1166" s="1029" t="str">
        <f>'statement of marks'!AR72</f>
        <v/>
      </c>
      <c r="K1166" s="1030"/>
      <c r="L1166" s="181" t="str">
        <f>IF('statement of marks'!AS72="","",'statement of marks'!AS72)</f>
        <v/>
      </c>
      <c r="M1166" s="181" t="str">
        <f>IF('statement of marks'!AT72="","",'statement of marks'!AT72)</f>
        <v/>
      </c>
      <c r="N1166" s="181" t="str">
        <f>IF('statement of marks'!AU72="","",'statement of marks'!AU72)</f>
        <v/>
      </c>
      <c r="O1166" s="181" t="str">
        <f>IF('statement of marks'!AW72="","",'statement of marks'!AW72)</f>
        <v/>
      </c>
      <c r="P1166" s="122" t="str">
        <f t="shared" si="65"/>
        <v/>
      </c>
    </row>
    <row r="1167" spans="1:16" ht="15.25" customHeight="1">
      <c r="A1167" s="1029" t="str">
        <f>'statement of marks'!$BI$3</f>
        <v>SCIENCE</v>
      </c>
      <c r="B1167" s="1030"/>
      <c r="C1167" s="181" t="str">
        <f>IF('statement of marks'!BI71="","",'statement of marks'!BI71)</f>
        <v/>
      </c>
      <c r="D1167" s="181" t="str">
        <f>IF('statement of marks'!BJ71="","",'statement of marks'!BJ71)</f>
        <v/>
      </c>
      <c r="E1167" s="181" t="str">
        <f>IF('statement of marks'!BK71="","",'statement of marks'!BK71)</f>
        <v/>
      </c>
      <c r="F1167" s="181" t="str">
        <f>IF('statement of marks'!BM71="","",'statement of marks'!BM71)</f>
        <v/>
      </c>
      <c r="G1167" s="122" t="str">
        <f t="shared" si="64"/>
        <v/>
      </c>
      <c r="H1167" s="231"/>
      <c r="J1167" s="1029" t="str">
        <f>'statement of marks'!$BI$3</f>
        <v>SCIENCE</v>
      </c>
      <c r="K1167" s="1030"/>
      <c r="L1167" s="181" t="str">
        <f>IF('statement of marks'!BI72="","",'statement of marks'!BI72)</f>
        <v/>
      </c>
      <c r="M1167" s="181" t="str">
        <f>IF('statement of marks'!BJ72="","",'statement of marks'!BJ72)</f>
        <v/>
      </c>
      <c r="N1167" s="181" t="str">
        <f>IF('statement of marks'!BK72="","",'statement of marks'!BK72)</f>
        <v/>
      </c>
      <c r="O1167" s="181" t="str">
        <f>IF('statement of marks'!BM72="","",'statement of marks'!BM72)</f>
        <v/>
      </c>
      <c r="P1167" s="122" t="str">
        <f t="shared" si="65"/>
        <v/>
      </c>
    </row>
    <row r="1168" spans="1:16" ht="15.25" customHeight="1">
      <c r="A1168" s="1029" t="str">
        <f>'statement of marks'!$BY$3</f>
        <v>SOCIAL SCIENCE</v>
      </c>
      <c r="B1168" s="1030"/>
      <c r="C1168" s="181" t="str">
        <f>IF('statement of marks'!BY71="","",'statement of marks'!BY71)</f>
        <v/>
      </c>
      <c r="D1168" s="181" t="str">
        <f>IF('statement of marks'!BZ71="","",'statement of marks'!BZ71)</f>
        <v/>
      </c>
      <c r="E1168" s="181" t="str">
        <f>IF('statement of marks'!CA71="","",'statement of marks'!CA71)</f>
        <v/>
      </c>
      <c r="F1168" s="181" t="str">
        <f>IF('statement of marks'!CC71="","",'statement of marks'!CC71)</f>
        <v/>
      </c>
      <c r="G1168" s="122" t="str">
        <f t="shared" si="64"/>
        <v/>
      </c>
      <c r="H1168" s="231"/>
      <c r="J1168" s="1029" t="str">
        <f>'statement of marks'!$BY$3</f>
        <v>SOCIAL SCIENCE</v>
      </c>
      <c r="K1168" s="1030"/>
      <c r="L1168" s="181" t="str">
        <f>IF('statement of marks'!BY72="","",'statement of marks'!BY72)</f>
        <v/>
      </c>
      <c r="M1168" s="181" t="str">
        <f>IF('statement of marks'!BZ72="","",'statement of marks'!BZ72)</f>
        <v/>
      </c>
      <c r="N1168" s="181" t="str">
        <f>IF('statement of marks'!CA72="","",'statement of marks'!CA72)</f>
        <v/>
      </c>
      <c r="O1168" s="181" t="str">
        <f>IF('statement of marks'!CC72="","",'statement of marks'!CC72)</f>
        <v/>
      </c>
      <c r="P1168" s="122" t="str">
        <f t="shared" si="65"/>
        <v/>
      </c>
    </row>
    <row r="1169" spans="1:16" ht="15.25" customHeight="1">
      <c r="A1169" s="1029" t="str">
        <f>'statement of marks'!$CO$3</f>
        <v>MATHEMATICS</v>
      </c>
      <c r="B1169" s="1030"/>
      <c r="C1169" s="181" t="str">
        <f>IF('statement of marks'!CO71="","",'statement of marks'!CO71)</f>
        <v/>
      </c>
      <c r="D1169" s="181" t="str">
        <f>IF('statement of marks'!CP71="","",'statement of marks'!CP71)</f>
        <v/>
      </c>
      <c r="E1169" s="181" t="str">
        <f>IF('statement of marks'!CQ71="","",'statement of marks'!CQ71)</f>
        <v/>
      </c>
      <c r="F1169" s="181" t="str">
        <f>IF('statement of marks'!CS71="","",'statement of marks'!CS71)</f>
        <v/>
      </c>
      <c r="G1169" s="122" t="str">
        <f t="shared" si="64"/>
        <v/>
      </c>
      <c r="H1169" s="231"/>
      <c r="J1169" s="1029" t="str">
        <f>'statement of marks'!$CO$3</f>
        <v>MATHEMATICS</v>
      </c>
      <c r="K1169" s="1030"/>
      <c r="L1169" s="181" t="str">
        <f>IF('statement of marks'!CO72="","",'statement of marks'!CO72)</f>
        <v/>
      </c>
      <c r="M1169" s="181" t="str">
        <f>IF('statement of marks'!CP72="","",'statement of marks'!CP72)</f>
        <v/>
      </c>
      <c r="N1169" s="181" t="str">
        <f>IF('statement of marks'!CQ72="","",'statement of marks'!CQ72)</f>
        <v/>
      </c>
      <c r="O1169" s="181" t="str">
        <f>IF('statement of marks'!CS72="","",'statement of marks'!CS72)</f>
        <v/>
      </c>
      <c r="P1169" s="122" t="str">
        <f t="shared" si="65"/>
        <v/>
      </c>
    </row>
    <row r="1170" spans="1:16" ht="15.25" customHeight="1">
      <c r="A1170" s="1047" t="s">
        <v>255</v>
      </c>
      <c r="B1170" s="1048"/>
      <c r="C1170" s="180" t="str">
        <f>IF(C1169="","",SUM(C1164:C1169))</f>
        <v/>
      </c>
      <c r="D1170" s="180" t="str">
        <f>IF(D1169="","",SUM(D1164:D1169))</f>
        <v/>
      </c>
      <c r="E1170" s="180" t="str">
        <f>IF(E1169="","",SUM(E1164:E1169))</f>
        <v/>
      </c>
      <c r="F1170" s="180" t="str">
        <f>IF(F1169="","",SUM(F1164:F1169))</f>
        <v/>
      </c>
      <c r="G1170" s="188" t="str">
        <f>IF(G1169="","",SUM(G1164:G1169))</f>
        <v/>
      </c>
      <c r="H1170" s="231"/>
      <c r="J1170" s="1047" t="s">
        <v>255</v>
      </c>
      <c r="K1170" s="1048"/>
      <c r="L1170" s="180" t="str">
        <f>IF(L1169="","",SUM(L1164:L1169))</f>
        <v/>
      </c>
      <c r="M1170" s="180" t="str">
        <f>IF(M1169="","",SUM(M1164:M1169))</f>
        <v/>
      </c>
      <c r="N1170" s="180" t="str">
        <f>IF(N1169="","",SUM(N1164:N1169))</f>
        <v/>
      </c>
      <c r="O1170" s="180" t="str">
        <f>IF(O1169="","",SUM(O1164:O1169))</f>
        <v/>
      </c>
      <c r="P1170" s="188" t="str">
        <f>IF(P1169="","",SUM(P1164:P1169))</f>
        <v/>
      </c>
    </row>
    <row r="1171" spans="1:16" ht="15.25" customHeight="1">
      <c r="A1171" s="1047" t="s">
        <v>169</v>
      </c>
      <c r="B1171" s="1048"/>
      <c r="C1171" s="563">
        <f>60-(COUNTIF(C1164:C1169,"NA")*10+COUNTIF(C1164:C1169,"ML")*10)</f>
        <v>60</v>
      </c>
      <c r="D1171" s="563">
        <f>60-(COUNTIF(D1164:D1169,"NA")*10+COUNTIF(D1164:D1169,"ML")*10)</f>
        <v>60</v>
      </c>
      <c r="E1171" s="563">
        <f>60-(COUNTIF(E1164:E1169,"NA")*10+COUNTIF(E1164:E1169,"ML")*10)</f>
        <v>60</v>
      </c>
      <c r="F1171" s="563">
        <f>420-(COUNTIF(F1164:F1169,"NA")*70+COUNTIF(F1164:F1169,"ML")*70)</f>
        <v>420</v>
      </c>
      <c r="G1171" s="189">
        <f>SUM(C1171:F1171)</f>
        <v>600</v>
      </c>
      <c r="H1171" s="231"/>
      <c r="J1171" s="1047" t="s">
        <v>169</v>
      </c>
      <c r="K1171" s="1048"/>
      <c r="L1171" s="563">
        <f>60-(COUNTIF(L1164:L1169,"NA")*10+COUNTIF(L1164:L1169,"ML")*10)</f>
        <v>60</v>
      </c>
      <c r="M1171" s="563">
        <f>60-(COUNTIF(M1164:M1169,"NA")*10+COUNTIF(M1164:M1169,"ML")*10)</f>
        <v>60</v>
      </c>
      <c r="N1171" s="563">
        <f>60-(COUNTIF(N1164:N1169,"NA")*10+COUNTIF(N1164:N1169,"ML")*10)</f>
        <v>60</v>
      </c>
      <c r="O1171" s="563">
        <f>420-(COUNTIF(O1164:O1169,"NA")*70+COUNTIF(O1164:O1169,"ML")*70)</f>
        <v>420</v>
      </c>
      <c r="P1171" s="189">
        <f>SUM(L1171:O1171)</f>
        <v>600</v>
      </c>
    </row>
    <row r="1172" spans="1:16" ht="15.25" customHeight="1">
      <c r="A1172" s="1045" t="s">
        <v>133</v>
      </c>
      <c r="B1172" s="1046"/>
      <c r="C1172" s="123" t="e">
        <f>C1170/C1171*100</f>
        <v>#VALUE!</v>
      </c>
      <c r="D1172" s="123" t="e">
        <f>D1170/D1171*100</f>
        <v>#VALUE!</v>
      </c>
      <c r="E1172" s="123" t="e">
        <f>E1170/E1171*100</f>
        <v>#VALUE!</v>
      </c>
      <c r="F1172" s="123" t="e">
        <f>F1170/F1171*100</f>
        <v>#VALUE!</v>
      </c>
      <c r="G1172" s="124" t="e">
        <f>G1170/G1171*100</f>
        <v>#VALUE!</v>
      </c>
      <c r="H1172" s="231"/>
      <c r="J1172" s="1045" t="s">
        <v>133</v>
      </c>
      <c r="K1172" s="1046"/>
      <c r="L1172" s="123" t="e">
        <f>L1170/L1171*100</f>
        <v>#VALUE!</v>
      </c>
      <c r="M1172" s="123" t="e">
        <f>M1170/M1171*100</f>
        <v>#VALUE!</v>
      </c>
      <c r="N1172" s="123" t="e">
        <f>N1170/N1171*100</f>
        <v>#VALUE!</v>
      </c>
      <c r="O1172" s="123" t="e">
        <f>O1170/O1171*100</f>
        <v>#VALUE!</v>
      </c>
      <c r="P1172" s="124" t="e">
        <f>P1170/P1171*100</f>
        <v>#VALUE!</v>
      </c>
    </row>
    <row r="1173" spans="1:16" ht="15.25" customHeight="1">
      <c r="A1173" s="1029" t="str">
        <f>'statement of marks'!$DE$3</f>
        <v>RAJASTHAN STUDIES</v>
      </c>
      <c r="B1173" s="1030"/>
      <c r="C1173" s="564" t="str">
        <f>IF('statement of marks'!DE71="","",'statement of marks'!DE71)</f>
        <v/>
      </c>
      <c r="D1173" s="564" t="str">
        <f>IF('statement of marks'!DF71="","",'statement of marks'!DF71)</f>
        <v/>
      </c>
      <c r="E1173" s="564" t="str">
        <f>IF('statement of marks'!DG71="","",'statement of marks'!DG71)</f>
        <v/>
      </c>
      <c r="F1173" s="564" t="str">
        <f>IF('statement of marks'!DI71="","",'statement of marks'!DI71)</f>
        <v/>
      </c>
      <c r="G1173" s="122" t="str">
        <f>IF(F1173="","",SUM(C1173:F1173))</f>
        <v/>
      </c>
      <c r="H1173" s="231"/>
      <c r="J1173" s="1029" t="str">
        <f>'statement of marks'!$DE$3</f>
        <v>RAJASTHAN STUDIES</v>
      </c>
      <c r="K1173" s="1030"/>
      <c r="L1173" s="564" t="str">
        <f>IF('statement of marks'!DE72="","",'statement of marks'!DE72)</f>
        <v/>
      </c>
      <c r="M1173" s="564" t="str">
        <f>IF('statement of marks'!DF72="","",'statement of marks'!DF72)</f>
        <v/>
      </c>
      <c r="N1173" s="564" t="str">
        <f>IF('statement of marks'!DG72="","",'statement of marks'!DG72)</f>
        <v/>
      </c>
      <c r="O1173" s="564" t="str">
        <f>IF('statement of marks'!DI72="","",'statement of marks'!DI72)</f>
        <v/>
      </c>
      <c r="P1173" s="122" t="str">
        <f>IF(O1173="","",SUM(L1173:O1173))</f>
        <v/>
      </c>
    </row>
    <row r="1174" spans="1:16" ht="15.25" customHeight="1">
      <c r="A1174" s="1029" t="str">
        <f>'statement of marks'!$DP$3</f>
        <v>PH. AND HEALTH EDU.</v>
      </c>
      <c r="B1174" s="1030"/>
      <c r="C1174" s="564" t="str">
        <f>IF('statement of marks'!DP71="","",'statement of marks'!DP71)</f>
        <v/>
      </c>
      <c r="D1174" s="564" t="str">
        <f>IF('statement of marks'!DQ71="","",'statement of marks'!DQ71)</f>
        <v/>
      </c>
      <c r="E1174" s="564" t="str">
        <f>IF('statement of marks'!DR71="","",'statement of marks'!DR71)</f>
        <v/>
      </c>
      <c r="F1174" s="564" t="str">
        <f>IF('statement of marks'!DV71="","",'statement of marks'!DV71)</f>
        <v/>
      </c>
      <c r="G1174" s="122" t="str">
        <f>IF(F1174="","",SUM(C1174:F1174))</f>
        <v/>
      </c>
      <c r="H1174" s="231"/>
      <c r="J1174" s="1029" t="str">
        <f>'statement of marks'!$DP$3</f>
        <v>PH. AND HEALTH EDU.</v>
      </c>
      <c r="K1174" s="1030"/>
      <c r="L1174" s="564" t="str">
        <f>IF('statement of marks'!DP72="","",'statement of marks'!DP72)</f>
        <v/>
      </c>
      <c r="M1174" s="564" t="str">
        <f>IF('statement of marks'!DQ72="","",'statement of marks'!DQ72)</f>
        <v/>
      </c>
      <c r="N1174" s="564" t="str">
        <f>IF('statement of marks'!DR72="","",'statement of marks'!DR72)</f>
        <v/>
      </c>
      <c r="O1174" s="564" t="str">
        <f>IF('statement of marks'!DV72="","",'statement of marks'!DV72)</f>
        <v/>
      </c>
      <c r="P1174" s="122" t="str">
        <f>IF(O1174="","",SUM(L1174:O1174))</f>
        <v/>
      </c>
    </row>
    <row r="1175" spans="1:16" ht="15.25" customHeight="1">
      <c r="A1175" s="1029" t="str">
        <f>'statement of marks'!$EB$3</f>
        <v>FOUNDATION OF IT</v>
      </c>
      <c r="B1175" s="1030"/>
      <c r="C1175" s="564" t="str">
        <f>IF('statement of marks'!EB71="","",'statement of marks'!EB71)</f>
        <v/>
      </c>
      <c r="D1175" s="564" t="str">
        <f>IF('statement of marks'!EC71="","",'statement of marks'!EC71)</f>
        <v/>
      </c>
      <c r="E1175" s="564" t="str">
        <f>IF('statement of marks'!ED71="","",'statement of marks'!ED71)</f>
        <v/>
      </c>
      <c r="F1175" s="564" t="str">
        <f>IF('statement of marks'!EH71="","",'statement of marks'!EH71)</f>
        <v/>
      </c>
      <c r="G1175" s="122" t="str">
        <f>IF(F1175="","",SUM(C1175:F1175))</f>
        <v/>
      </c>
      <c r="H1175" s="231"/>
      <c r="J1175" s="1029" t="str">
        <f>'statement of marks'!$EB$3</f>
        <v>FOUNDATION OF IT</v>
      </c>
      <c r="K1175" s="1030"/>
      <c r="L1175" s="564" t="str">
        <f>IF('statement of marks'!EB72="","",'statement of marks'!EB72)</f>
        <v/>
      </c>
      <c r="M1175" s="564" t="str">
        <f>IF('statement of marks'!EC72="","",'statement of marks'!EC72)</f>
        <v/>
      </c>
      <c r="N1175" s="564" t="str">
        <f>IF('statement of marks'!ED72="","",'statement of marks'!ED72)</f>
        <v/>
      </c>
      <c r="O1175" s="564" t="str">
        <f>IF('statement of marks'!EH72="","",'statement of marks'!EH72)</f>
        <v/>
      </c>
      <c r="P1175" s="122" t="str">
        <f>IF(O1175="","",SUM(L1175:O1175))</f>
        <v/>
      </c>
    </row>
    <row r="1176" spans="1:16" ht="15.25" customHeight="1">
      <c r="A1176" s="1029" t="str">
        <f>'statement of marks'!$EN$3</f>
        <v>S.U.P.W.</v>
      </c>
      <c r="B1176" s="1030"/>
      <c r="C1176" s="562" t="s">
        <v>247</v>
      </c>
      <c r="D1176" s="1042" t="s">
        <v>249</v>
      </c>
      <c r="E1176" s="1042"/>
      <c r="F1176" s="565" t="s">
        <v>75</v>
      </c>
      <c r="G1176" s="122" t="s">
        <v>30</v>
      </c>
      <c r="H1176" s="231"/>
      <c r="J1176" s="1029" t="str">
        <f>'statement of marks'!$EN$3</f>
        <v>S.U.P.W.</v>
      </c>
      <c r="K1176" s="1030"/>
      <c r="L1176" s="562" t="s">
        <v>247</v>
      </c>
      <c r="M1176" s="1042" t="s">
        <v>249</v>
      </c>
      <c r="N1176" s="1042"/>
      <c r="O1176" s="565" t="s">
        <v>75</v>
      </c>
      <c r="P1176" s="122" t="s">
        <v>30</v>
      </c>
    </row>
    <row r="1177" spans="1:16" ht="15.25" customHeight="1">
      <c r="A1177" s="1029"/>
      <c r="B1177" s="1030"/>
      <c r="C1177" s="563">
        <f>'statement of marks'!$EN$6</f>
        <v>25</v>
      </c>
      <c r="D1177" s="1043">
        <f>'statement of marks'!$EO$6</f>
        <v>45</v>
      </c>
      <c r="E1177" s="1043"/>
      <c r="F1177" s="563">
        <f>'statement of marks'!$EP$6</f>
        <v>30</v>
      </c>
      <c r="G1177" s="122">
        <f>SUM(C1177,D1177,F1177)</f>
        <v>100</v>
      </c>
      <c r="H1177" s="231"/>
      <c r="J1177" s="1029"/>
      <c r="K1177" s="1030"/>
      <c r="L1177" s="563">
        <f>'statement of marks'!$EN$6</f>
        <v>25</v>
      </c>
      <c r="M1177" s="1043">
        <f>'statement of marks'!$EO$6</f>
        <v>45</v>
      </c>
      <c r="N1177" s="1043"/>
      <c r="O1177" s="563">
        <f>'statement of marks'!$EP$6</f>
        <v>30</v>
      </c>
      <c r="P1177" s="122">
        <f>SUM(L1177,M1177,O1177)</f>
        <v>100</v>
      </c>
    </row>
    <row r="1178" spans="1:16" ht="15.25" customHeight="1">
      <c r="A1178" s="1029"/>
      <c r="B1178" s="1030"/>
      <c r="C1178" s="564" t="str">
        <f>IF('statement of marks'!EN71="","",'statement of marks'!EN71)</f>
        <v/>
      </c>
      <c r="D1178" s="1044" t="str">
        <f>'statement of marks'!EO71</f>
        <v/>
      </c>
      <c r="E1178" s="1044"/>
      <c r="F1178" s="564" t="str">
        <f>'statement of marks'!EP71</f>
        <v/>
      </c>
      <c r="G1178" s="561" t="str">
        <f>IF(F1178="","",SUM(C1178,D1178,F1178))</f>
        <v/>
      </c>
      <c r="H1178" s="231"/>
      <c r="J1178" s="1029"/>
      <c r="K1178" s="1030"/>
      <c r="L1178" s="564" t="str">
        <f>IF('statement of marks'!EN72="","",'statement of marks'!EN72)</f>
        <v/>
      </c>
      <c r="M1178" s="1044" t="str">
        <f>'statement of marks'!EO72</f>
        <v/>
      </c>
      <c r="N1178" s="1044"/>
      <c r="O1178" s="564" t="str">
        <f>'statement of marks'!EP72</f>
        <v/>
      </c>
      <c r="P1178" s="561" t="str">
        <f>IF(O1178="","",SUM(L1178,M1178,O1178))</f>
        <v/>
      </c>
    </row>
    <row r="1179" spans="1:16" ht="15.25" customHeight="1">
      <c r="A1179" s="1029" t="str">
        <f>'statement of marks'!$ES$3</f>
        <v>ART EDU.</v>
      </c>
      <c r="B1179" s="1030"/>
      <c r="C1179" s="565" t="s">
        <v>76</v>
      </c>
      <c r="D1179" s="1041" t="s">
        <v>77</v>
      </c>
      <c r="E1179" s="1041"/>
      <c r="F1179" s="224" t="s">
        <v>248</v>
      </c>
      <c r="G1179" s="122" t="s">
        <v>30</v>
      </c>
      <c r="H1179" s="231"/>
      <c r="J1179" s="1029" t="str">
        <f>'statement of marks'!$ES$3</f>
        <v>ART EDU.</v>
      </c>
      <c r="K1179" s="1030"/>
      <c r="L1179" s="565" t="s">
        <v>76</v>
      </c>
      <c r="M1179" s="1041" t="s">
        <v>77</v>
      </c>
      <c r="N1179" s="1041"/>
      <c r="O1179" s="224" t="s">
        <v>248</v>
      </c>
      <c r="P1179" s="122" t="s">
        <v>30</v>
      </c>
    </row>
    <row r="1180" spans="1:16" ht="15.25" customHeight="1">
      <c r="A1180" s="1029"/>
      <c r="B1180" s="1030"/>
      <c r="C1180" s="563">
        <f>'statement of marks'!$ES$6</f>
        <v>25</v>
      </c>
      <c r="D1180" s="563">
        <f>'statement of marks'!$ET$6</f>
        <v>30</v>
      </c>
      <c r="E1180" s="563">
        <f>'statement of marks'!$EU$6</f>
        <v>30</v>
      </c>
      <c r="F1180" s="563">
        <f>'statement of marks'!$EV$6</f>
        <v>15</v>
      </c>
      <c r="G1180" s="122">
        <f>SUM(C1180,D1180,E1180,F1180)</f>
        <v>100</v>
      </c>
      <c r="H1180" s="231"/>
      <c r="J1180" s="1029"/>
      <c r="K1180" s="1030"/>
      <c r="L1180" s="563">
        <f>'statement of marks'!$ES$6</f>
        <v>25</v>
      </c>
      <c r="M1180" s="563">
        <f>'statement of marks'!$ET$6</f>
        <v>30</v>
      </c>
      <c r="N1180" s="563">
        <f>'statement of marks'!$EU$6</f>
        <v>30</v>
      </c>
      <c r="O1180" s="563">
        <f>'statement of marks'!$EV$6</f>
        <v>15</v>
      </c>
      <c r="P1180" s="122">
        <f>SUM(L1180,M1180,N1180,O1180)</f>
        <v>100</v>
      </c>
    </row>
    <row r="1181" spans="1:16" ht="15.25" customHeight="1">
      <c r="A1181" s="1029"/>
      <c r="B1181" s="1030"/>
      <c r="C1181" s="564" t="str">
        <f>IF('statement of marks'!ES71="","",'statement of marks'!ES71)</f>
        <v/>
      </c>
      <c r="D1181" s="564" t="str">
        <f>'statement of marks'!ET71</f>
        <v/>
      </c>
      <c r="E1181" s="564" t="str">
        <f>'statement of marks'!EU71</f>
        <v/>
      </c>
      <c r="F1181" s="564" t="str">
        <f>'statement of marks'!EV71</f>
        <v/>
      </c>
      <c r="G1181" s="122" t="str">
        <f>IF(F1181="","",SUM(C1181:F1181))</f>
        <v/>
      </c>
      <c r="H1181" s="231"/>
      <c r="J1181" s="1029"/>
      <c r="K1181" s="1030"/>
      <c r="L1181" s="564" t="str">
        <f>IF('statement of marks'!ES72="","",'statement of marks'!ES72)</f>
        <v/>
      </c>
      <c r="M1181" s="564" t="str">
        <f>'statement of marks'!ET72</f>
        <v/>
      </c>
      <c r="N1181" s="564" t="str">
        <f>'statement of marks'!EU72</f>
        <v/>
      </c>
      <c r="O1181" s="564" t="str">
        <f>'statement of marks'!EV72</f>
        <v/>
      </c>
      <c r="P1181" s="122" t="str">
        <f>IF(O1181="","",SUM(L1181:O1181))</f>
        <v/>
      </c>
    </row>
    <row r="1182" spans="1:16" ht="15.25" customHeight="1">
      <c r="A1182" s="1033" t="s">
        <v>246</v>
      </c>
      <c r="B1182" s="1034"/>
      <c r="C1182" s="560" t="s">
        <v>252</v>
      </c>
      <c r="D1182" s="560" t="s">
        <v>251</v>
      </c>
      <c r="E1182" s="560" t="s">
        <v>250</v>
      </c>
      <c r="F1182" s="1031" t="s">
        <v>245</v>
      </c>
      <c r="G1182" s="1032"/>
      <c r="H1182" s="231"/>
      <c r="J1182" s="1033" t="s">
        <v>246</v>
      </c>
      <c r="K1182" s="1034"/>
      <c r="L1182" s="560" t="s">
        <v>252</v>
      </c>
      <c r="M1182" s="560" t="s">
        <v>251</v>
      </c>
      <c r="N1182" s="560" t="s">
        <v>250</v>
      </c>
      <c r="O1182" s="1031" t="s">
        <v>245</v>
      </c>
      <c r="P1182" s="1032"/>
    </row>
    <row r="1183" spans="1:16" ht="15.25" customHeight="1">
      <c r="A1183" s="1033" t="s">
        <v>170</v>
      </c>
      <c r="B1183" s="1034"/>
      <c r="C1183" s="181" t="str">
        <f>IF('statement of marks'!GN71="","",'statement of marks'!GN71)</f>
        <v/>
      </c>
      <c r="D1183" s="181" t="str">
        <f>IF('statement of marks'!GP71="","",'statement of marks'!GP71)</f>
        <v/>
      </c>
      <c r="E1183" s="181" t="str">
        <f>IF('statement of marks'!GR71="","",'statement of marks'!GR71)</f>
        <v/>
      </c>
      <c r="F1183" s="1035" t="str">
        <f>'statement of marks'!GT71</f>
        <v/>
      </c>
      <c r="G1183" s="1036"/>
      <c r="H1183" s="231"/>
      <c r="J1183" s="1033" t="s">
        <v>170</v>
      </c>
      <c r="K1183" s="1034"/>
      <c r="L1183" s="181" t="str">
        <f>IF('statement of marks'!GN72="","",'statement of marks'!GN72)</f>
        <v/>
      </c>
      <c r="M1183" s="181" t="str">
        <f>IF('statement of marks'!GP72="","",'statement of marks'!GP72)</f>
        <v/>
      </c>
      <c r="N1183" s="181" t="str">
        <f>IF('statement of marks'!GR72="","",'statement of marks'!GR72)</f>
        <v/>
      </c>
      <c r="O1183" s="1035" t="str">
        <f>'statement of marks'!GT72</f>
        <v/>
      </c>
      <c r="P1183" s="1036"/>
    </row>
    <row r="1184" spans="1:16" ht="15.25" customHeight="1">
      <c r="A1184" s="1037" t="s">
        <v>171</v>
      </c>
      <c r="B1184" s="1038"/>
      <c r="C1184" s="180" t="str">
        <f>IF('statement of marks'!GM71="","",'statement of marks'!GM71)</f>
        <v/>
      </c>
      <c r="D1184" s="180" t="str">
        <f>IF('statement of marks'!GO71="","",'statement of marks'!GO71)</f>
        <v/>
      </c>
      <c r="E1184" s="180" t="str">
        <f>IF('statement of marks'!GQ71="","",'statement of marks'!GQ71)</f>
        <v/>
      </c>
      <c r="F1184" s="1039" t="str">
        <f>'statement of marks'!GS71</f>
        <v/>
      </c>
      <c r="G1184" s="1040"/>
      <c r="H1184" s="231"/>
      <c r="J1184" s="1037" t="s">
        <v>171</v>
      </c>
      <c r="K1184" s="1038"/>
      <c r="L1184" s="180" t="str">
        <f>IF('statement of marks'!GM72="","",'statement of marks'!GM72)</f>
        <v/>
      </c>
      <c r="M1184" s="180" t="str">
        <f>IF('statement of marks'!GO72="","",'statement of marks'!GO72)</f>
        <v/>
      </c>
      <c r="N1184" s="180" t="str">
        <f>IF('statement of marks'!GQ72="","",'statement of marks'!GQ72)</f>
        <v/>
      </c>
      <c r="O1184" s="1039" t="str">
        <f>'statement of marks'!GS72</f>
        <v/>
      </c>
      <c r="P1184" s="1040"/>
    </row>
    <row r="1185" spans="1:16" ht="15.25" customHeight="1">
      <c r="A1185" s="1029" t="s">
        <v>241</v>
      </c>
      <c r="B1185" s="1030"/>
      <c r="C1185" s="177"/>
      <c r="D1185" s="43"/>
      <c r="E1185" s="43"/>
      <c r="F1185" s="43"/>
      <c r="G1185" s="226"/>
      <c r="H1185" s="231"/>
      <c r="J1185" s="1029" t="s">
        <v>241</v>
      </c>
      <c r="K1185" s="1030"/>
      <c r="L1185" s="177"/>
      <c r="M1185" s="43"/>
      <c r="N1185" s="43"/>
      <c r="O1185" s="43"/>
      <c r="P1185" s="226"/>
    </row>
    <row r="1186" spans="1:16" ht="15.25" customHeight="1">
      <c r="A1186" s="1029" t="s">
        <v>242</v>
      </c>
      <c r="B1186" s="1030"/>
      <c r="C1186" s="177"/>
      <c r="D1186" s="43"/>
      <c r="E1186" s="43"/>
      <c r="F1186" s="43"/>
      <c r="G1186" s="226"/>
      <c r="H1186" s="231"/>
      <c r="J1186" s="1029" t="s">
        <v>242</v>
      </c>
      <c r="K1186" s="1030"/>
      <c r="L1186" s="177"/>
      <c r="M1186" s="43"/>
      <c r="N1186" s="43"/>
      <c r="O1186" s="43"/>
      <c r="P1186" s="226"/>
    </row>
    <row r="1187" spans="1:16" ht="15.25" customHeight="1">
      <c r="A1187" s="1029" t="s">
        <v>243</v>
      </c>
      <c r="B1187" s="1030"/>
      <c r="C1187" s="177"/>
      <c r="D1187" s="43"/>
      <c r="E1187" s="43"/>
      <c r="F1187" s="43"/>
      <c r="G1187" s="226"/>
      <c r="H1187" s="231"/>
      <c r="J1187" s="1029" t="s">
        <v>243</v>
      </c>
      <c r="K1187" s="1030"/>
      <c r="L1187" s="177"/>
      <c r="M1187" s="43"/>
      <c r="N1187" s="43"/>
      <c r="O1187" s="43"/>
      <c r="P1187" s="226"/>
    </row>
    <row r="1188" spans="1:16" ht="15.25" customHeight="1" thickBot="1">
      <c r="A1188" s="1027" t="s">
        <v>244</v>
      </c>
      <c r="B1188" s="1028"/>
      <c r="C1188" s="178"/>
      <c r="D1188" s="227"/>
      <c r="E1188" s="227"/>
      <c r="F1188" s="227"/>
      <c r="G1188" s="228"/>
      <c r="H1188" s="231"/>
      <c r="J1188" s="1027" t="s">
        <v>244</v>
      </c>
      <c r="K1188" s="1028"/>
      <c r="L1188" s="178"/>
      <c r="M1188" s="227"/>
      <c r="N1188" s="227"/>
      <c r="O1188" s="227"/>
      <c r="P1188" s="228"/>
    </row>
    <row r="1189" spans="1:16" ht="15.25" customHeight="1" thickTop="1">
      <c r="A1189" s="1053" t="s">
        <v>166</v>
      </c>
      <c r="B1189" s="1054"/>
      <c r="C1189" s="1054"/>
      <c r="D1189" s="1054"/>
      <c r="E1189" s="1054"/>
      <c r="F1189" s="1054"/>
      <c r="G1189" s="1055"/>
      <c r="H1189" s="231"/>
      <c r="J1189" s="1056" t="s">
        <v>256</v>
      </c>
      <c r="K1189" s="1057"/>
      <c r="L1189" s="1057"/>
      <c r="M1189" s="1057"/>
      <c r="N1189" s="1057"/>
      <c r="O1189" s="1057"/>
      <c r="P1189" s="1058"/>
    </row>
    <row r="1190" spans="1:16" ht="15.25" customHeight="1">
      <c r="A1190" s="1059" t="str">
        <f>IF('statement of marks'!$A$1="","",'statement of marks'!$A$1)</f>
        <v xml:space="preserve">GOVT. HR. SEC. SCHOOL, </v>
      </c>
      <c r="B1190" s="1060"/>
      <c r="C1190" s="1060"/>
      <c r="D1190" s="1060"/>
      <c r="E1190" s="1060"/>
      <c r="F1190" s="1060"/>
      <c r="G1190" s="1061"/>
      <c r="H1190" s="231"/>
      <c r="J1190" s="1059" t="str">
        <f>IF('statement of marks'!$A$1="","",'statement of marks'!$A$1)</f>
        <v xml:space="preserve">GOVT. HR. SEC. SCHOOL, </v>
      </c>
      <c r="K1190" s="1060"/>
      <c r="L1190" s="1060"/>
      <c r="M1190" s="1060"/>
      <c r="N1190" s="1060"/>
      <c r="O1190" s="1060"/>
      <c r="P1190" s="1061"/>
    </row>
    <row r="1191" spans="1:16" ht="15.25" customHeight="1">
      <c r="A1191" s="1059"/>
      <c r="B1191" s="1060"/>
      <c r="C1191" s="1060"/>
      <c r="D1191" s="1060"/>
      <c r="E1191" s="1060"/>
      <c r="F1191" s="1060"/>
      <c r="G1191" s="1061"/>
      <c r="H1191" s="231"/>
      <c r="J1191" s="1059"/>
      <c r="K1191" s="1060"/>
      <c r="L1191" s="1060"/>
      <c r="M1191" s="1060"/>
      <c r="N1191" s="1060"/>
      <c r="O1191" s="1060"/>
      <c r="P1191" s="1061"/>
    </row>
    <row r="1192" spans="1:16" ht="15.25" customHeight="1">
      <c r="A1192" s="1029" t="s">
        <v>167</v>
      </c>
      <c r="B1192" s="1030"/>
      <c r="C1192" s="1051" t="str">
        <f>IF('statement of marks'!$F$3="","",'statement of marks'!$F$3)</f>
        <v>2015-16</v>
      </c>
      <c r="D1192" s="1051"/>
      <c r="E1192" s="1051"/>
      <c r="F1192" s="1051"/>
      <c r="G1192" s="1052"/>
      <c r="H1192" s="231"/>
      <c r="J1192" s="1029" t="s">
        <v>167</v>
      </c>
      <c r="K1192" s="1030"/>
      <c r="L1192" s="1051" t="str">
        <f>IF('statement of marks'!$F$3="","",'statement of marks'!$F$3)</f>
        <v>2015-16</v>
      </c>
      <c r="M1192" s="1051"/>
      <c r="N1192" s="1051"/>
      <c r="O1192" s="1051"/>
      <c r="P1192" s="1052"/>
    </row>
    <row r="1193" spans="1:16" ht="15.25" customHeight="1">
      <c r="A1193" s="1029" t="s">
        <v>31</v>
      </c>
      <c r="B1193" s="1030"/>
      <c r="C1193" s="1051" t="str">
        <f>IF('statement of marks'!H73="","",'statement of marks'!H73)</f>
        <v>A 067</v>
      </c>
      <c r="D1193" s="1051"/>
      <c r="E1193" s="1051"/>
      <c r="F1193" s="1051"/>
      <c r="G1193" s="1052"/>
      <c r="H1193" s="231"/>
      <c r="J1193" s="1029" t="s">
        <v>31</v>
      </c>
      <c r="K1193" s="1030"/>
      <c r="L1193" s="1051" t="str">
        <f>IF('statement of marks'!H74="","",'statement of marks'!H74)</f>
        <v>A 068</v>
      </c>
      <c r="M1193" s="1051"/>
      <c r="N1193" s="1051"/>
      <c r="O1193" s="1051"/>
      <c r="P1193" s="1052"/>
    </row>
    <row r="1194" spans="1:16" ht="15.25" customHeight="1">
      <c r="A1194" s="1029" t="s">
        <v>32</v>
      </c>
      <c r="B1194" s="1030"/>
      <c r="C1194" s="1051" t="str">
        <f>IF('statement of marks'!I73="","",'statement of marks'!I73)</f>
        <v>B 067</v>
      </c>
      <c r="D1194" s="1051"/>
      <c r="E1194" s="1051"/>
      <c r="F1194" s="1051"/>
      <c r="G1194" s="1052"/>
      <c r="H1194" s="231"/>
      <c r="J1194" s="1029" t="s">
        <v>32</v>
      </c>
      <c r="K1194" s="1030"/>
      <c r="L1194" s="1051" t="str">
        <f>IF('statement of marks'!I74="","",'statement of marks'!I74)</f>
        <v>B 068</v>
      </c>
      <c r="M1194" s="1051"/>
      <c r="N1194" s="1051"/>
      <c r="O1194" s="1051"/>
      <c r="P1194" s="1052"/>
    </row>
    <row r="1195" spans="1:16" ht="15.25" customHeight="1">
      <c r="A1195" s="1029" t="s">
        <v>33</v>
      </c>
      <c r="B1195" s="1030"/>
      <c r="C1195" s="1051" t="str">
        <f>IF('statement of marks'!J73="","",'statement of marks'!J73)</f>
        <v>C 067</v>
      </c>
      <c r="D1195" s="1051"/>
      <c r="E1195" s="1051"/>
      <c r="F1195" s="1051"/>
      <c r="G1195" s="1052"/>
      <c r="H1195" s="231"/>
      <c r="J1195" s="1029" t="s">
        <v>33</v>
      </c>
      <c r="K1195" s="1030"/>
      <c r="L1195" s="1051" t="str">
        <f>IF('statement of marks'!J74="","",'statement of marks'!J74)</f>
        <v>C 068</v>
      </c>
      <c r="M1195" s="1051"/>
      <c r="N1195" s="1051"/>
      <c r="O1195" s="1051"/>
      <c r="P1195" s="1052"/>
    </row>
    <row r="1196" spans="1:16" ht="15.25" customHeight="1">
      <c r="A1196" s="1029" t="s">
        <v>202</v>
      </c>
      <c r="B1196" s="1030"/>
      <c r="C1196" s="559" t="str">
        <f>IF('statement of marks'!$A$3="","",'statement of marks'!$A$3)</f>
        <v>10 'B'</v>
      </c>
      <c r="D1196" s="1030" t="s">
        <v>62</v>
      </c>
      <c r="E1196" s="1030"/>
      <c r="F1196" s="1030">
        <f>IF('statement of marks'!D73="","",'statement of marks'!D73)</f>
        <v>1067</v>
      </c>
      <c r="G1196" s="1050"/>
      <c r="H1196" s="231"/>
      <c r="J1196" s="1029" t="s">
        <v>202</v>
      </c>
      <c r="K1196" s="1030"/>
      <c r="L1196" s="559" t="str">
        <f>IF('statement of marks'!$A$3="","",'statement of marks'!$A$3)</f>
        <v>10 'B'</v>
      </c>
      <c r="M1196" s="1030" t="s">
        <v>62</v>
      </c>
      <c r="N1196" s="1030"/>
      <c r="O1196" s="1030">
        <f>IF('statement of marks'!D74="","",'statement of marks'!D74)</f>
        <v>1068</v>
      </c>
      <c r="P1196" s="1050"/>
    </row>
    <row r="1197" spans="1:16" ht="15.25" customHeight="1">
      <c r="A1197" s="1029" t="s">
        <v>63</v>
      </c>
      <c r="B1197" s="1030"/>
      <c r="C1197" s="559" t="str">
        <f>IF('statement of marks'!F73="","",'statement of marks'!F73)</f>
        <v/>
      </c>
      <c r="D1197" s="1030" t="s">
        <v>58</v>
      </c>
      <c r="E1197" s="1030"/>
      <c r="F1197" s="1062" t="str">
        <f>IF('statement of marks'!G73="","",'statement of marks'!G73)</f>
        <v/>
      </c>
      <c r="G1197" s="1063"/>
      <c r="H1197" s="231"/>
      <c r="J1197" s="1029" t="s">
        <v>63</v>
      </c>
      <c r="K1197" s="1030"/>
      <c r="L1197" s="559" t="str">
        <f>IF('statement of marks'!F74="","",'statement of marks'!F74)</f>
        <v/>
      </c>
      <c r="M1197" s="1030" t="s">
        <v>58</v>
      </c>
      <c r="N1197" s="1030"/>
      <c r="O1197" s="1062" t="str">
        <f>IF('statement of marks'!G74="","",'statement of marks'!G74)</f>
        <v/>
      </c>
      <c r="P1197" s="1063"/>
    </row>
    <row r="1198" spans="1:16" ht="15.25" customHeight="1">
      <c r="A1198" s="229" t="s">
        <v>168</v>
      </c>
      <c r="B1198" s="230" t="s">
        <v>254</v>
      </c>
      <c r="C1198" s="186" t="s">
        <v>67</v>
      </c>
      <c r="D1198" s="186" t="s">
        <v>68</v>
      </c>
      <c r="E1198" s="186" t="s">
        <v>69</v>
      </c>
      <c r="F1198" s="558" t="s">
        <v>176</v>
      </c>
      <c r="G1198" s="190" t="s">
        <v>253</v>
      </c>
      <c r="H1198" s="231"/>
      <c r="J1198" s="229" t="s">
        <v>168</v>
      </c>
      <c r="K1198" s="230" t="s">
        <v>254</v>
      </c>
      <c r="L1198" s="186" t="s">
        <v>67</v>
      </c>
      <c r="M1198" s="186" t="s">
        <v>68</v>
      </c>
      <c r="N1198" s="186" t="s">
        <v>69</v>
      </c>
      <c r="O1198" s="558" t="s">
        <v>176</v>
      </c>
      <c r="P1198" s="190" t="s">
        <v>253</v>
      </c>
    </row>
    <row r="1199" spans="1:16" ht="15.25" customHeight="1">
      <c r="A1199" s="1049" t="s">
        <v>148</v>
      </c>
      <c r="B1199" s="1046"/>
      <c r="C1199" s="563">
        <v>10</v>
      </c>
      <c r="D1199" s="563">
        <v>10</v>
      </c>
      <c r="E1199" s="563">
        <v>10</v>
      </c>
      <c r="F1199" s="563">
        <v>70</v>
      </c>
      <c r="G1199" s="122">
        <v>100</v>
      </c>
      <c r="H1199" s="231"/>
      <c r="J1199" s="1049" t="s">
        <v>148</v>
      </c>
      <c r="K1199" s="1046"/>
      <c r="L1199" s="563">
        <v>10</v>
      </c>
      <c r="M1199" s="563">
        <v>10</v>
      </c>
      <c r="N1199" s="563">
        <v>10</v>
      </c>
      <c r="O1199" s="563">
        <v>70</v>
      </c>
      <c r="P1199" s="122">
        <v>100</v>
      </c>
    </row>
    <row r="1200" spans="1:16" ht="15.25" customHeight="1">
      <c r="A1200" s="1029" t="str">
        <f>'statement of marks'!$K$3</f>
        <v>HINDI</v>
      </c>
      <c r="B1200" s="1030"/>
      <c r="C1200" s="181" t="str">
        <f>IF('statement of marks'!K73="","",'statement of marks'!K73)</f>
        <v/>
      </c>
      <c r="D1200" s="181" t="str">
        <f>IF('statement of marks'!L73="","",'statement of marks'!L73)</f>
        <v/>
      </c>
      <c r="E1200" s="181" t="str">
        <f>IF('statement of marks'!M73="","",'statement of marks'!M73)</f>
        <v/>
      </c>
      <c r="F1200" s="181" t="str">
        <f>IF('statement of marks'!O73="","",'statement of marks'!O73)</f>
        <v/>
      </c>
      <c r="G1200" s="122" t="str">
        <f t="shared" ref="G1200:G1205" si="66">IF(F1200="","",SUM(C1200:F1200))</f>
        <v/>
      </c>
      <c r="H1200" s="231"/>
      <c r="J1200" s="1029" t="str">
        <f>'statement of marks'!$K$3</f>
        <v>HINDI</v>
      </c>
      <c r="K1200" s="1030"/>
      <c r="L1200" s="181" t="str">
        <f>IF('statement of marks'!K74="","",'statement of marks'!K74)</f>
        <v/>
      </c>
      <c r="M1200" s="181" t="str">
        <f>IF('statement of marks'!L74="","",'statement of marks'!L74)</f>
        <v/>
      </c>
      <c r="N1200" s="181" t="str">
        <f>IF('statement of marks'!M74="","",'statement of marks'!M74)</f>
        <v/>
      </c>
      <c r="O1200" s="181" t="str">
        <f>IF('statement of marks'!O74="","",'statement of marks'!O74)</f>
        <v/>
      </c>
      <c r="P1200" s="122" t="str">
        <f t="shared" ref="P1200:P1205" si="67">IF(O1200="","",SUM(L1200:O1200))</f>
        <v/>
      </c>
    </row>
    <row r="1201" spans="1:16" ht="15.25" customHeight="1">
      <c r="A1201" s="1029" t="str">
        <f>'statement of marks'!$AA$3</f>
        <v>ENGLISH</v>
      </c>
      <c r="B1201" s="1030"/>
      <c r="C1201" s="181" t="str">
        <f>IF('statement of marks'!AA73="","",'statement of marks'!AA73)</f>
        <v/>
      </c>
      <c r="D1201" s="181" t="str">
        <f>IF('statement of marks'!AB73="","",'statement of marks'!AB73)</f>
        <v/>
      </c>
      <c r="E1201" s="181" t="str">
        <f>IF('statement of marks'!AC73="","",'statement of marks'!AC73)</f>
        <v/>
      </c>
      <c r="F1201" s="181" t="str">
        <f>IF('statement of marks'!AE73="","",'statement of marks'!AE73)</f>
        <v/>
      </c>
      <c r="G1201" s="122" t="str">
        <f t="shared" si="66"/>
        <v/>
      </c>
      <c r="H1201" s="231"/>
      <c r="J1201" s="1029" t="str">
        <f>'statement of marks'!$AA$3</f>
        <v>ENGLISH</v>
      </c>
      <c r="K1201" s="1030"/>
      <c r="L1201" s="181" t="str">
        <f>IF('statement of marks'!AA74="","",'statement of marks'!AA74)</f>
        <v/>
      </c>
      <c r="M1201" s="181" t="str">
        <f>IF('statement of marks'!AB74="","",'statement of marks'!AB74)</f>
        <v/>
      </c>
      <c r="N1201" s="181" t="str">
        <f>IF('statement of marks'!AC74="","",'statement of marks'!AC74)</f>
        <v/>
      </c>
      <c r="O1201" s="181" t="str">
        <f>IF('statement of marks'!AE74="","",'statement of marks'!AE74)</f>
        <v/>
      </c>
      <c r="P1201" s="122" t="str">
        <f t="shared" si="67"/>
        <v/>
      </c>
    </row>
    <row r="1202" spans="1:16" ht="15.25" customHeight="1">
      <c r="A1202" s="1029" t="str">
        <f>'statement of marks'!AR73</f>
        <v/>
      </c>
      <c r="B1202" s="1030"/>
      <c r="C1202" s="181" t="str">
        <f>IF('statement of marks'!AS73="","",'statement of marks'!AS73)</f>
        <v/>
      </c>
      <c r="D1202" s="181" t="str">
        <f>IF('statement of marks'!AT73="","",'statement of marks'!AT73)</f>
        <v/>
      </c>
      <c r="E1202" s="181" t="str">
        <f>IF('statement of marks'!AU73="","",'statement of marks'!AU73)</f>
        <v/>
      </c>
      <c r="F1202" s="181" t="str">
        <f>IF('statement of marks'!AW73="","",'statement of marks'!AW73)</f>
        <v/>
      </c>
      <c r="G1202" s="122" t="str">
        <f t="shared" si="66"/>
        <v/>
      </c>
      <c r="H1202" s="231"/>
      <c r="J1202" s="1029" t="str">
        <f>'statement of marks'!AR74</f>
        <v/>
      </c>
      <c r="K1202" s="1030"/>
      <c r="L1202" s="181" t="str">
        <f>IF('statement of marks'!AS74="","",'statement of marks'!AS74)</f>
        <v/>
      </c>
      <c r="M1202" s="181" t="str">
        <f>IF('statement of marks'!AT74="","",'statement of marks'!AT74)</f>
        <v/>
      </c>
      <c r="N1202" s="181" t="str">
        <f>IF('statement of marks'!AU74="","",'statement of marks'!AU74)</f>
        <v/>
      </c>
      <c r="O1202" s="181" t="str">
        <f>IF('statement of marks'!AW74="","",'statement of marks'!AW74)</f>
        <v/>
      </c>
      <c r="P1202" s="122" t="str">
        <f t="shared" si="67"/>
        <v/>
      </c>
    </row>
    <row r="1203" spans="1:16" ht="15.25" customHeight="1">
      <c r="A1203" s="1029" t="str">
        <f>'statement of marks'!$BI$3</f>
        <v>SCIENCE</v>
      </c>
      <c r="B1203" s="1030"/>
      <c r="C1203" s="181" t="str">
        <f>IF('statement of marks'!BI73="","",'statement of marks'!BI73)</f>
        <v/>
      </c>
      <c r="D1203" s="181" t="str">
        <f>IF('statement of marks'!BJ73="","",'statement of marks'!BJ73)</f>
        <v/>
      </c>
      <c r="E1203" s="181" t="str">
        <f>IF('statement of marks'!BK73="","",'statement of marks'!BK73)</f>
        <v/>
      </c>
      <c r="F1203" s="181" t="str">
        <f>IF('statement of marks'!BM73="","",'statement of marks'!BM73)</f>
        <v/>
      </c>
      <c r="G1203" s="122" t="str">
        <f t="shared" si="66"/>
        <v/>
      </c>
      <c r="H1203" s="231"/>
      <c r="J1203" s="1029" t="str">
        <f>'statement of marks'!$BI$3</f>
        <v>SCIENCE</v>
      </c>
      <c r="K1203" s="1030"/>
      <c r="L1203" s="181" t="str">
        <f>IF('statement of marks'!BI74="","",'statement of marks'!BI74)</f>
        <v/>
      </c>
      <c r="M1203" s="181" t="str">
        <f>IF('statement of marks'!BJ74="","",'statement of marks'!BJ74)</f>
        <v/>
      </c>
      <c r="N1203" s="181" t="str">
        <f>IF('statement of marks'!BK74="","",'statement of marks'!BK74)</f>
        <v/>
      </c>
      <c r="O1203" s="181" t="str">
        <f>IF('statement of marks'!BM74="","",'statement of marks'!BM74)</f>
        <v/>
      </c>
      <c r="P1203" s="122" t="str">
        <f t="shared" si="67"/>
        <v/>
      </c>
    </row>
    <row r="1204" spans="1:16" ht="15.25" customHeight="1">
      <c r="A1204" s="1029" t="str">
        <f>'statement of marks'!$BY$3</f>
        <v>SOCIAL SCIENCE</v>
      </c>
      <c r="B1204" s="1030"/>
      <c r="C1204" s="181" t="str">
        <f>IF('statement of marks'!BY73="","",'statement of marks'!BY73)</f>
        <v/>
      </c>
      <c r="D1204" s="181" t="str">
        <f>IF('statement of marks'!BZ73="","",'statement of marks'!BZ73)</f>
        <v/>
      </c>
      <c r="E1204" s="181" t="str">
        <f>IF('statement of marks'!CA73="","",'statement of marks'!CA73)</f>
        <v/>
      </c>
      <c r="F1204" s="181" t="str">
        <f>IF('statement of marks'!CC73="","",'statement of marks'!CC73)</f>
        <v/>
      </c>
      <c r="G1204" s="122" t="str">
        <f t="shared" si="66"/>
        <v/>
      </c>
      <c r="H1204" s="231"/>
      <c r="J1204" s="1029" t="str">
        <f>'statement of marks'!$BY$3</f>
        <v>SOCIAL SCIENCE</v>
      </c>
      <c r="K1204" s="1030"/>
      <c r="L1204" s="181" t="str">
        <f>IF('statement of marks'!BY74="","",'statement of marks'!BY74)</f>
        <v/>
      </c>
      <c r="M1204" s="181" t="str">
        <f>IF('statement of marks'!BZ74="","",'statement of marks'!BZ74)</f>
        <v/>
      </c>
      <c r="N1204" s="181" t="str">
        <f>IF('statement of marks'!CA74="","",'statement of marks'!CA74)</f>
        <v/>
      </c>
      <c r="O1204" s="181" t="str">
        <f>IF('statement of marks'!CC74="","",'statement of marks'!CC74)</f>
        <v/>
      </c>
      <c r="P1204" s="122" t="str">
        <f t="shared" si="67"/>
        <v/>
      </c>
    </row>
    <row r="1205" spans="1:16" ht="15.25" customHeight="1">
      <c r="A1205" s="1029" t="str">
        <f>'statement of marks'!$CO$3</f>
        <v>MATHEMATICS</v>
      </c>
      <c r="B1205" s="1030"/>
      <c r="C1205" s="181" t="str">
        <f>IF('statement of marks'!CO73="","",'statement of marks'!CO73)</f>
        <v/>
      </c>
      <c r="D1205" s="181" t="str">
        <f>IF('statement of marks'!CP73="","",'statement of marks'!CP73)</f>
        <v/>
      </c>
      <c r="E1205" s="181" t="str">
        <f>IF('statement of marks'!CQ73="","",'statement of marks'!CQ73)</f>
        <v/>
      </c>
      <c r="F1205" s="181" t="str">
        <f>IF('statement of marks'!CS73="","",'statement of marks'!CS73)</f>
        <v/>
      </c>
      <c r="G1205" s="122" t="str">
        <f t="shared" si="66"/>
        <v/>
      </c>
      <c r="H1205" s="231"/>
      <c r="J1205" s="1029" t="str">
        <f>'statement of marks'!$CO$3</f>
        <v>MATHEMATICS</v>
      </c>
      <c r="K1205" s="1030"/>
      <c r="L1205" s="181" t="str">
        <f>IF('statement of marks'!CO74="","",'statement of marks'!CO74)</f>
        <v/>
      </c>
      <c r="M1205" s="181" t="str">
        <f>IF('statement of marks'!CP74="","",'statement of marks'!CP74)</f>
        <v/>
      </c>
      <c r="N1205" s="181" t="str">
        <f>IF('statement of marks'!CQ74="","",'statement of marks'!CQ74)</f>
        <v/>
      </c>
      <c r="O1205" s="181" t="str">
        <f>IF('statement of marks'!CS74="","",'statement of marks'!CS74)</f>
        <v/>
      </c>
      <c r="P1205" s="122" t="str">
        <f t="shared" si="67"/>
        <v/>
      </c>
    </row>
    <row r="1206" spans="1:16" ht="15.25" customHeight="1">
      <c r="A1206" s="1047" t="s">
        <v>255</v>
      </c>
      <c r="B1206" s="1048"/>
      <c r="C1206" s="180" t="str">
        <f>IF(C1205="","",SUM(C1200:C1205))</f>
        <v/>
      </c>
      <c r="D1206" s="180" t="str">
        <f>IF(D1205="","",SUM(D1200:D1205))</f>
        <v/>
      </c>
      <c r="E1206" s="180" t="str">
        <f>IF(E1205="","",SUM(E1200:E1205))</f>
        <v/>
      </c>
      <c r="F1206" s="180" t="str">
        <f>IF(F1205="","",SUM(F1200:F1205))</f>
        <v/>
      </c>
      <c r="G1206" s="188" t="str">
        <f>IF(G1205="","",SUM(G1200:G1205))</f>
        <v/>
      </c>
      <c r="H1206" s="231"/>
      <c r="J1206" s="1047" t="s">
        <v>255</v>
      </c>
      <c r="K1206" s="1048"/>
      <c r="L1206" s="180" t="str">
        <f>IF(L1205="","",SUM(L1200:L1205))</f>
        <v/>
      </c>
      <c r="M1206" s="180" t="str">
        <f>IF(M1205="","",SUM(M1200:M1205))</f>
        <v/>
      </c>
      <c r="N1206" s="180" t="str">
        <f>IF(N1205="","",SUM(N1200:N1205))</f>
        <v/>
      </c>
      <c r="O1206" s="180" t="str">
        <f>IF(O1205="","",SUM(O1200:O1205))</f>
        <v/>
      </c>
      <c r="P1206" s="188" t="str">
        <f>IF(P1205="","",SUM(P1200:P1205))</f>
        <v/>
      </c>
    </row>
    <row r="1207" spans="1:16" ht="15.25" customHeight="1">
      <c r="A1207" s="1047" t="s">
        <v>169</v>
      </c>
      <c r="B1207" s="1048"/>
      <c r="C1207" s="563">
        <f>60-(COUNTIF(C1200:C1205,"NA")*10+COUNTIF(C1200:C1205,"ML")*10)</f>
        <v>60</v>
      </c>
      <c r="D1207" s="563">
        <f>60-(COUNTIF(D1200:D1205,"NA")*10+COUNTIF(D1200:D1205,"ML")*10)</f>
        <v>60</v>
      </c>
      <c r="E1207" s="563">
        <f>60-(COUNTIF(E1200:E1205,"NA")*10+COUNTIF(E1200:E1205,"ML")*10)</f>
        <v>60</v>
      </c>
      <c r="F1207" s="563">
        <f>420-(COUNTIF(F1200:F1205,"NA")*70+COUNTIF(F1200:F1205,"ML")*70)</f>
        <v>420</v>
      </c>
      <c r="G1207" s="189">
        <f>SUM(C1207:F1207)</f>
        <v>600</v>
      </c>
      <c r="H1207" s="231"/>
      <c r="J1207" s="1047" t="s">
        <v>169</v>
      </c>
      <c r="K1207" s="1048"/>
      <c r="L1207" s="563">
        <f>60-(COUNTIF(L1200:L1205,"NA")*10+COUNTIF(L1200:L1205,"ML")*10)</f>
        <v>60</v>
      </c>
      <c r="M1207" s="563">
        <f>60-(COUNTIF(M1200:M1205,"NA")*10+COUNTIF(M1200:M1205,"ML")*10)</f>
        <v>60</v>
      </c>
      <c r="N1207" s="563">
        <f>60-(COUNTIF(N1200:N1205,"NA")*10+COUNTIF(N1200:N1205,"ML")*10)</f>
        <v>60</v>
      </c>
      <c r="O1207" s="563">
        <f>420-(COUNTIF(O1200:O1205,"NA")*70+COUNTIF(O1200:O1205,"ML")*70)</f>
        <v>420</v>
      </c>
      <c r="P1207" s="189">
        <f>SUM(L1207:O1207)</f>
        <v>600</v>
      </c>
    </row>
    <row r="1208" spans="1:16" ht="15.25" customHeight="1">
      <c r="A1208" s="1045" t="s">
        <v>133</v>
      </c>
      <c r="B1208" s="1046"/>
      <c r="C1208" s="123" t="e">
        <f>C1206/C1207*100</f>
        <v>#VALUE!</v>
      </c>
      <c r="D1208" s="123" t="e">
        <f>D1206/D1207*100</f>
        <v>#VALUE!</v>
      </c>
      <c r="E1208" s="123" t="e">
        <f>E1206/E1207*100</f>
        <v>#VALUE!</v>
      </c>
      <c r="F1208" s="123" t="e">
        <f>F1206/F1207*100</f>
        <v>#VALUE!</v>
      </c>
      <c r="G1208" s="124" t="e">
        <f>G1206/G1207*100</f>
        <v>#VALUE!</v>
      </c>
      <c r="H1208" s="231"/>
      <c r="J1208" s="1045" t="s">
        <v>133</v>
      </c>
      <c r="K1208" s="1046"/>
      <c r="L1208" s="123" t="e">
        <f>L1206/L1207*100</f>
        <v>#VALUE!</v>
      </c>
      <c r="M1208" s="123" t="e">
        <f>M1206/M1207*100</f>
        <v>#VALUE!</v>
      </c>
      <c r="N1208" s="123" t="e">
        <f>N1206/N1207*100</f>
        <v>#VALUE!</v>
      </c>
      <c r="O1208" s="123" t="e">
        <f>O1206/O1207*100</f>
        <v>#VALUE!</v>
      </c>
      <c r="P1208" s="124" t="e">
        <f>P1206/P1207*100</f>
        <v>#VALUE!</v>
      </c>
    </row>
    <row r="1209" spans="1:16" ht="15.25" customHeight="1">
      <c r="A1209" s="1029" t="str">
        <f>'statement of marks'!$DE$3</f>
        <v>RAJASTHAN STUDIES</v>
      </c>
      <c r="B1209" s="1030"/>
      <c r="C1209" s="564" t="str">
        <f>IF('statement of marks'!DE73="","",'statement of marks'!DE73)</f>
        <v/>
      </c>
      <c r="D1209" s="564" t="str">
        <f>IF('statement of marks'!DF73="","",'statement of marks'!DF73)</f>
        <v/>
      </c>
      <c r="E1209" s="564" t="str">
        <f>IF('statement of marks'!DG73="","",'statement of marks'!DG73)</f>
        <v/>
      </c>
      <c r="F1209" s="564" t="str">
        <f>IF('statement of marks'!DI73="","",'statement of marks'!DI73)</f>
        <v/>
      </c>
      <c r="G1209" s="122" t="str">
        <f>IF(F1209="","",SUM(C1209:F1209))</f>
        <v/>
      </c>
      <c r="H1209" s="231"/>
      <c r="J1209" s="1029" t="str">
        <f>'statement of marks'!$DE$3</f>
        <v>RAJASTHAN STUDIES</v>
      </c>
      <c r="K1209" s="1030"/>
      <c r="L1209" s="564" t="str">
        <f>IF('statement of marks'!DE74="","",'statement of marks'!DE74)</f>
        <v/>
      </c>
      <c r="M1209" s="564" t="str">
        <f>IF('statement of marks'!DF74="","",'statement of marks'!DF74)</f>
        <v/>
      </c>
      <c r="N1209" s="564" t="str">
        <f>IF('statement of marks'!DG74="","",'statement of marks'!DG74)</f>
        <v/>
      </c>
      <c r="O1209" s="564" t="str">
        <f>IF('statement of marks'!DI74="","",'statement of marks'!DI74)</f>
        <v/>
      </c>
      <c r="P1209" s="122" t="str">
        <f>IF(O1209="","",SUM(L1209:O1209))</f>
        <v/>
      </c>
    </row>
    <row r="1210" spans="1:16" ht="15.25" customHeight="1">
      <c r="A1210" s="1029" t="str">
        <f>'statement of marks'!$DP$3</f>
        <v>PH. AND HEALTH EDU.</v>
      </c>
      <c r="B1210" s="1030"/>
      <c r="C1210" s="564" t="str">
        <f>IF('statement of marks'!DP73="","",'statement of marks'!DP73)</f>
        <v/>
      </c>
      <c r="D1210" s="564" t="str">
        <f>IF('statement of marks'!DQ73="","",'statement of marks'!DQ73)</f>
        <v/>
      </c>
      <c r="E1210" s="564" t="str">
        <f>IF('statement of marks'!DR73="","",'statement of marks'!DR73)</f>
        <v/>
      </c>
      <c r="F1210" s="564" t="str">
        <f>IF('statement of marks'!DV73="","",'statement of marks'!DV73)</f>
        <v/>
      </c>
      <c r="G1210" s="122" t="str">
        <f>IF(F1210="","",SUM(C1210:F1210))</f>
        <v/>
      </c>
      <c r="H1210" s="231"/>
      <c r="J1210" s="1029" t="str">
        <f>'statement of marks'!$DP$3</f>
        <v>PH. AND HEALTH EDU.</v>
      </c>
      <c r="K1210" s="1030"/>
      <c r="L1210" s="564" t="str">
        <f>IF('statement of marks'!DP74="","",'statement of marks'!DP74)</f>
        <v/>
      </c>
      <c r="M1210" s="564" t="str">
        <f>IF('statement of marks'!DQ74="","",'statement of marks'!DQ74)</f>
        <v/>
      </c>
      <c r="N1210" s="564" t="str">
        <f>IF('statement of marks'!DR74="","",'statement of marks'!DR74)</f>
        <v/>
      </c>
      <c r="O1210" s="564" t="str">
        <f>IF('statement of marks'!DV74="","",'statement of marks'!DV74)</f>
        <v/>
      </c>
      <c r="P1210" s="122" t="str">
        <f>IF(O1210="","",SUM(L1210:O1210))</f>
        <v/>
      </c>
    </row>
    <row r="1211" spans="1:16" ht="15.25" customHeight="1">
      <c r="A1211" s="1029" t="str">
        <f>'statement of marks'!$EB$3</f>
        <v>FOUNDATION OF IT</v>
      </c>
      <c r="B1211" s="1030"/>
      <c r="C1211" s="564" t="str">
        <f>IF('statement of marks'!EB73="","",'statement of marks'!EB73)</f>
        <v/>
      </c>
      <c r="D1211" s="564" t="str">
        <f>IF('statement of marks'!EC73="","",'statement of marks'!EC73)</f>
        <v/>
      </c>
      <c r="E1211" s="564" t="str">
        <f>IF('statement of marks'!ED73="","",'statement of marks'!ED73)</f>
        <v/>
      </c>
      <c r="F1211" s="564" t="str">
        <f>IF('statement of marks'!EH73="","",'statement of marks'!EH73)</f>
        <v/>
      </c>
      <c r="G1211" s="122" t="str">
        <f>IF(F1211="","",SUM(C1211:F1211))</f>
        <v/>
      </c>
      <c r="H1211" s="231"/>
      <c r="J1211" s="1029" t="str">
        <f>'statement of marks'!$EB$3</f>
        <v>FOUNDATION OF IT</v>
      </c>
      <c r="K1211" s="1030"/>
      <c r="L1211" s="564" t="str">
        <f>IF('statement of marks'!EB74="","",'statement of marks'!EB74)</f>
        <v/>
      </c>
      <c r="M1211" s="564" t="str">
        <f>IF('statement of marks'!EC74="","",'statement of marks'!EC74)</f>
        <v/>
      </c>
      <c r="N1211" s="564" t="str">
        <f>IF('statement of marks'!ED74="","",'statement of marks'!ED74)</f>
        <v/>
      </c>
      <c r="O1211" s="564" t="str">
        <f>IF('statement of marks'!EH74="","",'statement of marks'!EH74)</f>
        <v/>
      </c>
      <c r="P1211" s="122" t="str">
        <f>IF(O1211="","",SUM(L1211:O1211))</f>
        <v/>
      </c>
    </row>
    <row r="1212" spans="1:16" ht="15.25" customHeight="1">
      <c r="A1212" s="1029" t="str">
        <f>'statement of marks'!$EN$3</f>
        <v>S.U.P.W.</v>
      </c>
      <c r="B1212" s="1030"/>
      <c r="C1212" s="562" t="s">
        <v>247</v>
      </c>
      <c r="D1212" s="1042" t="s">
        <v>249</v>
      </c>
      <c r="E1212" s="1042"/>
      <c r="F1212" s="565" t="s">
        <v>75</v>
      </c>
      <c r="G1212" s="122" t="s">
        <v>30</v>
      </c>
      <c r="H1212" s="231"/>
      <c r="J1212" s="1029" t="str">
        <f>'statement of marks'!$EN$3</f>
        <v>S.U.P.W.</v>
      </c>
      <c r="K1212" s="1030"/>
      <c r="L1212" s="562" t="s">
        <v>247</v>
      </c>
      <c r="M1212" s="1042" t="s">
        <v>249</v>
      </c>
      <c r="N1212" s="1042"/>
      <c r="O1212" s="565" t="s">
        <v>75</v>
      </c>
      <c r="P1212" s="122" t="s">
        <v>30</v>
      </c>
    </row>
    <row r="1213" spans="1:16" ht="15.25" customHeight="1">
      <c r="A1213" s="1029"/>
      <c r="B1213" s="1030"/>
      <c r="C1213" s="563">
        <f>'statement of marks'!$EN$6</f>
        <v>25</v>
      </c>
      <c r="D1213" s="1043">
        <f>'statement of marks'!$EO$6</f>
        <v>45</v>
      </c>
      <c r="E1213" s="1043"/>
      <c r="F1213" s="563">
        <f>'statement of marks'!$EP$6</f>
        <v>30</v>
      </c>
      <c r="G1213" s="122">
        <f>SUM(C1213,D1213,F1213)</f>
        <v>100</v>
      </c>
      <c r="H1213" s="231"/>
      <c r="J1213" s="1029"/>
      <c r="K1213" s="1030"/>
      <c r="L1213" s="563">
        <f>'statement of marks'!$EN$6</f>
        <v>25</v>
      </c>
      <c r="M1213" s="1043">
        <f>'statement of marks'!$EO$6</f>
        <v>45</v>
      </c>
      <c r="N1213" s="1043"/>
      <c r="O1213" s="563">
        <f>'statement of marks'!$EP$6</f>
        <v>30</v>
      </c>
      <c r="P1213" s="122">
        <f>SUM(L1213,M1213,O1213)</f>
        <v>100</v>
      </c>
    </row>
    <row r="1214" spans="1:16" ht="15.25" customHeight="1">
      <c r="A1214" s="1029"/>
      <c r="B1214" s="1030"/>
      <c r="C1214" s="564" t="str">
        <f>IF('statement of marks'!EN73="","",'statement of marks'!EN73)</f>
        <v/>
      </c>
      <c r="D1214" s="1044" t="str">
        <f>'statement of marks'!EO73</f>
        <v/>
      </c>
      <c r="E1214" s="1044"/>
      <c r="F1214" s="564" t="str">
        <f>'statement of marks'!EP73</f>
        <v/>
      </c>
      <c r="G1214" s="561" t="str">
        <f>IF(F1214="","",SUM(C1214,D1214,F1214))</f>
        <v/>
      </c>
      <c r="H1214" s="231"/>
      <c r="J1214" s="1029"/>
      <c r="K1214" s="1030"/>
      <c r="L1214" s="564" t="str">
        <f>IF('statement of marks'!EN74="","",'statement of marks'!EN74)</f>
        <v/>
      </c>
      <c r="M1214" s="1044" t="str">
        <f>'statement of marks'!EO74</f>
        <v/>
      </c>
      <c r="N1214" s="1044"/>
      <c r="O1214" s="564" t="str">
        <f>'statement of marks'!EP74</f>
        <v/>
      </c>
      <c r="P1214" s="561" t="str">
        <f>IF(O1214="","",SUM(L1214,M1214,O1214))</f>
        <v/>
      </c>
    </row>
    <row r="1215" spans="1:16" ht="15.25" customHeight="1">
      <c r="A1215" s="1029" t="str">
        <f>'statement of marks'!$ES$3</f>
        <v>ART EDU.</v>
      </c>
      <c r="B1215" s="1030"/>
      <c r="C1215" s="565" t="s">
        <v>76</v>
      </c>
      <c r="D1215" s="1041" t="s">
        <v>77</v>
      </c>
      <c r="E1215" s="1041"/>
      <c r="F1215" s="224" t="s">
        <v>248</v>
      </c>
      <c r="G1215" s="122" t="s">
        <v>30</v>
      </c>
      <c r="H1215" s="231"/>
      <c r="J1215" s="1029" t="str">
        <f>'statement of marks'!$ES$3</f>
        <v>ART EDU.</v>
      </c>
      <c r="K1215" s="1030"/>
      <c r="L1215" s="565" t="s">
        <v>76</v>
      </c>
      <c r="M1215" s="1041" t="s">
        <v>77</v>
      </c>
      <c r="N1215" s="1041"/>
      <c r="O1215" s="224" t="s">
        <v>248</v>
      </c>
      <c r="P1215" s="122" t="s">
        <v>30</v>
      </c>
    </row>
    <row r="1216" spans="1:16" ht="15.25" customHeight="1">
      <c r="A1216" s="1029"/>
      <c r="B1216" s="1030"/>
      <c r="C1216" s="563">
        <f>'statement of marks'!$ES$6</f>
        <v>25</v>
      </c>
      <c r="D1216" s="563">
        <f>'statement of marks'!$ET$6</f>
        <v>30</v>
      </c>
      <c r="E1216" s="563">
        <f>'statement of marks'!$EU$6</f>
        <v>30</v>
      </c>
      <c r="F1216" s="563">
        <f>'statement of marks'!$EV$6</f>
        <v>15</v>
      </c>
      <c r="G1216" s="122">
        <f>SUM(C1216,D1216,E1216,F1216)</f>
        <v>100</v>
      </c>
      <c r="H1216" s="231"/>
      <c r="J1216" s="1029"/>
      <c r="K1216" s="1030"/>
      <c r="L1216" s="563">
        <f>'statement of marks'!$ES$6</f>
        <v>25</v>
      </c>
      <c r="M1216" s="563">
        <f>'statement of marks'!$ET$6</f>
        <v>30</v>
      </c>
      <c r="N1216" s="563">
        <f>'statement of marks'!$EU$6</f>
        <v>30</v>
      </c>
      <c r="O1216" s="563">
        <f>'statement of marks'!$EV$6</f>
        <v>15</v>
      </c>
      <c r="P1216" s="122">
        <f>SUM(L1216,M1216,N1216,O1216)</f>
        <v>100</v>
      </c>
    </row>
    <row r="1217" spans="1:16" ht="15.25" customHeight="1">
      <c r="A1217" s="1029"/>
      <c r="B1217" s="1030"/>
      <c r="C1217" s="564" t="str">
        <f>IF('statement of marks'!ES73="","",'statement of marks'!ES73)</f>
        <v/>
      </c>
      <c r="D1217" s="564" t="str">
        <f>'statement of marks'!ET73</f>
        <v/>
      </c>
      <c r="E1217" s="564" t="str">
        <f>'statement of marks'!EU73</f>
        <v/>
      </c>
      <c r="F1217" s="564" t="str">
        <f>'statement of marks'!EV73</f>
        <v/>
      </c>
      <c r="G1217" s="122" t="str">
        <f>IF(F1217="","",SUM(C1217:F1217))</f>
        <v/>
      </c>
      <c r="H1217" s="231"/>
      <c r="J1217" s="1029"/>
      <c r="K1217" s="1030"/>
      <c r="L1217" s="564" t="str">
        <f>IF('statement of marks'!ES74="","",'statement of marks'!ES74)</f>
        <v/>
      </c>
      <c r="M1217" s="564" t="str">
        <f>'statement of marks'!ET74</f>
        <v/>
      </c>
      <c r="N1217" s="564" t="str">
        <f>'statement of marks'!EU74</f>
        <v/>
      </c>
      <c r="O1217" s="564" t="str">
        <f>'statement of marks'!EV74</f>
        <v/>
      </c>
      <c r="P1217" s="122" t="str">
        <f>IF(O1217="","",SUM(L1217:O1217))</f>
        <v/>
      </c>
    </row>
    <row r="1218" spans="1:16" ht="15.25" customHeight="1">
      <c r="A1218" s="1033" t="s">
        <v>246</v>
      </c>
      <c r="B1218" s="1034"/>
      <c r="C1218" s="560" t="s">
        <v>252</v>
      </c>
      <c r="D1218" s="560" t="s">
        <v>251</v>
      </c>
      <c r="E1218" s="560" t="s">
        <v>250</v>
      </c>
      <c r="F1218" s="1031" t="s">
        <v>245</v>
      </c>
      <c r="G1218" s="1032"/>
      <c r="H1218" s="231"/>
      <c r="J1218" s="1033" t="s">
        <v>246</v>
      </c>
      <c r="K1218" s="1034"/>
      <c r="L1218" s="560" t="s">
        <v>252</v>
      </c>
      <c r="M1218" s="560" t="s">
        <v>251</v>
      </c>
      <c r="N1218" s="560" t="s">
        <v>250</v>
      </c>
      <c r="O1218" s="1031" t="s">
        <v>245</v>
      </c>
      <c r="P1218" s="1032"/>
    </row>
    <row r="1219" spans="1:16" ht="15.25" customHeight="1">
      <c r="A1219" s="1033" t="s">
        <v>170</v>
      </c>
      <c r="B1219" s="1034"/>
      <c r="C1219" s="181" t="str">
        <f>IF('statement of marks'!GN73="","",'statement of marks'!GN73)</f>
        <v/>
      </c>
      <c r="D1219" s="181" t="str">
        <f>IF('statement of marks'!GP73="","",'statement of marks'!GP73)</f>
        <v/>
      </c>
      <c r="E1219" s="181" t="str">
        <f>IF('statement of marks'!GR73="","",'statement of marks'!GR73)</f>
        <v/>
      </c>
      <c r="F1219" s="1035" t="str">
        <f>'statement of marks'!GT73</f>
        <v/>
      </c>
      <c r="G1219" s="1036"/>
      <c r="H1219" s="231"/>
      <c r="J1219" s="1033" t="s">
        <v>170</v>
      </c>
      <c r="K1219" s="1034"/>
      <c r="L1219" s="181" t="str">
        <f>IF('statement of marks'!GN74="","",'statement of marks'!GN74)</f>
        <v/>
      </c>
      <c r="M1219" s="181" t="str">
        <f>IF('statement of marks'!GP74="","",'statement of marks'!GP74)</f>
        <v/>
      </c>
      <c r="N1219" s="181" t="str">
        <f>IF('statement of marks'!GR74="","",'statement of marks'!GR74)</f>
        <v/>
      </c>
      <c r="O1219" s="1035" t="str">
        <f>'statement of marks'!GT74</f>
        <v/>
      </c>
      <c r="P1219" s="1036"/>
    </row>
    <row r="1220" spans="1:16" ht="15.25" customHeight="1">
      <c r="A1220" s="1037" t="s">
        <v>171</v>
      </c>
      <c r="B1220" s="1038"/>
      <c r="C1220" s="180" t="str">
        <f>IF('statement of marks'!GM73="","",'statement of marks'!GM73)</f>
        <v/>
      </c>
      <c r="D1220" s="180" t="str">
        <f>IF('statement of marks'!GO73="","",'statement of marks'!GO73)</f>
        <v/>
      </c>
      <c r="E1220" s="180" t="str">
        <f>IF('statement of marks'!GQ73="","",'statement of marks'!GQ73)</f>
        <v/>
      </c>
      <c r="F1220" s="1039" t="str">
        <f>'statement of marks'!GS73</f>
        <v/>
      </c>
      <c r="G1220" s="1040"/>
      <c r="H1220" s="231"/>
      <c r="J1220" s="1037" t="s">
        <v>171</v>
      </c>
      <c r="K1220" s="1038"/>
      <c r="L1220" s="180" t="str">
        <f>IF('statement of marks'!GM74="","",'statement of marks'!GM74)</f>
        <v/>
      </c>
      <c r="M1220" s="180" t="str">
        <f>IF('statement of marks'!GO74="","",'statement of marks'!GO74)</f>
        <v/>
      </c>
      <c r="N1220" s="180" t="str">
        <f>IF('statement of marks'!GQ74="","",'statement of marks'!GQ74)</f>
        <v/>
      </c>
      <c r="O1220" s="1039" t="str">
        <f>'statement of marks'!GS74</f>
        <v/>
      </c>
      <c r="P1220" s="1040"/>
    </row>
    <row r="1221" spans="1:16" ht="15.25" customHeight="1">
      <c r="A1221" s="1029" t="s">
        <v>241</v>
      </c>
      <c r="B1221" s="1030"/>
      <c r="C1221" s="177"/>
      <c r="D1221" s="43"/>
      <c r="E1221" s="43"/>
      <c r="F1221" s="43"/>
      <c r="G1221" s="226"/>
      <c r="H1221" s="231"/>
      <c r="J1221" s="1029" t="s">
        <v>241</v>
      </c>
      <c r="K1221" s="1030"/>
      <c r="L1221" s="177"/>
      <c r="M1221" s="43"/>
      <c r="N1221" s="43"/>
      <c r="O1221" s="43"/>
      <c r="P1221" s="226"/>
    </row>
    <row r="1222" spans="1:16" ht="15.25" customHeight="1">
      <c r="A1222" s="1029" t="s">
        <v>242</v>
      </c>
      <c r="B1222" s="1030"/>
      <c r="C1222" s="177"/>
      <c r="D1222" s="43"/>
      <c r="E1222" s="43"/>
      <c r="F1222" s="43"/>
      <c r="G1222" s="226"/>
      <c r="H1222" s="231"/>
      <c r="J1222" s="1029" t="s">
        <v>242</v>
      </c>
      <c r="K1222" s="1030"/>
      <c r="L1222" s="177"/>
      <c r="M1222" s="43"/>
      <c r="N1222" s="43"/>
      <c r="O1222" s="43"/>
      <c r="P1222" s="226"/>
    </row>
    <row r="1223" spans="1:16" ht="15.25" customHeight="1">
      <c r="A1223" s="1029" t="s">
        <v>243</v>
      </c>
      <c r="B1223" s="1030"/>
      <c r="C1223" s="177"/>
      <c r="D1223" s="43"/>
      <c r="E1223" s="43"/>
      <c r="F1223" s="43"/>
      <c r="G1223" s="226"/>
      <c r="H1223" s="231"/>
      <c r="J1223" s="1029" t="s">
        <v>243</v>
      </c>
      <c r="K1223" s="1030"/>
      <c r="L1223" s="177"/>
      <c r="M1223" s="43"/>
      <c r="N1223" s="43"/>
      <c r="O1223" s="43"/>
      <c r="P1223" s="226"/>
    </row>
    <row r="1224" spans="1:16" ht="15.25" customHeight="1" thickBot="1">
      <c r="A1224" s="1027" t="s">
        <v>244</v>
      </c>
      <c r="B1224" s="1028"/>
      <c r="C1224" s="178"/>
      <c r="D1224" s="227"/>
      <c r="E1224" s="227"/>
      <c r="F1224" s="227"/>
      <c r="G1224" s="228"/>
      <c r="H1224" s="231"/>
      <c r="J1224" s="1027" t="s">
        <v>244</v>
      </c>
      <c r="K1224" s="1028"/>
      <c r="L1224" s="178"/>
      <c r="M1224" s="227"/>
      <c r="N1224" s="227"/>
      <c r="O1224" s="227"/>
      <c r="P1224" s="228"/>
    </row>
    <row r="1225" spans="1:16" ht="15.25" customHeight="1" thickTop="1">
      <c r="A1225" s="1053" t="s">
        <v>166</v>
      </c>
      <c r="B1225" s="1054"/>
      <c r="C1225" s="1054"/>
      <c r="D1225" s="1054"/>
      <c r="E1225" s="1054"/>
      <c r="F1225" s="1054"/>
      <c r="G1225" s="1055"/>
      <c r="H1225" s="231"/>
      <c r="J1225" s="1056" t="s">
        <v>256</v>
      </c>
      <c r="K1225" s="1057"/>
      <c r="L1225" s="1057"/>
      <c r="M1225" s="1057"/>
      <c r="N1225" s="1057"/>
      <c r="O1225" s="1057"/>
      <c r="P1225" s="1058"/>
    </row>
    <row r="1226" spans="1:16" ht="15.25" customHeight="1">
      <c r="A1226" s="1059" t="str">
        <f>IF('statement of marks'!$A$1="","",'statement of marks'!$A$1)</f>
        <v xml:space="preserve">GOVT. HR. SEC. SCHOOL, </v>
      </c>
      <c r="B1226" s="1060"/>
      <c r="C1226" s="1060"/>
      <c r="D1226" s="1060"/>
      <c r="E1226" s="1060"/>
      <c r="F1226" s="1060"/>
      <c r="G1226" s="1061"/>
      <c r="H1226" s="231"/>
      <c r="J1226" s="1059" t="str">
        <f>IF('statement of marks'!$A$1="","",'statement of marks'!$A$1)</f>
        <v xml:space="preserve">GOVT. HR. SEC. SCHOOL, </v>
      </c>
      <c r="K1226" s="1060"/>
      <c r="L1226" s="1060"/>
      <c r="M1226" s="1060"/>
      <c r="N1226" s="1060"/>
      <c r="O1226" s="1060"/>
      <c r="P1226" s="1061"/>
    </row>
    <row r="1227" spans="1:16" ht="15.25" customHeight="1">
      <c r="A1227" s="1059"/>
      <c r="B1227" s="1060"/>
      <c r="C1227" s="1060"/>
      <c r="D1227" s="1060"/>
      <c r="E1227" s="1060"/>
      <c r="F1227" s="1060"/>
      <c r="G1227" s="1061"/>
      <c r="H1227" s="231"/>
      <c r="J1227" s="1059"/>
      <c r="K1227" s="1060"/>
      <c r="L1227" s="1060"/>
      <c r="M1227" s="1060"/>
      <c r="N1227" s="1060"/>
      <c r="O1227" s="1060"/>
      <c r="P1227" s="1061"/>
    </row>
    <row r="1228" spans="1:16" ht="15.25" customHeight="1">
      <c r="A1228" s="1029" t="s">
        <v>167</v>
      </c>
      <c r="B1228" s="1030"/>
      <c r="C1228" s="1051" t="str">
        <f>IF('statement of marks'!$F$3="","",'statement of marks'!$F$3)</f>
        <v>2015-16</v>
      </c>
      <c r="D1228" s="1051"/>
      <c r="E1228" s="1051"/>
      <c r="F1228" s="1051"/>
      <c r="G1228" s="1052"/>
      <c r="H1228" s="231"/>
      <c r="J1228" s="1029" t="s">
        <v>167</v>
      </c>
      <c r="K1228" s="1030"/>
      <c r="L1228" s="1051" t="str">
        <f>IF('statement of marks'!$F$3="","",'statement of marks'!$F$3)</f>
        <v>2015-16</v>
      </c>
      <c r="M1228" s="1051"/>
      <c r="N1228" s="1051"/>
      <c r="O1228" s="1051"/>
      <c r="P1228" s="1052"/>
    </row>
    <row r="1229" spans="1:16" ht="15.25" customHeight="1">
      <c r="A1229" s="1029" t="s">
        <v>31</v>
      </c>
      <c r="B1229" s="1030"/>
      <c r="C1229" s="1051" t="str">
        <f>IF('statement of marks'!H75="","",'statement of marks'!H75)</f>
        <v>A 069</v>
      </c>
      <c r="D1229" s="1051"/>
      <c r="E1229" s="1051"/>
      <c r="F1229" s="1051"/>
      <c r="G1229" s="1052"/>
      <c r="H1229" s="231"/>
      <c r="J1229" s="1029" t="s">
        <v>31</v>
      </c>
      <c r="K1229" s="1030"/>
      <c r="L1229" s="1051" t="str">
        <f>IF('statement of marks'!H76="","",'statement of marks'!H76)</f>
        <v>A 070</v>
      </c>
      <c r="M1229" s="1051"/>
      <c r="N1229" s="1051"/>
      <c r="O1229" s="1051"/>
      <c r="P1229" s="1052"/>
    </row>
    <row r="1230" spans="1:16" ht="15.25" customHeight="1">
      <c r="A1230" s="1029" t="s">
        <v>32</v>
      </c>
      <c r="B1230" s="1030"/>
      <c r="C1230" s="1051" t="str">
        <f>IF('statement of marks'!I75="","",'statement of marks'!I75)</f>
        <v>B 069</v>
      </c>
      <c r="D1230" s="1051"/>
      <c r="E1230" s="1051"/>
      <c r="F1230" s="1051"/>
      <c r="G1230" s="1052"/>
      <c r="H1230" s="231"/>
      <c r="J1230" s="1029" t="s">
        <v>32</v>
      </c>
      <c r="K1230" s="1030"/>
      <c r="L1230" s="1051" t="str">
        <f>IF('statement of marks'!I76="","",'statement of marks'!I76)</f>
        <v>B 070</v>
      </c>
      <c r="M1230" s="1051"/>
      <c r="N1230" s="1051"/>
      <c r="O1230" s="1051"/>
      <c r="P1230" s="1052"/>
    </row>
    <row r="1231" spans="1:16" ht="15.25" customHeight="1">
      <c r="A1231" s="1029" t="s">
        <v>33</v>
      </c>
      <c r="B1231" s="1030"/>
      <c r="C1231" s="1051" t="str">
        <f>IF('statement of marks'!J75="","",'statement of marks'!J75)</f>
        <v>C 069</v>
      </c>
      <c r="D1231" s="1051"/>
      <c r="E1231" s="1051"/>
      <c r="F1231" s="1051"/>
      <c r="G1231" s="1052"/>
      <c r="H1231" s="231"/>
      <c r="J1231" s="1029" t="s">
        <v>33</v>
      </c>
      <c r="K1231" s="1030"/>
      <c r="L1231" s="1051" t="str">
        <f>IF('statement of marks'!J76="","",'statement of marks'!J76)</f>
        <v>C 070</v>
      </c>
      <c r="M1231" s="1051"/>
      <c r="N1231" s="1051"/>
      <c r="O1231" s="1051"/>
      <c r="P1231" s="1052"/>
    </row>
    <row r="1232" spans="1:16" ht="15.25" customHeight="1">
      <c r="A1232" s="1029" t="s">
        <v>202</v>
      </c>
      <c r="B1232" s="1030"/>
      <c r="C1232" s="559" t="str">
        <f>IF('statement of marks'!$A$3="","",'statement of marks'!$A$3)</f>
        <v>10 'B'</v>
      </c>
      <c r="D1232" s="1030" t="s">
        <v>62</v>
      </c>
      <c r="E1232" s="1030"/>
      <c r="F1232" s="1030">
        <f>IF('statement of marks'!D75="","",'statement of marks'!D75)</f>
        <v>1069</v>
      </c>
      <c r="G1232" s="1050"/>
      <c r="H1232" s="231"/>
      <c r="J1232" s="1029" t="s">
        <v>202</v>
      </c>
      <c r="K1232" s="1030"/>
      <c r="L1232" s="559" t="str">
        <f>IF('statement of marks'!$A$3="","",'statement of marks'!$A$3)</f>
        <v>10 'B'</v>
      </c>
      <c r="M1232" s="1030" t="s">
        <v>62</v>
      </c>
      <c r="N1232" s="1030"/>
      <c r="O1232" s="1030">
        <f>IF('statement of marks'!D76="","",'statement of marks'!D76)</f>
        <v>1070</v>
      </c>
      <c r="P1232" s="1050"/>
    </row>
    <row r="1233" spans="1:16" ht="15.25" customHeight="1">
      <c r="A1233" s="1029" t="s">
        <v>63</v>
      </c>
      <c r="B1233" s="1030"/>
      <c r="C1233" s="559" t="str">
        <f>IF('statement of marks'!F75="","",'statement of marks'!F75)</f>
        <v/>
      </c>
      <c r="D1233" s="1030" t="s">
        <v>58</v>
      </c>
      <c r="E1233" s="1030"/>
      <c r="F1233" s="1062" t="str">
        <f>IF('statement of marks'!G75="","",'statement of marks'!G75)</f>
        <v/>
      </c>
      <c r="G1233" s="1063"/>
      <c r="H1233" s="231"/>
      <c r="J1233" s="1029" t="s">
        <v>63</v>
      </c>
      <c r="K1233" s="1030"/>
      <c r="L1233" s="559" t="str">
        <f>IF('statement of marks'!F76="","",'statement of marks'!F76)</f>
        <v/>
      </c>
      <c r="M1233" s="1030" t="s">
        <v>58</v>
      </c>
      <c r="N1233" s="1030"/>
      <c r="O1233" s="1062" t="str">
        <f>IF('statement of marks'!G76="","",'statement of marks'!G76)</f>
        <v/>
      </c>
      <c r="P1233" s="1063"/>
    </row>
    <row r="1234" spans="1:16" ht="15.25" customHeight="1">
      <c r="A1234" s="229" t="s">
        <v>168</v>
      </c>
      <c r="B1234" s="230" t="s">
        <v>254</v>
      </c>
      <c r="C1234" s="186" t="s">
        <v>67</v>
      </c>
      <c r="D1234" s="186" t="s">
        <v>68</v>
      </c>
      <c r="E1234" s="186" t="s">
        <v>69</v>
      </c>
      <c r="F1234" s="558" t="s">
        <v>176</v>
      </c>
      <c r="G1234" s="190" t="s">
        <v>253</v>
      </c>
      <c r="H1234" s="231"/>
      <c r="J1234" s="229" t="s">
        <v>168</v>
      </c>
      <c r="K1234" s="230" t="s">
        <v>254</v>
      </c>
      <c r="L1234" s="186" t="s">
        <v>67</v>
      </c>
      <c r="M1234" s="186" t="s">
        <v>68</v>
      </c>
      <c r="N1234" s="186" t="s">
        <v>69</v>
      </c>
      <c r="O1234" s="558" t="s">
        <v>176</v>
      </c>
      <c r="P1234" s="190" t="s">
        <v>253</v>
      </c>
    </row>
    <row r="1235" spans="1:16" ht="15.25" customHeight="1">
      <c r="A1235" s="1049" t="s">
        <v>148</v>
      </c>
      <c r="B1235" s="1046"/>
      <c r="C1235" s="563">
        <v>10</v>
      </c>
      <c r="D1235" s="563">
        <v>10</v>
      </c>
      <c r="E1235" s="563">
        <v>10</v>
      </c>
      <c r="F1235" s="563">
        <v>70</v>
      </c>
      <c r="G1235" s="122">
        <v>100</v>
      </c>
      <c r="H1235" s="231"/>
      <c r="J1235" s="1049" t="s">
        <v>148</v>
      </c>
      <c r="K1235" s="1046"/>
      <c r="L1235" s="563">
        <v>10</v>
      </c>
      <c r="M1235" s="563">
        <v>10</v>
      </c>
      <c r="N1235" s="563">
        <v>10</v>
      </c>
      <c r="O1235" s="563">
        <v>70</v>
      </c>
      <c r="P1235" s="122">
        <v>100</v>
      </c>
    </row>
    <row r="1236" spans="1:16" ht="15.25" customHeight="1">
      <c r="A1236" s="1029" t="str">
        <f>'statement of marks'!$K$3</f>
        <v>HINDI</v>
      </c>
      <c r="B1236" s="1030"/>
      <c r="C1236" s="181" t="str">
        <f>IF('statement of marks'!K75="","",'statement of marks'!K75)</f>
        <v/>
      </c>
      <c r="D1236" s="181" t="str">
        <f>IF('statement of marks'!L75="","",'statement of marks'!L75)</f>
        <v/>
      </c>
      <c r="E1236" s="181" t="str">
        <f>IF('statement of marks'!M75="","",'statement of marks'!M75)</f>
        <v/>
      </c>
      <c r="F1236" s="181" t="str">
        <f>IF('statement of marks'!O75="","",'statement of marks'!O75)</f>
        <v/>
      </c>
      <c r="G1236" s="122" t="str">
        <f t="shared" ref="G1236:G1241" si="68">IF(F1236="","",SUM(C1236:F1236))</f>
        <v/>
      </c>
      <c r="H1236" s="231"/>
      <c r="J1236" s="1029" t="str">
        <f>'statement of marks'!$K$3</f>
        <v>HINDI</v>
      </c>
      <c r="K1236" s="1030"/>
      <c r="L1236" s="181" t="str">
        <f>IF('statement of marks'!K76="","",'statement of marks'!K76)</f>
        <v/>
      </c>
      <c r="M1236" s="181" t="str">
        <f>IF('statement of marks'!L76="","",'statement of marks'!L76)</f>
        <v/>
      </c>
      <c r="N1236" s="181" t="str">
        <f>IF('statement of marks'!M76="","",'statement of marks'!M76)</f>
        <v/>
      </c>
      <c r="O1236" s="181" t="str">
        <f>IF('statement of marks'!O76="","",'statement of marks'!O76)</f>
        <v/>
      </c>
      <c r="P1236" s="122" t="str">
        <f t="shared" ref="P1236:P1241" si="69">IF(O1236="","",SUM(L1236:O1236))</f>
        <v/>
      </c>
    </row>
    <row r="1237" spans="1:16" ht="15.25" customHeight="1">
      <c r="A1237" s="1029" t="str">
        <f>'statement of marks'!$AA$3</f>
        <v>ENGLISH</v>
      </c>
      <c r="B1237" s="1030"/>
      <c r="C1237" s="181" t="str">
        <f>IF('statement of marks'!AA75="","",'statement of marks'!AA75)</f>
        <v/>
      </c>
      <c r="D1237" s="181" t="str">
        <f>IF('statement of marks'!AB75="","",'statement of marks'!AB75)</f>
        <v/>
      </c>
      <c r="E1237" s="181" t="str">
        <f>IF('statement of marks'!AC75="","",'statement of marks'!AC75)</f>
        <v/>
      </c>
      <c r="F1237" s="181" t="str">
        <f>IF('statement of marks'!AE75="","",'statement of marks'!AE75)</f>
        <v/>
      </c>
      <c r="G1237" s="122" t="str">
        <f t="shared" si="68"/>
        <v/>
      </c>
      <c r="H1237" s="231"/>
      <c r="J1237" s="1029" t="str">
        <f>'statement of marks'!$AA$3</f>
        <v>ENGLISH</v>
      </c>
      <c r="K1237" s="1030"/>
      <c r="L1237" s="181" t="str">
        <f>IF('statement of marks'!AA76="","",'statement of marks'!AA76)</f>
        <v/>
      </c>
      <c r="M1237" s="181" t="str">
        <f>IF('statement of marks'!AB76="","",'statement of marks'!AB76)</f>
        <v/>
      </c>
      <c r="N1237" s="181" t="str">
        <f>IF('statement of marks'!AC76="","",'statement of marks'!AC76)</f>
        <v/>
      </c>
      <c r="O1237" s="181" t="str">
        <f>IF('statement of marks'!AE76="","",'statement of marks'!AE76)</f>
        <v/>
      </c>
      <c r="P1237" s="122" t="str">
        <f t="shared" si="69"/>
        <v/>
      </c>
    </row>
    <row r="1238" spans="1:16" ht="15.25" customHeight="1">
      <c r="A1238" s="1029" t="str">
        <f>'statement of marks'!AR75</f>
        <v/>
      </c>
      <c r="B1238" s="1030"/>
      <c r="C1238" s="181" t="str">
        <f>IF('statement of marks'!AS75="","",'statement of marks'!AS75)</f>
        <v/>
      </c>
      <c r="D1238" s="181" t="str">
        <f>IF('statement of marks'!AT75="","",'statement of marks'!AT75)</f>
        <v/>
      </c>
      <c r="E1238" s="181" t="str">
        <f>IF('statement of marks'!AU75="","",'statement of marks'!AU75)</f>
        <v/>
      </c>
      <c r="F1238" s="181" t="str">
        <f>IF('statement of marks'!AW75="","",'statement of marks'!AW75)</f>
        <v/>
      </c>
      <c r="G1238" s="122" t="str">
        <f t="shared" si="68"/>
        <v/>
      </c>
      <c r="H1238" s="231"/>
      <c r="J1238" s="1029" t="str">
        <f>'statement of marks'!AR76</f>
        <v/>
      </c>
      <c r="K1238" s="1030"/>
      <c r="L1238" s="181" t="str">
        <f>IF('statement of marks'!AS76="","",'statement of marks'!AS76)</f>
        <v/>
      </c>
      <c r="M1238" s="181" t="str">
        <f>IF('statement of marks'!AT76="","",'statement of marks'!AT76)</f>
        <v/>
      </c>
      <c r="N1238" s="181" t="str">
        <f>IF('statement of marks'!AU76="","",'statement of marks'!AU76)</f>
        <v/>
      </c>
      <c r="O1238" s="181" t="str">
        <f>IF('statement of marks'!AW76="","",'statement of marks'!AW76)</f>
        <v/>
      </c>
      <c r="P1238" s="122" t="str">
        <f t="shared" si="69"/>
        <v/>
      </c>
    </row>
    <row r="1239" spans="1:16" ht="15.25" customHeight="1">
      <c r="A1239" s="1029" t="str">
        <f>'statement of marks'!$BI$3</f>
        <v>SCIENCE</v>
      </c>
      <c r="B1239" s="1030"/>
      <c r="C1239" s="181" t="str">
        <f>IF('statement of marks'!BI75="","",'statement of marks'!BI75)</f>
        <v/>
      </c>
      <c r="D1239" s="181" t="str">
        <f>IF('statement of marks'!BJ75="","",'statement of marks'!BJ75)</f>
        <v/>
      </c>
      <c r="E1239" s="181" t="str">
        <f>IF('statement of marks'!BK75="","",'statement of marks'!BK75)</f>
        <v/>
      </c>
      <c r="F1239" s="181" t="str">
        <f>IF('statement of marks'!BM75="","",'statement of marks'!BM75)</f>
        <v/>
      </c>
      <c r="G1239" s="122" t="str">
        <f t="shared" si="68"/>
        <v/>
      </c>
      <c r="H1239" s="231"/>
      <c r="J1239" s="1029" t="str">
        <f>'statement of marks'!$BI$3</f>
        <v>SCIENCE</v>
      </c>
      <c r="K1239" s="1030"/>
      <c r="L1239" s="181" t="str">
        <f>IF('statement of marks'!BI76="","",'statement of marks'!BI76)</f>
        <v/>
      </c>
      <c r="M1239" s="181" t="str">
        <f>IF('statement of marks'!BJ76="","",'statement of marks'!BJ76)</f>
        <v/>
      </c>
      <c r="N1239" s="181" t="str">
        <f>IF('statement of marks'!BK76="","",'statement of marks'!BK76)</f>
        <v/>
      </c>
      <c r="O1239" s="181" t="str">
        <f>IF('statement of marks'!BM76="","",'statement of marks'!BM76)</f>
        <v/>
      </c>
      <c r="P1239" s="122" t="str">
        <f t="shared" si="69"/>
        <v/>
      </c>
    </row>
    <row r="1240" spans="1:16" ht="15.25" customHeight="1">
      <c r="A1240" s="1029" t="str">
        <f>'statement of marks'!$BY$3</f>
        <v>SOCIAL SCIENCE</v>
      </c>
      <c r="B1240" s="1030"/>
      <c r="C1240" s="181" t="str">
        <f>IF('statement of marks'!BY75="","",'statement of marks'!BY75)</f>
        <v/>
      </c>
      <c r="D1240" s="181" t="str">
        <f>IF('statement of marks'!BZ75="","",'statement of marks'!BZ75)</f>
        <v/>
      </c>
      <c r="E1240" s="181" t="str">
        <f>IF('statement of marks'!CA75="","",'statement of marks'!CA75)</f>
        <v/>
      </c>
      <c r="F1240" s="181" t="str">
        <f>IF('statement of marks'!CC75="","",'statement of marks'!CC75)</f>
        <v/>
      </c>
      <c r="G1240" s="122" t="str">
        <f t="shared" si="68"/>
        <v/>
      </c>
      <c r="H1240" s="231"/>
      <c r="J1240" s="1029" t="str">
        <f>'statement of marks'!$BY$3</f>
        <v>SOCIAL SCIENCE</v>
      </c>
      <c r="K1240" s="1030"/>
      <c r="L1240" s="181" t="str">
        <f>IF('statement of marks'!BY76="","",'statement of marks'!BY76)</f>
        <v/>
      </c>
      <c r="M1240" s="181" t="str">
        <f>IF('statement of marks'!BZ76="","",'statement of marks'!BZ76)</f>
        <v/>
      </c>
      <c r="N1240" s="181" t="str">
        <f>IF('statement of marks'!CA76="","",'statement of marks'!CA76)</f>
        <v/>
      </c>
      <c r="O1240" s="181" t="str">
        <f>IF('statement of marks'!CC76="","",'statement of marks'!CC76)</f>
        <v/>
      </c>
      <c r="P1240" s="122" t="str">
        <f t="shared" si="69"/>
        <v/>
      </c>
    </row>
    <row r="1241" spans="1:16" ht="15.25" customHeight="1">
      <c r="A1241" s="1029" t="str">
        <f>'statement of marks'!$CO$3</f>
        <v>MATHEMATICS</v>
      </c>
      <c r="B1241" s="1030"/>
      <c r="C1241" s="181" t="str">
        <f>IF('statement of marks'!CO75="","",'statement of marks'!CO75)</f>
        <v/>
      </c>
      <c r="D1241" s="181" t="str">
        <f>IF('statement of marks'!CP75="","",'statement of marks'!CP75)</f>
        <v/>
      </c>
      <c r="E1241" s="181" t="str">
        <f>IF('statement of marks'!CQ75="","",'statement of marks'!CQ75)</f>
        <v/>
      </c>
      <c r="F1241" s="181" t="str">
        <f>IF('statement of marks'!CS75="","",'statement of marks'!CS75)</f>
        <v/>
      </c>
      <c r="G1241" s="122" t="str">
        <f t="shared" si="68"/>
        <v/>
      </c>
      <c r="H1241" s="231"/>
      <c r="J1241" s="1029" t="str">
        <f>'statement of marks'!$CO$3</f>
        <v>MATHEMATICS</v>
      </c>
      <c r="K1241" s="1030"/>
      <c r="L1241" s="181" t="str">
        <f>IF('statement of marks'!CO76="","",'statement of marks'!CO76)</f>
        <v/>
      </c>
      <c r="M1241" s="181" t="str">
        <f>IF('statement of marks'!CP76="","",'statement of marks'!CP76)</f>
        <v/>
      </c>
      <c r="N1241" s="181" t="str">
        <f>IF('statement of marks'!CQ76="","",'statement of marks'!CQ76)</f>
        <v/>
      </c>
      <c r="O1241" s="181" t="str">
        <f>IF('statement of marks'!CS76="","",'statement of marks'!CS76)</f>
        <v/>
      </c>
      <c r="P1241" s="122" t="str">
        <f t="shared" si="69"/>
        <v/>
      </c>
    </row>
    <row r="1242" spans="1:16" ht="15.25" customHeight="1">
      <c r="A1242" s="1047" t="s">
        <v>255</v>
      </c>
      <c r="B1242" s="1048"/>
      <c r="C1242" s="180" t="str">
        <f>IF(C1241="","",SUM(C1236:C1241))</f>
        <v/>
      </c>
      <c r="D1242" s="180" t="str">
        <f>IF(D1241="","",SUM(D1236:D1241))</f>
        <v/>
      </c>
      <c r="E1242" s="180" t="str">
        <f>IF(E1241="","",SUM(E1236:E1241))</f>
        <v/>
      </c>
      <c r="F1242" s="180" t="str">
        <f>IF(F1241="","",SUM(F1236:F1241))</f>
        <v/>
      </c>
      <c r="G1242" s="188" t="str">
        <f>IF(G1241="","",SUM(G1236:G1241))</f>
        <v/>
      </c>
      <c r="H1242" s="231"/>
      <c r="J1242" s="1047" t="s">
        <v>255</v>
      </c>
      <c r="K1242" s="1048"/>
      <c r="L1242" s="180" t="str">
        <f>IF(L1241="","",SUM(L1236:L1241))</f>
        <v/>
      </c>
      <c r="M1242" s="180" t="str">
        <f>IF(M1241="","",SUM(M1236:M1241))</f>
        <v/>
      </c>
      <c r="N1242" s="180" t="str">
        <f>IF(N1241="","",SUM(N1236:N1241))</f>
        <v/>
      </c>
      <c r="O1242" s="180" t="str">
        <f>IF(O1241="","",SUM(O1236:O1241))</f>
        <v/>
      </c>
      <c r="P1242" s="188" t="str">
        <f>IF(P1241="","",SUM(P1236:P1241))</f>
        <v/>
      </c>
    </row>
    <row r="1243" spans="1:16" ht="15.25" customHeight="1">
      <c r="A1243" s="1047" t="s">
        <v>169</v>
      </c>
      <c r="B1243" s="1048"/>
      <c r="C1243" s="563">
        <f>60-(COUNTIF(C1236:C1241,"NA")*10+COUNTIF(C1236:C1241,"ML")*10)</f>
        <v>60</v>
      </c>
      <c r="D1243" s="563">
        <f>60-(COUNTIF(D1236:D1241,"NA")*10+COUNTIF(D1236:D1241,"ML")*10)</f>
        <v>60</v>
      </c>
      <c r="E1243" s="563">
        <f>60-(COUNTIF(E1236:E1241,"NA")*10+COUNTIF(E1236:E1241,"ML")*10)</f>
        <v>60</v>
      </c>
      <c r="F1243" s="563">
        <f>420-(COUNTIF(F1236:F1241,"NA")*70+COUNTIF(F1236:F1241,"ML")*70)</f>
        <v>420</v>
      </c>
      <c r="G1243" s="189">
        <f>SUM(C1243:F1243)</f>
        <v>600</v>
      </c>
      <c r="H1243" s="231"/>
      <c r="J1243" s="1047" t="s">
        <v>169</v>
      </c>
      <c r="K1243" s="1048"/>
      <c r="L1243" s="563">
        <f>60-(COUNTIF(L1236:L1241,"NA")*10+COUNTIF(L1236:L1241,"ML")*10)</f>
        <v>60</v>
      </c>
      <c r="M1243" s="563">
        <f>60-(COUNTIF(M1236:M1241,"NA")*10+COUNTIF(M1236:M1241,"ML")*10)</f>
        <v>60</v>
      </c>
      <c r="N1243" s="563">
        <f>60-(COUNTIF(N1236:N1241,"NA")*10+COUNTIF(N1236:N1241,"ML")*10)</f>
        <v>60</v>
      </c>
      <c r="O1243" s="563">
        <f>420-(COUNTIF(O1236:O1241,"NA")*70+COUNTIF(O1236:O1241,"ML")*70)</f>
        <v>420</v>
      </c>
      <c r="P1243" s="189">
        <f>SUM(L1243:O1243)</f>
        <v>600</v>
      </c>
    </row>
    <row r="1244" spans="1:16" ht="15.25" customHeight="1">
      <c r="A1244" s="1045" t="s">
        <v>133</v>
      </c>
      <c r="B1244" s="1046"/>
      <c r="C1244" s="123" t="e">
        <f>C1242/C1243*100</f>
        <v>#VALUE!</v>
      </c>
      <c r="D1244" s="123" t="e">
        <f>D1242/D1243*100</f>
        <v>#VALUE!</v>
      </c>
      <c r="E1244" s="123" t="e">
        <f>E1242/E1243*100</f>
        <v>#VALUE!</v>
      </c>
      <c r="F1244" s="123" t="e">
        <f>F1242/F1243*100</f>
        <v>#VALUE!</v>
      </c>
      <c r="G1244" s="124" t="e">
        <f>G1242/G1243*100</f>
        <v>#VALUE!</v>
      </c>
      <c r="H1244" s="231"/>
      <c r="J1244" s="1045" t="s">
        <v>133</v>
      </c>
      <c r="K1244" s="1046"/>
      <c r="L1244" s="123" t="e">
        <f>L1242/L1243*100</f>
        <v>#VALUE!</v>
      </c>
      <c r="M1244" s="123" t="e">
        <f>M1242/M1243*100</f>
        <v>#VALUE!</v>
      </c>
      <c r="N1244" s="123" t="e">
        <f>N1242/N1243*100</f>
        <v>#VALUE!</v>
      </c>
      <c r="O1244" s="123" t="e">
        <f>O1242/O1243*100</f>
        <v>#VALUE!</v>
      </c>
      <c r="P1244" s="124" t="e">
        <f>P1242/P1243*100</f>
        <v>#VALUE!</v>
      </c>
    </row>
    <row r="1245" spans="1:16" ht="15.25" customHeight="1">
      <c r="A1245" s="1029" t="str">
        <f>'statement of marks'!$DE$3</f>
        <v>RAJASTHAN STUDIES</v>
      </c>
      <c r="B1245" s="1030"/>
      <c r="C1245" s="564" t="str">
        <f>IF('statement of marks'!DE75="","",'statement of marks'!DE75)</f>
        <v/>
      </c>
      <c r="D1245" s="564" t="str">
        <f>IF('statement of marks'!DF75="","",'statement of marks'!DF75)</f>
        <v/>
      </c>
      <c r="E1245" s="564" t="str">
        <f>IF('statement of marks'!DG75="","",'statement of marks'!DG75)</f>
        <v/>
      </c>
      <c r="F1245" s="564" t="str">
        <f>IF('statement of marks'!DI75="","",'statement of marks'!DI75)</f>
        <v/>
      </c>
      <c r="G1245" s="122" t="str">
        <f>IF(F1245="","",SUM(C1245:F1245))</f>
        <v/>
      </c>
      <c r="H1245" s="231"/>
      <c r="J1245" s="1029" t="str">
        <f>'statement of marks'!$DE$3</f>
        <v>RAJASTHAN STUDIES</v>
      </c>
      <c r="K1245" s="1030"/>
      <c r="L1245" s="564" t="str">
        <f>IF('statement of marks'!DE76="","",'statement of marks'!DE76)</f>
        <v/>
      </c>
      <c r="M1245" s="564" t="str">
        <f>IF('statement of marks'!DF76="","",'statement of marks'!DF76)</f>
        <v/>
      </c>
      <c r="N1245" s="564" t="str">
        <f>IF('statement of marks'!DG76="","",'statement of marks'!DG76)</f>
        <v/>
      </c>
      <c r="O1245" s="564" t="str">
        <f>IF('statement of marks'!DI76="","",'statement of marks'!DI76)</f>
        <v/>
      </c>
      <c r="P1245" s="122" t="str">
        <f>IF(O1245="","",SUM(L1245:O1245))</f>
        <v/>
      </c>
    </row>
    <row r="1246" spans="1:16" ht="15.25" customHeight="1">
      <c r="A1246" s="1029" t="str">
        <f>'statement of marks'!$DP$3</f>
        <v>PH. AND HEALTH EDU.</v>
      </c>
      <c r="B1246" s="1030"/>
      <c r="C1246" s="564" t="str">
        <f>IF('statement of marks'!DP75="","",'statement of marks'!DP75)</f>
        <v/>
      </c>
      <c r="D1246" s="564" t="str">
        <f>IF('statement of marks'!DQ75="","",'statement of marks'!DQ75)</f>
        <v/>
      </c>
      <c r="E1246" s="564" t="str">
        <f>IF('statement of marks'!DR75="","",'statement of marks'!DR75)</f>
        <v/>
      </c>
      <c r="F1246" s="564" t="str">
        <f>IF('statement of marks'!DV75="","",'statement of marks'!DV75)</f>
        <v/>
      </c>
      <c r="G1246" s="122" t="str">
        <f>IF(F1246="","",SUM(C1246:F1246))</f>
        <v/>
      </c>
      <c r="H1246" s="231"/>
      <c r="J1246" s="1029" t="str">
        <f>'statement of marks'!$DP$3</f>
        <v>PH. AND HEALTH EDU.</v>
      </c>
      <c r="K1246" s="1030"/>
      <c r="L1246" s="564" t="str">
        <f>IF('statement of marks'!DP76="","",'statement of marks'!DP76)</f>
        <v/>
      </c>
      <c r="M1246" s="564" t="str">
        <f>IF('statement of marks'!DQ76="","",'statement of marks'!DQ76)</f>
        <v/>
      </c>
      <c r="N1246" s="564" t="str">
        <f>IF('statement of marks'!DR76="","",'statement of marks'!DR76)</f>
        <v/>
      </c>
      <c r="O1246" s="564" t="str">
        <f>IF('statement of marks'!DV76="","",'statement of marks'!DV76)</f>
        <v/>
      </c>
      <c r="P1246" s="122" t="str">
        <f>IF(O1246="","",SUM(L1246:O1246))</f>
        <v/>
      </c>
    </row>
    <row r="1247" spans="1:16" ht="15.25" customHeight="1">
      <c r="A1247" s="1029" t="str">
        <f>'statement of marks'!$EB$3</f>
        <v>FOUNDATION OF IT</v>
      </c>
      <c r="B1247" s="1030"/>
      <c r="C1247" s="564" t="str">
        <f>IF('statement of marks'!EB75="","",'statement of marks'!EB75)</f>
        <v/>
      </c>
      <c r="D1247" s="564" t="str">
        <f>IF('statement of marks'!EC75="","",'statement of marks'!EC75)</f>
        <v/>
      </c>
      <c r="E1247" s="564" t="str">
        <f>IF('statement of marks'!ED75="","",'statement of marks'!ED75)</f>
        <v/>
      </c>
      <c r="F1247" s="564" t="str">
        <f>IF('statement of marks'!EH75="","",'statement of marks'!EH75)</f>
        <v/>
      </c>
      <c r="G1247" s="122" t="str">
        <f>IF(F1247="","",SUM(C1247:F1247))</f>
        <v/>
      </c>
      <c r="H1247" s="231"/>
      <c r="J1247" s="1029" t="str">
        <f>'statement of marks'!$EB$3</f>
        <v>FOUNDATION OF IT</v>
      </c>
      <c r="K1247" s="1030"/>
      <c r="L1247" s="564" t="str">
        <f>IF('statement of marks'!EB76="","",'statement of marks'!EB76)</f>
        <v/>
      </c>
      <c r="M1247" s="564" t="str">
        <f>IF('statement of marks'!EC76="","",'statement of marks'!EC76)</f>
        <v/>
      </c>
      <c r="N1247" s="564" t="str">
        <f>IF('statement of marks'!ED76="","",'statement of marks'!ED76)</f>
        <v/>
      </c>
      <c r="O1247" s="564" t="str">
        <f>IF('statement of marks'!EH76="","",'statement of marks'!EH76)</f>
        <v/>
      </c>
      <c r="P1247" s="122" t="str">
        <f>IF(O1247="","",SUM(L1247:O1247))</f>
        <v/>
      </c>
    </row>
    <row r="1248" spans="1:16" ht="15.25" customHeight="1">
      <c r="A1248" s="1029" t="str">
        <f>'statement of marks'!$EN$3</f>
        <v>S.U.P.W.</v>
      </c>
      <c r="B1248" s="1030"/>
      <c r="C1248" s="562" t="s">
        <v>247</v>
      </c>
      <c r="D1248" s="1042" t="s">
        <v>249</v>
      </c>
      <c r="E1248" s="1042"/>
      <c r="F1248" s="565" t="s">
        <v>75</v>
      </c>
      <c r="G1248" s="122" t="s">
        <v>30</v>
      </c>
      <c r="H1248" s="231"/>
      <c r="J1248" s="1029" t="str">
        <f>'statement of marks'!$EN$3</f>
        <v>S.U.P.W.</v>
      </c>
      <c r="K1248" s="1030"/>
      <c r="L1248" s="562" t="s">
        <v>247</v>
      </c>
      <c r="M1248" s="1042" t="s">
        <v>249</v>
      </c>
      <c r="N1248" s="1042"/>
      <c r="O1248" s="565" t="s">
        <v>75</v>
      </c>
      <c r="P1248" s="122" t="s">
        <v>30</v>
      </c>
    </row>
    <row r="1249" spans="1:16" ht="15.25" customHeight="1">
      <c r="A1249" s="1029"/>
      <c r="B1249" s="1030"/>
      <c r="C1249" s="563">
        <f>'statement of marks'!$EN$6</f>
        <v>25</v>
      </c>
      <c r="D1249" s="1043">
        <f>'statement of marks'!$EO$6</f>
        <v>45</v>
      </c>
      <c r="E1249" s="1043"/>
      <c r="F1249" s="563">
        <f>'statement of marks'!$EP$6</f>
        <v>30</v>
      </c>
      <c r="G1249" s="122">
        <f>SUM(C1249,D1249,F1249)</f>
        <v>100</v>
      </c>
      <c r="H1249" s="231"/>
      <c r="J1249" s="1029"/>
      <c r="K1249" s="1030"/>
      <c r="L1249" s="563">
        <f>'statement of marks'!$EN$6</f>
        <v>25</v>
      </c>
      <c r="M1249" s="1043">
        <f>'statement of marks'!$EO$6</f>
        <v>45</v>
      </c>
      <c r="N1249" s="1043"/>
      <c r="O1249" s="563">
        <f>'statement of marks'!$EP$6</f>
        <v>30</v>
      </c>
      <c r="P1249" s="122">
        <f>SUM(L1249,M1249,O1249)</f>
        <v>100</v>
      </c>
    </row>
    <row r="1250" spans="1:16" ht="15.25" customHeight="1">
      <c r="A1250" s="1029"/>
      <c r="B1250" s="1030"/>
      <c r="C1250" s="564" t="str">
        <f>IF('statement of marks'!EN75="","",'statement of marks'!EN75)</f>
        <v/>
      </c>
      <c r="D1250" s="1044" t="str">
        <f>'statement of marks'!EO75</f>
        <v/>
      </c>
      <c r="E1250" s="1044"/>
      <c r="F1250" s="564" t="str">
        <f>'statement of marks'!EP75</f>
        <v/>
      </c>
      <c r="G1250" s="561" t="str">
        <f>IF(F1250="","",SUM(C1250,D1250,F1250))</f>
        <v/>
      </c>
      <c r="H1250" s="231"/>
      <c r="J1250" s="1029"/>
      <c r="K1250" s="1030"/>
      <c r="L1250" s="564" t="str">
        <f>IF('statement of marks'!EN76="","",'statement of marks'!EN76)</f>
        <v/>
      </c>
      <c r="M1250" s="1044" t="str">
        <f>'statement of marks'!EO76</f>
        <v/>
      </c>
      <c r="N1250" s="1044"/>
      <c r="O1250" s="564" t="str">
        <f>'statement of marks'!EP76</f>
        <v/>
      </c>
      <c r="P1250" s="561" t="str">
        <f>IF(O1250="","",SUM(L1250,M1250,O1250))</f>
        <v/>
      </c>
    </row>
    <row r="1251" spans="1:16" ht="15.25" customHeight="1">
      <c r="A1251" s="1029" t="str">
        <f>'statement of marks'!$ES$3</f>
        <v>ART EDU.</v>
      </c>
      <c r="B1251" s="1030"/>
      <c r="C1251" s="565" t="s">
        <v>76</v>
      </c>
      <c r="D1251" s="1041" t="s">
        <v>77</v>
      </c>
      <c r="E1251" s="1041"/>
      <c r="F1251" s="224" t="s">
        <v>248</v>
      </c>
      <c r="G1251" s="122" t="s">
        <v>30</v>
      </c>
      <c r="H1251" s="231"/>
      <c r="J1251" s="1029" t="str">
        <f>'statement of marks'!$ES$3</f>
        <v>ART EDU.</v>
      </c>
      <c r="K1251" s="1030"/>
      <c r="L1251" s="565" t="s">
        <v>76</v>
      </c>
      <c r="M1251" s="1041" t="s">
        <v>77</v>
      </c>
      <c r="N1251" s="1041"/>
      <c r="O1251" s="224" t="s">
        <v>248</v>
      </c>
      <c r="P1251" s="122" t="s">
        <v>30</v>
      </c>
    </row>
    <row r="1252" spans="1:16" ht="15.25" customHeight="1">
      <c r="A1252" s="1029"/>
      <c r="B1252" s="1030"/>
      <c r="C1252" s="563">
        <f>'statement of marks'!$ES$6</f>
        <v>25</v>
      </c>
      <c r="D1252" s="563">
        <f>'statement of marks'!$ET$6</f>
        <v>30</v>
      </c>
      <c r="E1252" s="563">
        <f>'statement of marks'!$EU$6</f>
        <v>30</v>
      </c>
      <c r="F1252" s="563">
        <f>'statement of marks'!$EV$6</f>
        <v>15</v>
      </c>
      <c r="G1252" s="122">
        <f>SUM(C1252,D1252,E1252,F1252)</f>
        <v>100</v>
      </c>
      <c r="H1252" s="231"/>
      <c r="J1252" s="1029"/>
      <c r="K1252" s="1030"/>
      <c r="L1252" s="563">
        <f>'statement of marks'!$ES$6</f>
        <v>25</v>
      </c>
      <c r="M1252" s="563">
        <f>'statement of marks'!$ET$6</f>
        <v>30</v>
      </c>
      <c r="N1252" s="563">
        <f>'statement of marks'!$EU$6</f>
        <v>30</v>
      </c>
      <c r="O1252" s="563">
        <f>'statement of marks'!$EV$6</f>
        <v>15</v>
      </c>
      <c r="P1252" s="122">
        <f>SUM(L1252,M1252,N1252,O1252)</f>
        <v>100</v>
      </c>
    </row>
    <row r="1253" spans="1:16" ht="15.25" customHeight="1">
      <c r="A1253" s="1029"/>
      <c r="B1253" s="1030"/>
      <c r="C1253" s="564" t="str">
        <f>IF('statement of marks'!ES75="","",'statement of marks'!ES75)</f>
        <v/>
      </c>
      <c r="D1253" s="564" t="str">
        <f>'statement of marks'!ET75</f>
        <v/>
      </c>
      <c r="E1253" s="564" t="str">
        <f>'statement of marks'!EU75</f>
        <v/>
      </c>
      <c r="F1253" s="564" t="str">
        <f>'statement of marks'!EV75</f>
        <v/>
      </c>
      <c r="G1253" s="122" t="str">
        <f>IF(F1253="","",SUM(C1253:F1253))</f>
        <v/>
      </c>
      <c r="H1253" s="231"/>
      <c r="J1253" s="1029"/>
      <c r="K1253" s="1030"/>
      <c r="L1253" s="564" t="str">
        <f>IF('statement of marks'!ES76="","",'statement of marks'!ES76)</f>
        <v/>
      </c>
      <c r="M1253" s="564" t="str">
        <f>'statement of marks'!ET76</f>
        <v/>
      </c>
      <c r="N1253" s="564" t="str">
        <f>'statement of marks'!EU76</f>
        <v/>
      </c>
      <c r="O1253" s="564" t="str">
        <f>'statement of marks'!EV76</f>
        <v/>
      </c>
      <c r="P1253" s="122" t="str">
        <f>IF(O1253="","",SUM(L1253:O1253))</f>
        <v/>
      </c>
    </row>
    <row r="1254" spans="1:16" ht="15.25" customHeight="1">
      <c r="A1254" s="1033" t="s">
        <v>246</v>
      </c>
      <c r="B1254" s="1034"/>
      <c r="C1254" s="560" t="s">
        <v>252</v>
      </c>
      <c r="D1254" s="560" t="s">
        <v>251</v>
      </c>
      <c r="E1254" s="560" t="s">
        <v>250</v>
      </c>
      <c r="F1254" s="1031" t="s">
        <v>245</v>
      </c>
      <c r="G1254" s="1032"/>
      <c r="H1254" s="231"/>
      <c r="J1254" s="1033" t="s">
        <v>246</v>
      </c>
      <c r="K1254" s="1034"/>
      <c r="L1254" s="560" t="s">
        <v>252</v>
      </c>
      <c r="M1254" s="560" t="s">
        <v>251</v>
      </c>
      <c r="N1254" s="560" t="s">
        <v>250</v>
      </c>
      <c r="O1254" s="1031" t="s">
        <v>245</v>
      </c>
      <c r="P1254" s="1032"/>
    </row>
    <row r="1255" spans="1:16" ht="15.25" customHeight="1">
      <c r="A1255" s="1033" t="s">
        <v>170</v>
      </c>
      <c r="B1255" s="1034"/>
      <c r="C1255" s="181" t="str">
        <f>IF('statement of marks'!GN75="","",'statement of marks'!GN75)</f>
        <v/>
      </c>
      <c r="D1255" s="181" t="str">
        <f>IF('statement of marks'!GP75="","",'statement of marks'!GP75)</f>
        <v/>
      </c>
      <c r="E1255" s="181" t="str">
        <f>IF('statement of marks'!GR75="","",'statement of marks'!GR75)</f>
        <v/>
      </c>
      <c r="F1255" s="1035" t="str">
        <f>'statement of marks'!GT75</f>
        <v/>
      </c>
      <c r="G1255" s="1036"/>
      <c r="H1255" s="231"/>
      <c r="J1255" s="1033" t="s">
        <v>170</v>
      </c>
      <c r="K1255" s="1034"/>
      <c r="L1255" s="181" t="str">
        <f>IF('statement of marks'!GN76="","",'statement of marks'!GN76)</f>
        <v/>
      </c>
      <c r="M1255" s="181" t="str">
        <f>IF('statement of marks'!GP76="","",'statement of marks'!GP76)</f>
        <v/>
      </c>
      <c r="N1255" s="181" t="str">
        <f>IF('statement of marks'!GR76="","",'statement of marks'!GR76)</f>
        <v/>
      </c>
      <c r="O1255" s="1035" t="str">
        <f>'statement of marks'!GT76</f>
        <v/>
      </c>
      <c r="P1255" s="1036"/>
    </row>
    <row r="1256" spans="1:16" ht="15.25" customHeight="1">
      <c r="A1256" s="1037" t="s">
        <v>171</v>
      </c>
      <c r="B1256" s="1038"/>
      <c r="C1256" s="180" t="str">
        <f>IF('statement of marks'!GM75="","",'statement of marks'!GM75)</f>
        <v/>
      </c>
      <c r="D1256" s="180" t="str">
        <f>IF('statement of marks'!GO75="","",'statement of marks'!GO75)</f>
        <v/>
      </c>
      <c r="E1256" s="180" t="str">
        <f>IF('statement of marks'!GQ75="","",'statement of marks'!GQ75)</f>
        <v/>
      </c>
      <c r="F1256" s="1039" t="str">
        <f>'statement of marks'!GS75</f>
        <v/>
      </c>
      <c r="G1256" s="1040"/>
      <c r="H1256" s="231"/>
      <c r="J1256" s="1037" t="s">
        <v>171</v>
      </c>
      <c r="K1256" s="1038"/>
      <c r="L1256" s="180" t="str">
        <f>IF('statement of marks'!GM76="","",'statement of marks'!GM76)</f>
        <v/>
      </c>
      <c r="M1256" s="180" t="str">
        <f>IF('statement of marks'!GO76="","",'statement of marks'!GO76)</f>
        <v/>
      </c>
      <c r="N1256" s="180" t="str">
        <f>IF('statement of marks'!GQ76="","",'statement of marks'!GQ76)</f>
        <v/>
      </c>
      <c r="O1256" s="1039" t="str">
        <f>'statement of marks'!GS76</f>
        <v/>
      </c>
      <c r="P1256" s="1040"/>
    </row>
    <row r="1257" spans="1:16" ht="15.25" customHeight="1">
      <c r="A1257" s="1029" t="s">
        <v>241</v>
      </c>
      <c r="B1257" s="1030"/>
      <c r="C1257" s="177"/>
      <c r="D1257" s="43"/>
      <c r="E1257" s="43"/>
      <c r="F1257" s="43"/>
      <c r="G1257" s="226"/>
      <c r="H1257" s="231"/>
      <c r="J1257" s="1029" t="s">
        <v>241</v>
      </c>
      <c r="K1257" s="1030"/>
      <c r="L1257" s="177"/>
      <c r="M1257" s="43"/>
      <c r="N1257" s="43"/>
      <c r="O1257" s="43"/>
      <c r="P1257" s="226"/>
    </row>
    <row r="1258" spans="1:16" ht="15.25" customHeight="1">
      <c r="A1258" s="1029" t="s">
        <v>242</v>
      </c>
      <c r="B1258" s="1030"/>
      <c r="C1258" s="177"/>
      <c r="D1258" s="43"/>
      <c r="E1258" s="43"/>
      <c r="F1258" s="43"/>
      <c r="G1258" s="226"/>
      <c r="H1258" s="231"/>
      <c r="J1258" s="1029" t="s">
        <v>242</v>
      </c>
      <c r="K1258" s="1030"/>
      <c r="L1258" s="177"/>
      <c r="M1258" s="43"/>
      <c r="N1258" s="43"/>
      <c r="O1258" s="43"/>
      <c r="P1258" s="226"/>
    </row>
    <row r="1259" spans="1:16" ht="15.25" customHeight="1">
      <c r="A1259" s="1029" t="s">
        <v>243</v>
      </c>
      <c r="B1259" s="1030"/>
      <c r="C1259" s="177"/>
      <c r="D1259" s="43"/>
      <c r="E1259" s="43"/>
      <c r="F1259" s="43"/>
      <c r="G1259" s="226"/>
      <c r="H1259" s="231"/>
      <c r="J1259" s="1029" t="s">
        <v>243</v>
      </c>
      <c r="K1259" s="1030"/>
      <c r="L1259" s="177"/>
      <c r="M1259" s="43"/>
      <c r="N1259" s="43"/>
      <c r="O1259" s="43"/>
      <c r="P1259" s="226"/>
    </row>
    <row r="1260" spans="1:16" ht="15.25" customHeight="1" thickBot="1">
      <c r="A1260" s="1027" t="s">
        <v>244</v>
      </c>
      <c r="B1260" s="1028"/>
      <c r="C1260" s="178"/>
      <c r="D1260" s="227"/>
      <c r="E1260" s="227"/>
      <c r="F1260" s="227"/>
      <c r="G1260" s="228"/>
      <c r="H1260" s="231"/>
      <c r="J1260" s="1027" t="s">
        <v>244</v>
      </c>
      <c r="K1260" s="1028"/>
      <c r="L1260" s="178"/>
      <c r="M1260" s="227"/>
      <c r="N1260" s="227"/>
      <c r="O1260" s="227"/>
      <c r="P1260" s="228"/>
    </row>
    <row r="1261" spans="1:16" ht="15.25" customHeight="1" thickTop="1">
      <c r="A1261" s="1053" t="s">
        <v>166</v>
      </c>
      <c r="B1261" s="1054"/>
      <c r="C1261" s="1054"/>
      <c r="D1261" s="1054"/>
      <c r="E1261" s="1054"/>
      <c r="F1261" s="1054"/>
      <c r="G1261" s="1055"/>
      <c r="H1261" s="231"/>
      <c r="J1261" s="1056" t="s">
        <v>256</v>
      </c>
      <c r="K1261" s="1057"/>
      <c r="L1261" s="1057"/>
      <c r="M1261" s="1057"/>
      <c r="N1261" s="1057"/>
      <c r="O1261" s="1057"/>
      <c r="P1261" s="1058"/>
    </row>
    <row r="1262" spans="1:16" ht="15.25" customHeight="1">
      <c r="A1262" s="1059" t="str">
        <f>IF('statement of marks'!$A$1="","",'statement of marks'!$A$1)</f>
        <v xml:space="preserve">GOVT. HR. SEC. SCHOOL, </v>
      </c>
      <c r="B1262" s="1060"/>
      <c r="C1262" s="1060"/>
      <c r="D1262" s="1060"/>
      <c r="E1262" s="1060"/>
      <c r="F1262" s="1060"/>
      <c r="G1262" s="1061"/>
      <c r="H1262" s="231"/>
      <c r="J1262" s="1059" t="str">
        <f>IF('statement of marks'!$A$1="","",'statement of marks'!$A$1)</f>
        <v xml:space="preserve">GOVT. HR. SEC. SCHOOL, </v>
      </c>
      <c r="K1262" s="1060"/>
      <c r="L1262" s="1060"/>
      <c r="M1262" s="1060"/>
      <c r="N1262" s="1060"/>
      <c r="O1262" s="1060"/>
      <c r="P1262" s="1061"/>
    </row>
    <row r="1263" spans="1:16" ht="15.25" customHeight="1">
      <c r="A1263" s="1059"/>
      <c r="B1263" s="1060"/>
      <c r="C1263" s="1060"/>
      <c r="D1263" s="1060"/>
      <c r="E1263" s="1060"/>
      <c r="F1263" s="1060"/>
      <c r="G1263" s="1061"/>
      <c r="H1263" s="231"/>
      <c r="J1263" s="1059"/>
      <c r="K1263" s="1060"/>
      <c r="L1263" s="1060"/>
      <c r="M1263" s="1060"/>
      <c r="N1263" s="1060"/>
      <c r="O1263" s="1060"/>
      <c r="P1263" s="1061"/>
    </row>
    <row r="1264" spans="1:16" ht="15.25" customHeight="1">
      <c r="A1264" s="1029" t="s">
        <v>167</v>
      </c>
      <c r="B1264" s="1030"/>
      <c r="C1264" s="1051" t="str">
        <f>IF('statement of marks'!$F$3="","",'statement of marks'!$F$3)</f>
        <v>2015-16</v>
      </c>
      <c r="D1264" s="1051"/>
      <c r="E1264" s="1051"/>
      <c r="F1264" s="1051"/>
      <c r="G1264" s="1052"/>
      <c r="H1264" s="231"/>
      <c r="J1264" s="1029" t="s">
        <v>167</v>
      </c>
      <c r="K1264" s="1030"/>
      <c r="L1264" s="1051" t="str">
        <f>IF('statement of marks'!$F$3="","",'statement of marks'!$F$3)</f>
        <v>2015-16</v>
      </c>
      <c r="M1264" s="1051"/>
      <c r="N1264" s="1051"/>
      <c r="O1264" s="1051"/>
      <c r="P1264" s="1052"/>
    </row>
    <row r="1265" spans="1:16" ht="15.25" customHeight="1">
      <c r="A1265" s="1029" t="s">
        <v>31</v>
      </c>
      <c r="B1265" s="1030"/>
      <c r="C1265" s="1051" t="str">
        <f>IF('statement of marks'!H77="","",'statement of marks'!H77)</f>
        <v>A 071</v>
      </c>
      <c r="D1265" s="1051"/>
      <c r="E1265" s="1051"/>
      <c r="F1265" s="1051"/>
      <c r="G1265" s="1052"/>
      <c r="H1265" s="231"/>
      <c r="J1265" s="1029" t="s">
        <v>31</v>
      </c>
      <c r="K1265" s="1030"/>
      <c r="L1265" s="1051" t="str">
        <f>IF('statement of marks'!H78="","",'statement of marks'!H78)</f>
        <v>A 072</v>
      </c>
      <c r="M1265" s="1051"/>
      <c r="N1265" s="1051"/>
      <c r="O1265" s="1051"/>
      <c r="P1265" s="1052"/>
    </row>
    <row r="1266" spans="1:16" ht="15.25" customHeight="1">
      <c r="A1266" s="1029" t="s">
        <v>32</v>
      </c>
      <c r="B1266" s="1030"/>
      <c r="C1266" s="1051" t="str">
        <f>IF('statement of marks'!I77="","",'statement of marks'!I77)</f>
        <v>B 071</v>
      </c>
      <c r="D1266" s="1051"/>
      <c r="E1266" s="1051"/>
      <c r="F1266" s="1051"/>
      <c r="G1266" s="1052"/>
      <c r="H1266" s="231"/>
      <c r="J1266" s="1029" t="s">
        <v>32</v>
      </c>
      <c r="K1266" s="1030"/>
      <c r="L1266" s="1051" t="str">
        <f>IF('statement of marks'!I78="","",'statement of marks'!I78)</f>
        <v>B 072</v>
      </c>
      <c r="M1266" s="1051"/>
      <c r="N1266" s="1051"/>
      <c r="O1266" s="1051"/>
      <c r="P1266" s="1052"/>
    </row>
    <row r="1267" spans="1:16" ht="15.25" customHeight="1">
      <c r="A1267" s="1029" t="s">
        <v>33</v>
      </c>
      <c r="B1267" s="1030"/>
      <c r="C1267" s="1051" t="str">
        <f>IF('statement of marks'!J77="","",'statement of marks'!J77)</f>
        <v>C 071</v>
      </c>
      <c r="D1267" s="1051"/>
      <c r="E1267" s="1051"/>
      <c r="F1267" s="1051"/>
      <c r="G1267" s="1052"/>
      <c r="H1267" s="231"/>
      <c r="J1267" s="1029" t="s">
        <v>33</v>
      </c>
      <c r="K1267" s="1030"/>
      <c r="L1267" s="1051" t="str">
        <f>IF('statement of marks'!J78="","",'statement of marks'!J78)</f>
        <v>C 072</v>
      </c>
      <c r="M1267" s="1051"/>
      <c r="N1267" s="1051"/>
      <c r="O1267" s="1051"/>
      <c r="P1267" s="1052"/>
    </row>
    <row r="1268" spans="1:16" ht="15.25" customHeight="1">
      <c r="A1268" s="1029" t="s">
        <v>202</v>
      </c>
      <c r="B1268" s="1030"/>
      <c r="C1268" s="559" t="str">
        <f>IF('statement of marks'!$A$3="","",'statement of marks'!$A$3)</f>
        <v>10 'B'</v>
      </c>
      <c r="D1268" s="1030" t="s">
        <v>62</v>
      </c>
      <c r="E1268" s="1030"/>
      <c r="F1268" s="1030">
        <f>IF('statement of marks'!D77="","",'statement of marks'!D77)</f>
        <v>1071</v>
      </c>
      <c r="G1268" s="1050"/>
      <c r="H1268" s="231"/>
      <c r="J1268" s="1029" t="s">
        <v>202</v>
      </c>
      <c r="K1268" s="1030"/>
      <c r="L1268" s="559" t="str">
        <f>IF('statement of marks'!$A$3="","",'statement of marks'!$A$3)</f>
        <v>10 'B'</v>
      </c>
      <c r="M1268" s="1030" t="s">
        <v>62</v>
      </c>
      <c r="N1268" s="1030"/>
      <c r="O1268" s="1030">
        <f>IF('statement of marks'!D78="","",'statement of marks'!D78)</f>
        <v>1072</v>
      </c>
      <c r="P1268" s="1050"/>
    </row>
    <row r="1269" spans="1:16" ht="15.25" customHeight="1">
      <c r="A1269" s="1029" t="s">
        <v>63</v>
      </c>
      <c r="B1269" s="1030"/>
      <c r="C1269" s="559" t="str">
        <f>IF('statement of marks'!F77="","",'statement of marks'!F77)</f>
        <v/>
      </c>
      <c r="D1269" s="1030" t="s">
        <v>58</v>
      </c>
      <c r="E1269" s="1030"/>
      <c r="F1269" s="1062" t="str">
        <f>IF('statement of marks'!G77="","",'statement of marks'!G77)</f>
        <v/>
      </c>
      <c r="G1269" s="1063"/>
      <c r="H1269" s="231"/>
      <c r="J1269" s="1029" t="s">
        <v>63</v>
      </c>
      <c r="K1269" s="1030"/>
      <c r="L1269" s="559" t="str">
        <f>IF('statement of marks'!F78="","",'statement of marks'!F78)</f>
        <v/>
      </c>
      <c r="M1269" s="1030" t="s">
        <v>58</v>
      </c>
      <c r="N1269" s="1030"/>
      <c r="O1269" s="1062" t="str">
        <f>IF('statement of marks'!G78="","",'statement of marks'!G78)</f>
        <v/>
      </c>
      <c r="P1269" s="1063"/>
    </row>
    <row r="1270" spans="1:16" ht="15.25" customHeight="1">
      <c r="A1270" s="229" t="s">
        <v>168</v>
      </c>
      <c r="B1270" s="230" t="s">
        <v>254</v>
      </c>
      <c r="C1270" s="186" t="s">
        <v>67</v>
      </c>
      <c r="D1270" s="186" t="s">
        <v>68</v>
      </c>
      <c r="E1270" s="186" t="s">
        <v>69</v>
      </c>
      <c r="F1270" s="558" t="s">
        <v>176</v>
      </c>
      <c r="G1270" s="190" t="s">
        <v>253</v>
      </c>
      <c r="H1270" s="231"/>
      <c r="J1270" s="229" t="s">
        <v>168</v>
      </c>
      <c r="K1270" s="230" t="s">
        <v>254</v>
      </c>
      <c r="L1270" s="186" t="s">
        <v>67</v>
      </c>
      <c r="M1270" s="186" t="s">
        <v>68</v>
      </c>
      <c r="N1270" s="186" t="s">
        <v>69</v>
      </c>
      <c r="O1270" s="558" t="s">
        <v>176</v>
      </c>
      <c r="P1270" s="190" t="s">
        <v>253</v>
      </c>
    </row>
    <row r="1271" spans="1:16" ht="15.25" customHeight="1">
      <c r="A1271" s="1049" t="s">
        <v>148</v>
      </c>
      <c r="B1271" s="1046"/>
      <c r="C1271" s="563">
        <v>10</v>
      </c>
      <c r="D1271" s="563">
        <v>10</v>
      </c>
      <c r="E1271" s="563">
        <v>10</v>
      </c>
      <c r="F1271" s="563">
        <v>70</v>
      </c>
      <c r="G1271" s="122">
        <v>100</v>
      </c>
      <c r="H1271" s="231"/>
      <c r="J1271" s="1049" t="s">
        <v>148</v>
      </c>
      <c r="K1271" s="1046"/>
      <c r="L1271" s="563">
        <v>10</v>
      </c>
      <c r="M1271" s="563">
        <v>10</v>
      </c>
      <c r="N1271" s="563">
        <v>10</v>
      </c>
      <c r="O1271" s="563">
        <v>70</v>
      </c>
      <c r="P1271" s="122">
        <v>100</v>
      </c>
    </row>
    <row r="1272" spans="1:16" ht="15.25" customHeight="1">
      <c r="A1272" s="1029" t="str">
        <f>'statement of marks'!$K$3</f>
        <v>HINDI</v>
      </c>
      <c r="B1272" s="1030"/>
      <c r="C1272" s="181" t="str">
        <f>IF('statement of marks'!K77="","",'statement of marks'!K77)</f>
        <v/>
      </c>
      <c r="D1272" s="181" t="str">
        <f>IF('statement of marks'!L77="","",'statement of marks'!L77)</f>
        <v/>
      </c>
      <c r="E1272" s="181" t="str">
        <f>IF('statement of marks'!M77="","",'statement of marks'!M77)</f>
        <v/>
      </c>
      <c r="F1272" s="181" t="str">
        <f>IF('statement of marks'!O77="","",'statement of marks'!O77)</f>
        <v/>
      </c>
      <c r="G1272" s="122" t="str">
        <f t="shared" ref="G1272:G1277" si="70">IF(F1272="","",SUM(C1272:F1272))</f>
        <v/>
      </c>
      <c r="H1272" s="231"/>
      <c r="J1272" s="1029" t="str">
        <f>'statement of marks'!$K$3</f>
        <v>HINDI</v>
      </c>
      <c r="K1272" s="1030"/>
      <c r="L1272" s="181" t="str">
        <f>IF('statement of marks'!K78="","",'statement of marks'!K78)</f>
        <v/>
      </c>
      <c r="M1272" s="181" t="str">
        <f>IF('statement of marks'!L78="","",'statement of marks'!L78)</f>
        <v/>
      </c>
      <c r="N1272" s="181" t="str">
        <f>IF('statement of marks'!M78="","",'statement of marks'!M78)</f>
        <v/>
      </c>
      <c r="O1272" s="181" t="str">
        <f>IF('statement of marks'!O78="","",'statement of marks'!O78)</f>
        <v/>
      </c>
      <c r="P1272" s="122" t="str">
        <f t="shared" ref="P1272:P1277" si="71">IF(O1272="","",SUM(L1272:O1272))</f>
        <v/>
      </c>
    </row>
    <row r="1273" spans="1:16" ht="15.25" customHeight="1">
      <c r="A1273" s="1029" t="str">
        <f>'statement of marks'!$AA$3</f>
        <v>ENGLISH</v>
      </c>
      <c r="B1273" s="1030"/>
      <c r="C1273" s="181" t="str">
        <f>IF('statement of marks'!AA77="","",'statement of marks'!AA77)</f>
        <v/>
      </c>
      <c r="D1273" s="181" t="str">
        <f>IF('statement of marks'!AB77="","",'statement of marks'!AB77)</f>
        <v/>
      </c>
      <c r="E1273" s="181" t="str">
        <f>IF('statement of marks'!AC77="","",'statement of marks'!AC77)</f>
        <v/>
      </c>
      <c r="F1273" s="181" t="str">
        <f>IF('statement of marks'!AE77="","",'statement of marks'!AE77)</f>
        <v/>
      </c>
      <c r="G1273" s="122" t="str">
        <f t="shared" si="70"/>
        <v/>
      </c>
      <c r="H1273" s="231"/>
      <c r="J1273" s="1029" t="str">
        <f>'statement of marks'!$AA$3</f>
        <v>ENGLISH</v>
      </c>
      <c r="K1273" s="1030"/>
      <c r="L1273" s="181" t="str">
        <f>IF('statement of marks'!AA78="","",'statement of marks'!AA78)</f>
        <v/>
      </c>
      <c r="M1273" s="181" t="str">
        <f>IF('statement of marks'!AB78="","",'statement of marks'!AB78)</f>
        <v/>
      </c>
      <c r="N1273" s="181" t="str">
        <f>IF('statement of marks'!AC78="","",'statement of marks'!AC78)</f>
        <v/>
      </c>
      <c r="O1273" s="181" t="str">
        <f>IF('statement of marks'!AE78="","",'statement of marks'!AE78)</f>
        <v/>
      </c>
      <c r="P1273" s="122" t="str">
        <f t="shared" si="71"/>
        <v/>
      </c>
    </row>
    <row r="1274" spans="1:16" ht="15.25" customHeight="1">
      <c r="A1274" s="1029" t="str">
        <f>'statement of marks'!AR77</f>
        <v/>
      </c>
      <c r="B1274" s="1030"/>
      <c r="C1274" s="181" t="str">
        <f>IF('statement of marks'!AS77="","",'statement of marks'!AS77)</f>
        <v/>
      </c>
      <c r="D1274" s="181" t="str">
        <f>IF('statement of marks'!AT77="","",'statement of marks'!AT77)</f>
        <v/>
      </c>
      <c r="E1274" s="181" t="str">
        <f>IF('statement of marks'!AU77="","",'statement of marks'!AU77)</f>
        <v/>
      </c>
      <c r="F1274" s="181" t="str">
        <f>IF('statement of marks'!AW77="","",'statement of marks'!AW77)</f>
        <v/>
      </c>
      <c r="G1274" s="122" t="str">
        <f t="shared" si="70"/>
        <v/>
      </c>
      <c r="H1274" s="231"/>
      <c r="J1274" s="1029" t="str">
        <f>'statement of marks'!AR78</f>
        <v/>
      </c>
      <c r="K1274" s="1030"/>
      <c r="L1274" s="181" t="str">
        <f>IF('statement of marks'!AS78="","",'statement of marks'!AS78)</f>
        <v/>
      </c>
      <c r="M1274" s="181" t="str">
        <f>IF('statement of marks'!AT78="","",'statement of marks'!AT78)</f>
        <v/>
      </c>
      <c r="N1274" s="181" t="str">
        <f>IF('statement of marks'!AU78="","",'statement of marks'!AU78)</f>
        <v/>
      </c>
      <c r="O1274" s="181" t="str">
        <f>IF('statement of marks'!AW78="","",'statement of marks'!AW78)</f>
        <v/>
      </c>
      <c r="P1274" s="122" t="str">
        <f t="shared" si="71"/>
        <v/>
      </c>
    </row>
    <row r="1275" spans="1:16" ht="15.25" customHeight="1">
      <c r="A1275" s="1029" t="str">
        <f>'statement of marks'!$BI$3</f>
        <v>SCIENCE</v>
      </c>
      <c r="B1275" s="1030"/>
      <c r="C1275" s="181" t="str">
        <f>IF('statement of marks'!BI77="","",'statement of marks'!BI77)</f>
        <v/>
      </c>
      <c r="D1275" s="181" t="str">
        <f>IF('statement of marks'!BJ77="","",'statement of marks'!BJ77)</f>
        <v/>
      </c>
      <c r="E1275" s="181" t="str">
        <f>IF('statement of marks'!BK77="","",'statement of marks'!BK77)</f>
        <v/>
      </c>
      <c r="F1275" s="181" t="str">
        <f>IF('statement of marks'!BM77="","",'statement of marks'!BM77)</f>
        <v/>
      </c>
      <c r="G1275" s="122" t="str">
        <f t="shared" si="70"/>
        <v/>
      </c>
      <c r="H1275" s="231"/>
      <c r="J1275" s="1029" t="str">
        <f>'statement of marks'!$BI$3</f>
        <v>SCIENCE</v>
      </c>
      <c r="K1275" s="1030"/>
      <c r="L1275" s="181" t="str">
        <f>IF('statement of marks'!BI78="","",'statement of marks'!BI78)</f>
        <v/>
      </c>
      <c r="M1275" s="181" t="str">
        <f>IF('statement of marks'!BJ78="","",'statement of marks'!BJ78)</f>
        <v/>
      </c>
      <c r="N1275" s="181" t="str">
        <f>IF('statement of marks'!BK78="","",'statement of marks'!BK78)</f>
        <v/>
      </c>
      <c r="O1275" s="181" t="str">
        <f>IF('statement of marks'!BM78="","",'statement of marks'!BM78)</f>
        <v/>
      </c>
      <c r="P1275" s="122" t="str">
        <f t="shared" si="71"/>
        <v/>
      </c>
    </row>
    <row r="1276" spans="1:16" ht="15.25" customHeight="1">
      <c r="A1276" s="1029" t="str">
        <f>'statement of marks'!$BY$3</f>
        <v>SOCIAL SCIENCE</v>
      </c>
      <c r="B1276" s="1030"/>
      <c r="C1276" s="181" t="str">
        <f>IF('statement of marks'!BY77="","",'statement of marks'!BY77)</f>
        <v/>
      </c>
      <c r="D1276" s="181" t="str">
        <f>IF('statement of marks'!BZ77="","",'statement of marks'!BZ77)</f>
        <v/>
      </c>
      <c r="E1276" s="181" t="str">
        <f>IF('statement of marks'!CA77="","",'statement of marks'!CA77)</f>
        <v/>
      </c>
      <c r="F1276" s="181" t="str">
        <f>IF('statement of marks'!CC77="","",'statement of marks'!CC77)</f>
        <v/>
      </c>
      <c r="G1276" s="122" t="str">
        <f t="shared" si="70"/>
        <v/>
      </c>
      <c r="H1276" s="231"/>
      <c r="J1276" s="1029" t="str">
        <f>'statement of marks'!$BY$3</f>
        <v>SOCIAL SCIENCE</v>
      </c>
      <c r="K1276" s="1030"/>
      <c r="L1276" s="181" t="str">
        <f>IF('statement of marks'!BY78="","",'statement of marks'!BY78)</f>
        <v/>
      </c>
      <c r="M1276" s="181" t="str">
        <f>IF('statement of marks'!BZ78="","",'statement of marks'!BZ78)</f>
        <v/>
      </c>
      <c r="N1276" s="181" t="str">
        <f>IF('statement of marks'!CA78="","",'statement of marks'!CA78)</f>
        <v/>
      </c>
      <c r="O1276" s="181" t="str">
        <f>IF('statement of marks'!CC78="","",'statement of marks'!CC78)</f>
        <v/>
      </c>
      <c r="P1276" s="122" t="str">
        <f t="shared" si="71"/>
        <v/>
      </c>
    </row>
    <row r="1277" spans="1:16" ht="15.25" customHeight="1">
      <c r="A1277" s="1029" t="str">
        <f>'statement of marks'!$CO$3</f>
        <v>MATHEMATICS</v>
      </c>
      <c r="B1277" s="1030"/>
      <c r="C1277" s="181" t="str">
        <f>IF('statement of marks'!CO77="","",'statement of marks'!CO77)</f>
        <v/>
      </c>
      <c r="D1277" s="181" t="str">
        <f>IF('statement of marks'!CP77="","",'statement of marks'!CP77)</f>
        <v/>
      </c>
      <c r="E1277" s="181" t="str">
        <f>IF('statement of marks'!CQ77="","",'statement of marks'!CQ77)</f>
        <v/>
      </c>
      <c r="F1277" s="181" t="str">
        <f>IF('statement of marks'!CS77="","",'statement of marks'!CS77)</f>
        <v/>
      </c>
      <c r="G1277" s="122" t="str">
        <f t="shared" si="70"/>
        <v/>
      </c>
      <c r="H1277" s="231"/>
      <c r="J1277" s="1029" t="str">
        <f>'statement of marks'!$CO$3</f>
        <v>MATHEMATICS</v>
      </c>
      <c r="K1277" s="1030"/>
      <c r="L1277" s="181" t="str">
        <f>IF('statement of marks'!CO78="","",'statement of marks'!CO78)</f>
        <v/>
      </c>
      <c r="M1277" s="181" t="str">
        <f>IF('statement of marks'!CP78="","",'statement of marks'!CP78)</f>
        <v/>
      </c>
      <c r="N1277" s="181" t="str">
        <f>IF('statement of marks'!CQ78="","",'statement of marks'!CQ78)</f>
        <v/>
      </c>
      <c r="O1277" s="181" t="str">
        <f>IF('statement of marks'!CS78="","",'statement of marks'!CS78)</f>
        <v/>
      </c>
      <c r="P1277" s="122" t="str">
        <f t="shared" si="71"/>
        <v/>
      </c>
    </row>
    <row r="1278" spans="1:16" ht="15.25" customHeight="1">
      <c r="A1278" s="1047" t="s">
        <v>255</v>
      </c>
      <c r="B1278" s="1048"/>
      <c r="C1278" s="180" t="str">
        <f>IF(C1277="","",SUM(C1272:C1277))</f>
        <v/>
      </c>
      <c r="D1278" s="180" t="str">
        <f>IF(D1277="","",SUM(D1272:D1277))</f>
        <v/>
      </c>
      <c r="E1278" s="180" t="str">
        <f>IF(E1277="","",SUM(E1272:E1277))</f>
        <v/>
      </c>
      <c r="F1278" s="180" t="str">
        <f>IF(F1277="","",SUM(F1272:F1277))</f>
        <v/>
      </c>
      <c r="G1278" s="188" t="str">
        <f>IF(G1277="","",SUM(G1272:G1277))</f>
        <v/>
      </c>
      <c r="H1278" s="231"/>
      <c r="J1278" s="1047" t="s">
        <v>255</v>
      </c>
      <c r="K1278" s="1048"/>
      <c r="L1278" s="180" t="str">
        <f>IF(L1277="","",SUM(L1272:L1277))</f>
        <v/>
      </c>
      <c r="M1278" s="180" t="str">
        <f>IF(M1277="","",SUM(M1272:M1277))</f>
        <v/>
      </c>
      <c r="N1278" s="180" t="str">
        <f>IF(N1277="","",SUM(N1272:N1277))</f>
        <v/>
      </c>
      <c r="O1278" s="180" t="str">
        <f>IF(O1277="","",SUM(O1272:O1277))</f>
        <v/>
      </c>
      <c r="P1278" s="188" t="str">
        <f>IF(P1277="","",SUM(P1272:P1277))</f>
        <v/>
      </c>
    </row>
    <row r="1279" spans="1:16" ht="15.25" customHeight="1">
      <c r="A1279" s="1047" t="s">
        <v>169</v>
      </c>
      <c r="B1279" s="1048"/>
      <c r="C1279" s="563">
        <f>60-(COUNTIF(C1272:C1277,"NA")*10+COUNTIF(C1272:C1277,"ML")*10)</f>
        <v>60</v>
      </c>
      <c r="D1279" s="563">
        <f>60-(COUNTIF(D1272:D1277,"NA")*10+COUNTIF(D1272:D1277,"ML")*10)</f>
        <v>60</v>
      </c>
      <c r="E1279" s="563">
        <f>60-(COUNTIF(E1272:E1277,"NA")*10+COUNTIF(E1272:E1277,"ML")*10)</f>
        <v>60</v>
      </c>
      <c r="F1279" s="563">
        <f>420-(COUNTIF(F1272:F1277,"NA")*70+COUNTIF(F1272:F1277,"ML")*70)</f>
        <v>420</v>
      </c>
      <c r="G1279" s="189">
        <f>SUM(C1279:F1279)</f>
        <v>600</v>
      </c>
      <c r="H1279" s="231"/>
      <c r="J1279" s="1047" t="s">
        <v>169</v>
      </c>
      <c r="K1279" s="1048"/>
      <c r="L1279" s="563">
        <f>60-(COUNTIF(L1272:L1277,"NA")*10+COUNTIF(L1272:L1277,"ML")*10)</f>
        <v>60</v>
      </c>
      <c r="M1279" s="563">
        <f>60-(COUNTIF(M1272:M1277,"NA")*10+COUNTIF(M1272:M1277,"ML")*10)</f>
        <v>60</v>
      </c>
      <c r="N1279" s="563">
        <f>60-(COUNTIF(N1272:N1277,"NA")*10+COUNTIF(N1272:N1277,"ML")*10)</f>
        <v>60</v>
      </c>
      <c r="O1279" s="563">
        <f>420-(COUNTIF(O1272:O1277,"NA")*70+COUNTIF(O1272:O1277,"ML")*70)</f>
        <v>420</v>
      </c>
      <c r="P1279" s="189">
        <f>SUM(L1279:O1279)</f>
        <v>600</v>
      </c>
    </row>
    <row r="1280" spans="1:16" ht="15.25" customHeight="1">
      <c r="A1280" s="1045" t="s">
        <v>133</v>
      </c>
      <c r="B1280" s="1046"/>
      <c r="C1280" s="123" t="e">
        <f>C1278/C1279*100</f>
        <v>#VALUE!</v>
      </c>
      <c r="D1280" s="123" t="e">
        <f>D1278/D1279*100</f>
        <v>#VALUE!</v>
      </c>
      <c r="E1280" s="123" t="e">
        <f>E1278/E1279*100</f>
        <v>#VALUE!</v>
      </c>
      <c r="F1280" s="123" t="e">
        <f>F1278/F1279*100</f>
        <v>#VALUE!</v>
      </c>
      <c r="G1280" s="124" t="e">
        <f>G1278/G1279*100</f>
        <v>#VALUE!</v>
      </c>
      <c r="H1280" s="231"/>
      <c r="J1280" s="1045" t="s">
        <v>133</v>
      </c>
      <c r="K1280" s="1046"/>
      <c r="L1280" s="123" t="e">
        <f>L1278/L1279*100</f>
        <v>#VALUE!</v>
      </c>
      <c r="M1280" s="123" t="e">
        <f>M1278/M1279*100</f>
        <v>#VALUE!</v>
      </c>
      <c r="N1280" s="123" t="e">
        <f>N1278/N1279*100</f>
        <v>#VALUE!</v>
      </c>
      <c r="O1280" s="123" t="e">
        <f>O1278/O1279*100</f>
        <v>#VALUE!</v>
      </c>
      <c r="P1280" s="124" t="e">
        <f>P1278/P1279*100</f>
        <v>#VALUE!</v>
      </c>
    </row>
    <row r="1281" spans="1:16" ht="15.25" customHeight="1">
      <c r="A1281" s="1029" t="str">
        <f>'statement of marks'!$DE$3</f>
        <v>RAJASTHAN STUDIES</v>
      </c>
      <c r="B1281" s="1030"/>
      <c r="C1281" s="564" t="str">
        <f>IF('statement of marks'!DE77="","",'statement of marks'!DE77)</f>
        <v/>
      </c>
      <c r="D1281" s="564" t="str">
        <f>IF('statement of marks'!DF77="","",'statement of marks'!DF77)</f>
        <v/>
      </c>
      <c r="E1281" s="564" t="str">
        <f>IF('statement of marks'!DG77="","",'statement of marks'!DG77)</f>
        <v/>
      </c>
      <c r="F1281" s="564" t="str">
        <f>IF('statement of marks'!DI77="","",'statement of marks'!DI77)</f>
        <v/>
      </c>
      <c r="G1281" s="122" t="str">
        <f>IF(F1281="","",SUM(C1281:F1281))</f>
        <v/>
      </c>
      <c r="H1281" s="231"/>
      <c r="J1281" s="1029" t="str">
        <f>'statement of marks'!$DE$3</f>
        <v>RAJASTHAN STUDIES</v>
      </c>
      <c r="K1281" s="1030"/>
      <c r="L1281" s="564" t="str">
        <f>IF('statement of marks'!DE78="","",'statement of marks'!DE78)</f>
        <v/>
      </c>
      <c r="M1281" s="564" t="str">
        <f>IF('statement of marks'!DF78="","",'statement of marks'!DF78)</f>
        <v/>
      </c>
      <c r="N1281" s="564" t="str">
        <f>IF('statement of marks'!DG78="","",'statement of marks'!DG78)</f>
        <v/>
      </c>
      <c r="O1281" s="564" t="str">
        <f>IF('statement of marks'!DI78="","",'statement of marks'!DI78)</f>
        <v/>
      </c>
      <c r="P1281" s="122" t="str">
        <f>IF(O1281="","",SUM(L1281:O1281))</f>
        <v/>
      </c>
    </row>
    <row r="1282" spans="1:16" ht="15.25" customHeight="1">
      <c r="A1282" s="1029" t="str">
        <f>'statement of marks'!$DP$3</f>
        <v>PH. AND HEALTH EDU.</v>
      </c>
      <c r="B1282" s="1030"/>
      <c r="C1282" s="564" t="str">
        <f>IF('statement of marks'!DP77="","",'statement of marks'!DP77)</f>
        <v/>
      </c>
      <c r="D1282" s="564" t="str">
        <f>IF('statement of marks'!DQ77="","",'statement of marks'!DQ77)</f>
        <v/>
      </c>
      <c r="E1282" s="564" t="str">
        <f>IF('statement of marks'!DR77="","",'statement of marks'!DR77)</f>
        <v/>
      </c>
      <c r="F1282" s="564" t="str">
        <f>IF('statement of marks'!DV77="","",'statement of marks'!DV77)</f>
        <v/>
      </c>
      <c r="G1282" s="122" t="str">
        <f>IF(F1282="","",SUM(C1282:F1282))</f>
        <v/>
      </c>
      <c r="H1282" s="231"/>
      <c r="J1282" s="1029" t="str">
        <f>'statement of marks'!$DP$3</f>
        <v>PH. AND HEALTH EDU.</v>
      </c>
      <c r="K1282" s="1030"/>
      <c r="L1282" s="564" t="str">
        <f>IF('statement of marks'!DP78="","",'statement of marks'!DP78)</f>
        <v/>
      </c>
      <c r="M1282" s="564" t="str">
        <f>IF('statement of marks'!DQ78="","",'statement of marks'!DQ78)</f>
        <v/>
      </c>
      <c r="N1282" s="564" t="str">
        <f>IF('statement of marks'!DR78="","",'statement of marks'!DR78)</f>
        <v/>
      </c>
      <c r="O1282" s="564" t="str">
        <f>IF('statement of marks'!DV78="","",'statement of marks'!DV78)</f>
        <v/>
      </c>
      <c r="P1282" s="122" t="str">
        <f>IF(O1282="","",SUM(L1282:O1282))</f>
        <v/>
      </c>
    </row>
    <row r="1283" spans="1:16" ht="15.25" customHeight="1">
      <c r="A1283" s="1029" t="str">
        <f>'statement of marks'!$EB$3</f>
        <v>FOUNDATION OF IT</v>
      </c>
      <c r="B1283" s="1030"/>
      <c r="C1283" s="564" t="str">
        <f>IF('statement of marks'!EB77="","",'statement of marks'!EB77)</f>
        <v/>
      </c>
      <c r="D1283" s="564" t="str">
        <f>IF('statement of marks'!EC77="","",'statement of marks'!EC77)</f>
        <v/>
      </c>
      <c r="E1283" s="564" t="str">
        <f>IF('statement of marks'!ED77="","",'statement of marks'!ED77)</f>
        <v/>
      </c>
      <c r="F1283" s="564" t="str">
        <f>IF('statement of marks'!EH77="","",'statement of marks'!EH77)</f>
        <v/>
      </c>
      <c r="G1283" s="122" t="str">
        <f>IF(F1283="","",SUM(C1283:F1283))</f>
        <v/>
      </c>
      <c r="H1283" s="231"/>
      <c r="J1283" s="1029" t="str">
        <f>'statement of marks'!$EB$3</f>
        <v>FOUNDATION OF IT</v>
      </c>
      <c r="K1283" s="1030"/>
      <c r="L1283" s="564" t="str">
        <f>IF('statement of marks'!EB78="","",'statement of marks'!EB78)</f>
        <v/>
      </c>
      <c r="M1283" s="564" t="str">
        <f>IF('statement of marks'!EC78="","",'statement of marks'!EC78)</f>
        <v/>
      </c>
      <c r="N1283" s="564" t="str">
        <f>IF('statement of marks'!ED78="","",'statement of marks'!ED78)</f>
        <v/>
      </c>
      <c r="O1283" s="564" t="str">
        <f>IF('statement of marks'!EH78="","",'statement of marks'!EH78)</f>
        <v/>
      </c>
      <c r="P1283" s="122" t="str">
        <f>IF(O1283="","",SUM(L1283:O1283))</f>
        <v/>
      </c>
    </row>
    <row r="1284" spans="1:16" ht="15.25" customHeight="1">
      <c r="A1284" s="1029" t="str">
        <f>'statement of marks'!$EN$3</f>
        <v>S.U.P.W.</v>
      </c>
      <c r="B1284" s="1030"/>
      <c r="C1284" s="562" t="s">
        <v>247</v>
      </c>
      <c r="D1284" s="1042" t="s">
        <v>249</v>
      </c>
      <c r="E1284" s="1042"/>
      <c r="F1284" s="565" t="s">
        <v>75</v>
      </c>
      <c r="G1284" s="122" t="s">
        <v>30</v>
      </c>
      <c r="H1284" s="231"/>
      <c r="J1284" s="1029" t="str">
        <f>'statement of marks'!$EN$3</f>
        <v>S.U.P.W.</v>
      </c>
      <c r="K1284" s="1030"/>
      <c r="L1284" s="562" t="s">
        <v>247</v>
      </c>
      <c r="M1284" s="1042" t="s">
        <v>249</v>
      </c>
      <c r="N1284" s="1042"/>
      <c r="O1284" s="565" t="s">
        <v>75</v>
      </c>
      <c r="P1284" s="122" t="s">
        <v>30</v>
      </c>
    </row>
    <row r="1285" spans="1:16" ht="15.25" customHeight="1">
      <c r="A1285" s="1029"/>
      <c r="B1285" s="1030"/>
      <c r="C1285" s="563">
        <f>'statement of marks'!$EN$6</f>
        <v>25</v>
      </c>
      <c r="D1285" s="1043">
        <f>'statement of marks'!$EO$6</f>
        <v>45</v>
      </c>
      <c r="E1285" s="1043"/>
      <c r="F1285" s="563">
        <f>'statement of marks'!$EP$6</f>
        <v>30</v>
      </c>
      <c r="G1285" s="122">
        <f>SUM(C1285,D1285,F1285)</f>
        <v>100</v>
      </c>
      <c r="H1285" s="231"/>
      <c r="J1285" s="1029"/>
      <c r="K1285" s="1030"/>
      <c r="L1285" s="563">
        <f>'statement of marks'!$EN$6</f>
        <v>25</v>
      </c>
      <c r="M1285" s="1043">
        <f>'statement of marks'!$EO$6</f>
        <v>45</v>
      </c>
      <c r="N1285" s="1043"/>
      <c r="O1285" s="563">
        <f>'statement of marks'!$EP$6</f>
        <v>30</v>
      </c>
      <c r="P1285" s="122">
        <f>SUM(L1285,M1285,O1285)</f>
        <v>100</v>
      </c>
    </row>
    <row r="1286" spans="1:16" ht="15.25" customHeight="1">
      <c r="A1286" s="1029"/>
      <c r="B1286" s="1030"/>
      <c r="C1286" s="564" t="str">
        <f>IF('statement of marks'!EN77="","",'statement of marks'!EN77)</f>
        <v/>
      </c>
      <c r="D1286" s="1044" t="str">
        <f>'statement of marks'!EO77</f>
        <v/>
      </c>
      <c r="E1286" s="1044"/>
      <c r="F1286" s="564" t="str">
        <f>'statement of marks'!EP77</f>
        <v/>
      </c>
      <c r="G1286" s="561" t="str">
        <f>IF(F1286="","",SUM(C1286,D1286,F1286))</f>
        <v/>
      </c>
      <c r="H1286" s="231"/>
      <c r="J1286" s="1029"/>
      <c r="K1286" s="1030"/>
      <c r="L1286" s="564" t="str">
        <f>IF('statement of marks'!EN78="","",'statement of marks'!EN78)</f>
        <v/>
      </c>
      <c r="M1286" s="1044" t="str">
        <f>'statement of marks'!EO78</f>
        <v/>
      </c>
      <c r="N1286" s="1044"/>
      <c r="O1286" s="564" t="str">
        <f>'statement of marks'!EP78</f>
        <v/>
      </c>
      <c r="P1286" s="561" t="str">
        <f>IF(O1286="","",SUM(L1286,M1286,O1286))</f>
        <v/>
      </c>
    </row>
    <row r="1287" spans="1:16" ht="15.25" customHeight="1">
      <c r="A1287" s="1029" t="str">
        <f>'statement of marks'!$ES$3</f>
        <v>ART EDU.</v>
      </c>
      <c r="B1287" s="1030"/>
      <c r="C1287" s="565" t="s">
        <v>76</v>
      </c>
      <c r="D1287" s="1041" t="s">
        <v>77</v>
      </c>
      <c r="E1287" s="1041"/>
      <c r="F1287" s="224" t="s">
        <v>248</v>
      </c>
      <c r="G1287" s="122" t="s">
        <v>30</v>
      </c>
      <c r="H1287" s="231"/>
      <c r="J1287" s="1029" t="str">
        <f>'statement of marks'!$ES$3</f>
        <v>ART EDU.</v>
      </c>
      <c r="K1287" s="1030"/>
      <c r="L1287" s="565" t="s">
        <v>76</v>
      </c>
      <c r="M1287" s="1041" t="s">
        <v>77</v>
      </c>
      <c r="N1287" s="1041"/>
      <c r="O1287" s="224" t="s">
        <v>248</v>
      </c>
      <c r="P1287" s="122" t="s">
        <v>30</v>
      </c>
    </row>
    <row r="1288" spans="1:16" ht="15.25" customHeight="1">
      <c r="A1288" s="1029"/>
      <c r="B1288" s="1030"/>
      <c r="C1288" s="563">
        <f>'statement of marks'!$ES$6</f>
        <v>25</v>
      </c>
      <c r="D1288" s="563">
        <f>'statement of marks'!$ET$6</f>
        <v>30</v>
      </c>
      <c r="E1288" s="563">
        <f>'statement of marks'!$EU$6</f>
        <v>30</v>
      </c>
      <c r="F1288" s="563">
        <f>'statement of marks'!$EV$6</f>
        <v>15</v>
      </c>
      <c r="G1288" s="122">
        <f>SUM(C1288,D1288,E1288,F1288)</f>
        <v>100</v>
      </c>
      <c r="H1288" s="231"/>
      <c r="J1288" s="1029"/>
      <c r="K1288" s="1030"/>
      <c r="L1288" s="563">
        <f>'statement of marks'!$ES$6</f>
        <v>25</v>
      </c>
      <c r="M1288" s="563">
        <f>'statement of marks'!$ET$6</f>
        <v>30</v>
      </c>
      <c r="N1288" s="563">
        <f>'statement of marks'!$EU$6</f>
        <v>30</v>
      </c>
      <c r="O1288" s="563">
        <f>'statement of marks'!$EV$6</f>
        <v>15</v>
      </c>
      <c r="P1288" s="122">
        <f>SUM(L1288,M1288,N1288,O1288)</f>
        <v>100</v>
      </c>
    </row>
    <row r="1289" spans="1:16" ht="15.25" customHeight="1">
      <c r="A1289" s="1029"/>
      <c r="B1289" s="1030"/>
      <c r="C1289" s="564" t="str">
        <f>IF('statement of marks'!ES77="","",'statement of marks'!ES77)</f>
        <v/>
      </c>
      <c r="D1289" s="564" t="str">
        <f>'statement of marks'!ET77</f>
        <v/>
      </c>
      <c r="E1289" s="564" t="str">
        <f>'statement of marks'!EU77</f>
        <v/>
      </c>
      <c r="F1289" s="564" t="str">
        <f>'statement of marks'!EV77</f>
        <v/>
      </c>
      <c r="G1289" s="122" t="str">
        <f>IF(F1289="","",SUM(C1289:F1289))</f>
        <v/>
      </c>
      <c r="H1289" s="231"/>
      <c r="J1289" s="1029"/>
      <c r="K1289" s="1030"/>
      <c r="L1289" s="564" t="str">
        <f>IF('statement of marks'!ES78="","",'statement of marks'!ES78)</f>
        <v/>
      </c>
      <c r="M1289" s="564" t="str">
        <f>'statement of marks'!ET78</f>
        <v/>
      </c>
      <c r="N1289" s="564" t="str">
        <f>'statement of marks'!EU78</f>
        <v/>
      </c>
      <c r="O1289" s="564" t="str">
        <f>'statement of marks'!EV78</f>
        <v/>
      </c>
      <c r="P1289" s="122" t="str">
        <f>IF(O1289="","",SUM(L1289:O1289))</f>
        <v/>
      </c>
    </row>
    <row r="1290" spans="1:16" ht="15.25" customHeight="1">
      <c r="A1290" s="1033" t="s">
        <v>246</v>
      </c>
      <c r="B1290" s="1034"/>
      <c r="C1290" s="560" t="s">
        <v>252</v>
      </c>
      <c r="D1290" s="560" t="s">
        <v>251</v>
      </c>
      <c r="E1290" s="560" t="s">
        <v>250</v>
      </c>
      <c r="F1290" s="1031" t="s">
        <v>245</v>
      </c>
      <c r="G1290" s="1032"/>
      <c r="H1290" s="231"/>
      <c r="J1290" s="1033" t="s">
        <v>246</v>
      </c>
      <c r="K1290" s="1034"/>
      <c r="L1290" s="560" t="s">
        <v>252</v>
      </c>
      <c r="M1290" s="560" t="s">
        <v>251</v>
      </c>
      <c r="N1290" s="560" t="s">
        <v>250</v>
      </c>
      <c r="O1290" s="1031" t="s">
        <v>245</v>
      </c>
      <c r="P1290" s="1032"/>
    </row>
    <row r="1291" spans="1:16" ht="15.25" customHeight="1">
      <c r="A1291" s="1033" t="s">
        <v>170</v>
      </c>
      <c r="B1291" s="1034"/>
      <c r="C1291" s="181" t="str">
        <f>IF('statement of marks'!GN77="","",'statement of marks'!GN77)</f>
        <v/>
      </c>
      <c r="D1291" s="181" t="str">
        <f>IF('statement of marks'!GP77="","",'statement of marks'!GP77)</f>
        <v/>
      </c>
      <c r="E1291" s="181" t="str">
        <f>IF('statement of marks'!GR77="","",'statement of marks'!GR77)</f>
        <v/>
      </c>
      <c r="F1291" s="1035" t="str">
        <f>'statement of marks'!GT77</f>
        <v/>
      </c>
      <c r="G1291" s="1036"/>
      <c r="H1291" s="231"/>
      <c r="J1291" s="1033" t="s">
        <v>170</v>
      </c>
      <c r="K1291" s="1034"/>
      <c r="L1291" s="181" t="str">
        <f>IF('statement of marks'!GN78="","",'statement of marks'!GN78)</f>
        <v/>
      </c>
      <c r="M1291" s="181" t="str">
        <f>IF('statement of marks'!GP78="","",'statement of marks'!GP78)</f>
        <v/>
      </c>
      <c r="N1291" s="181" t="str">
        <f>IF('statement of marks'!GR78="","",'statement of marks'!GR78)</f>
        <v/>
      </c>
      <c r="O1291" s="1035" t="str">
        <f>'statement of marks'!GT78</f>
        <v/>
      </c>
      <c r="P1291" s="1036"/>
    </row>
    <row r="1292" spans="1:16" ht="15.25" customHeight="1">
      <c r="A1292" s="1037" t="s">
        <v>171</v>
      </c>
      <c r="B1292" s="1038"/>
      <c r="C1292" s="180" t="str">
        <f>IF('statement of marks'!GM77="","",'statement of marks'!GM77)</f>
        <v/>
      </c>
      <c r="D1292" s="180" t="str">
        <f>IF('statement of marks'!GO77="","",'statement of marks'!GO77)</f>
        <v/>
      </c>
      <c r="E1292" s="180" t="str">
        <f>IF('statement of marks'!GQ77="","",'statement of marks'!GQ77)</f>
        <v/>
      </c>
      <c r="F1292" s="1039" t="str">
        <f>'statement of marks'!GS77</f>
        <v/>
      </c>
      <c r="G1292" s="1040"/>
      <c r="H1292" s="231"/>
      <c r="J1292" s="1037" t="s">
        <v>171</v>
      </c>
      <c r="K1292" s="1038"/>
      <c r="L1292" s="180" t="str">
        <f>IF('statement of marks'!GM78="","",'statement of marks'!GM78)</f>
        <v/>
      </c>
      <c r="M1292" s="180" t="str">
        <f>IF('statement of marks'!GO78="","",'statement of marks'!GO78)</f>
        <v/>
      </c>
      <c r="N1292" s="180" t="str">
        <f>IF('statement of marks'!GQ78="","",'statement of marks'!GQ78)</f>
        <v/>
      </c>
      <c r="O1292" s="1039" t="str">
        <f>'statement of marks'!GS78</f>
        <v/>
      </c>
      <c r="P1292" s="1040"/>
    </row>
    <row r="1293" spans="1:16" ht="15.25" customHeight="1">
      <c r="A1293" s="1029" t="s">
        <v>241</v>
      </c>
      <c r="B1293" s="1030"/>
      <c r="C1293" s="177"/>
      <c r="D1293" s="43"/>
      <c r="E1293" s="43"/>
      <c r="F1293" s="43"/>
      <c r="G1293" s="226"/>
      <c r="H1293" s="231"/>
      <c r="J1293" s="1029" t="s">
        <v>241</v>
      </c>
      <c r="K1293" s="1030"/>
      <c r="L1293" s="177"/>
      <c r="M1293" s="43"/>
      <c r="N1293" s="43"/>
      <c r="O1293" s="43"/>
      <c r="P1293" s="226"/>
    </row>
    <row r="1294" spans="1:16" ht="15.25" customHeight="1">
      <c r="A1294" s="1029" t="s">
        <v>242</v>
      </c>
      <c r="B1294" s="1030"/>
      <c r="C1294" s="177"/>
      <c r="D1294" s="43"/>
      <c r="E1294" s="43"/>
      <c r="F1294" s="43"/>
      <c r="G1294" s="226"/>
      <c r="H1294" s="231"/>
      <c r="J1294" s="1029" t="s">
        <v>242</v>
      </c>
      <c r="K1294" s="1030"/>
      <c r="L1294" s="177"/>
      <c r="M1294" s="43"/>
      <c r="N1294" s="43"/>
      <c r="O1294" s="43"/>
      <c r="P1294" s="226"/>
    </row>
    <row r="1295" spans="1:16" ht="15.25" customHeight="1">
      <c r="A1295" s="1029" t="s">
        <v>243</v>
      </c>
      <c r="B1295" s="1030"/>
      <c r="C1295" s="177"/>
      <c r="D1295" s="43"/>
      <c r="E1295" s="43"/>
      <c r="F1295" s="43"/>
      <c r="G1295" s="226"/>
      <c r="H1295" s="231"/>
      <c r="J1295" s="1029" t="s">
        <v>243</v>
      </c>
      <c r="K1295" s="1030"/>
      <c r="L1295" s="177"/>
      <c r="M1295" s="43"/>
      <c r="N1295" s="43"/>
      <c r="O1295" s="43"/>
      <c r="P1295" s="226"/>
    </row>
    <row r="1296" spans="1:16" ht="15.25" customHeight="1" thickBot="1">
      <c r="A1296" s="1027" t="s">
        <v>244</v>
      </c>
      <c r="B1296" s="1028"/>
      <c r="C1296" s="178"/>
      <c r="D1296" s="227"/>
      <c r="E1296" s="227"/>
      <c r="F1296" s="227"/>
      <c r="G1296" s="228"/>
      <c r="H1296" s="231"/>
      <c r="J1296" s="1027" t="s">
        <v>244</v>
      </c>
      <c r="K1296" s="1028"/>
      <c r="L1296" s="178"/>
      <c r="M1296" s="227"/>
      <c r="N1296" s="227"/>
      <c r="O1296" s="227"/>
      <c r="P1296" s="228"/>
    </row>
    <row r="1297" spans="1:16" ht="15.25" customHeight="1" thickTop="1">
      <c r="A1297" s="1053" t="s">
        <v>166</v>
      </c>
      <c r="B1297" s="1054"/>
      <c r="C1297" s="1054"/>
      <c r="D1297" s="1054"/>
      <c r="E1297" s="1054"/>
      <c r="F1297" s="1054"/>
      <c r="G1297" s="1055"/>
      <c r="H1297" s="231"/>
      <c r="J1297" s="1056" t="s">
        <v>256</v>
      </c>
      <c r="K1297" s="1057"/>
      <c r="L1297" s="1057"/>
      <c r="M1297" s="1057"/>
      <c r="N1297" s="1057"/>
      <c r="O1297" s="1057"/>
      <c r="P1297" s="1058"/>
    </row>
    <row r="1298" spans="1:16" ht="15.25" customHeight="1">
      <c r="A1298" s="1059" t="str">
        <f>IF('statement of marks'!$A$1="","",'statement of marks'!$A$1)</f>
        <v xml:space="preserve">GOVT. HR. SEC. SCHOOL, </v>
      </c>
      <c r="B1298" s="1060"/>
      <c r="C1298" s="1060"/>
      <c r="D1298" s="1060"/>
      <c r="E1298" s="1060"/>
      <c r="F1298" s="1060"/>
      <c r="G1298" s="1061"/>
      <c r="H1298" s="231"/>
      <c r="J1298" s="1059" t="str">
        <f>IF('statement of marks'!$A$1="","",'statement of marks'!$A$1)</f>
        <v xml:space="preserve">GOVT. HR. SEC. SCHOOL, </v>
      </c>
      <c r="K1298" s="1060"/>
      <c r="L1298" s="1060"/>
      <c r="M1298" s="1060"/>
      <c r="N1298" s="1060"/>
      <c r="O1298" s="1060"/>
      <c r="P1298" s="1061"/>
    </row>
    <row r="1299" spans="1:16" ht="15.25" customHeight="1">
      <c r="A1299" s="1059"/>
      <c r="B1299" s="1060"/>
      <c r="C1299" s="1060"/>
      <c r="D1299" s="1060"/>
      <c r="E1299" s="1060"/>
      <c r="F1299" s="1060"/>
      <c r="G1299" s="1061"/>
      <c r="H1299" s="231"/>
      <c r="J1299" s="1059"/>
      <c r="K1299" s="1060"/>
      <c r="L1299" s="1060"/>
      <c r="M1299" s="1060"/>
      <c r="N1299" s="1060"/>
      <c r="O1299" s="1060"/>
      <c r="P1299" s="1061"/>
    </row>
    <row r="1300" spans="1:16" ht="15.25" customHeight="1">
      <c r="A1300" s="1029" t="s">
        <v>167</v>
      </c>
      <c r="B1300" s="1030"/>
      <c r="C1300" s="1051" t="str">
        <f>IF('statement of marks'!$F$3="","",'statement of marks'!$F$3)</f>
        <v>2015-16</v>
      </c>
      <c r="D1300" s="1051"/>
      <c r="E1300" s="1051"/>
      <c r="F1300" s="1051"/>
      <c r="G1300" s="1052"/>
      <c r="H1300" s="231"/>
      <c r="J1300" s="1029" t="s">
        <v>167</v>
      </c>
      <c r="K1300" s="1030"/>
      <c r="L1300" s="1051" t="str">
        <f>IF('statement of marks'!$F$3="","",'statement of marks'!$F$3)</f>
        <v>2015-16</v>
      </c>
      <c r="M1300" s="1051"/>
      <c r="N1300" s="1051"/>
      <c r="O1300" s="1051"/>
      <c r="P1300" s="1052"/>
    </row>
    <row r="1301" spans="1:16" ht="15.25" customHeight="1">
      <c r="A1301" s="1029" t="s">
        <v>31</v>
      </c>
      <c r="B1301" s="1030"/>
      <c r="C1301" s="1051" t="str">
        <f>IF('statement of marks'!H79="","",'statement of marks'!H79)</f>
        <v>A 073</v>
      </c>
      <c r="D1301" s="1051"/>
      <c r="E1301" s="1051"/>
      <c r="F1301" s="1051"/>
      <c r="G1301" s="1052"/>
      <c r="H1301" s="231"/>
      <c r="J1301" s="1029" t="s">
        <v>31</v>
      </c>
      <c r="K1301" s="1030"/>
      <c r="L1301" s="1051" t="str">
        <f>IF('statement of marks'!H80="","",'statement of marks'!H80)</f>
        <v>A 074</v>
      </c>
      <c r="M1301" s="1051"/>
      <c r="N1301" s="1051"/>
      <c r="O1301" s="1051"/>
      <c r="P1301" s="1052"/>
    </row>
    <row r="1302" spans="1:16" ht="15.25" customHeight="1">
      <c r="A1302" s="1029" t="s">
        <v>32</v>
      </c>
      <c r="B1302" s="1030"/>
      <c r="C1302" s="1051" t="str">
        <f>IF('statement of marks'!I79="","",'statement of marks'!I79)</f>
        <v>B 073</v>
      </c>
      <c r="D1302" s="1051"/>
      <c r="E1302" s="1051"/>
      <c r="F1302" s="1051"/>
      <c r="G1302" s="1052"/>
      <c r="H1302" s="231"/>
      <c r="J1302" s="1029" t="s">
        <v>32</v>
      </c>
      <c r="K1302" s="1030"/>
      <c r="L1302" s="1051" t="str">
        <f>IF('statement of marks'!I80="","",'statement of marks'!I80)</f>
        <v>B 074</v>
      </c>
      <c r="M1302" s="1051"/>
      <c r="N1302" s="1051"/>
      <c r="O1302" s="1051"/>
      <c r="P1302" s="1052"/>
    </row>
    <row r="1303" spans="1:16" ht="15.25" customHeight="1">
      <c r="A1303" s="1029" t="s">
        <v>33</v>
      </c>
      <c r="B1303" s="1030"/>
      <c r="C1303" s="1051" t="str">
        <f>IF('statement of marks'!J79="","",'statement of marks'!J79)</f>
        <v>C 073</v>
      </c>
      <c r="D1303" s="1051"/>
      <c r="E1303" s="1051"/>
      <c r="F1303" s="1051"/>
      <c r="G1303" s="1052"/>
      <c r="H1303" s="231"/>
      <c r="J1303" s="1029" t="s">
        <v>33</v>
      </c>
      <c r="K1303" s="1030"/>
      <c r="L1303" s="1051" t="str">
        <f>IF('statement of marks'!J80="","",'statement of marks'!J80)</f>
        <v>C 074</v>
      </c>
      <c r="M1303" s="1051"/>
      <c r="N1303" s="1051"/>
      <c r="O1303" s="1051"/>
      <c r="P1303" s="1052"/>
    </row>
    <row r="1304" spans="1:16" ht="15.25" customHeight="1">
      <c r="A1304" s="1029" t="s">
        <v>202</v>
      </c>
      <c r="B1304" s="1030"/>
      <c r="C1304" s="559" t="str">
        <f>IF('statement of marks'!$A$3="","",'statement of marks'!$A$3)</f>
        <v>10 'B'</v>
      </c>
      <c r="D1304" s="1030" t="s">
        <v>62</v>
      </c>
      <c r="E1304" s="1030"/>
      <c r="F1304" s="1030">
        <f>IF('statement of marks'!D79="","",'statement of marks'!D79)</f>
        <v>1073</v>
      </c>
      <c r="G1304" s="1050"/>
      <c r="H1304" s="231"/>
      <c r="J1304" s="1029" t="s">
        <v>202</v>
      </c>
      <c r="K1304" s="1030"/>
      <c r="L1304" s="559" t="str">
        <f>IF('statement of marks'!$A$3="","",'statement of marks'!$A$3)</f>
        <v>10 'B'</v>
      </c>
      <c r="M1304" s="1030" t="s">
        <v>62</v>
      </c>
      <c r="N1304" s="1030"/>
      <c r="O1304" s="1030">
        <f>IF('statement of marks'!D80="","",'statement of marks'!D80)</f>
        <v>1074</v>
      </c>
      <c r="P1304" s="1050"/>
    </row>
    <row r="1305" spans="1:16" ht="15.25" customHeight="1">
      <c r="A1305" s="1029" t="s">
        <v>63</v>
      </c>
      <c r="B1305" s="1030"/>
      <c r="C1305" s="559" t="str">
        <f>IF('statement of marks'!F79="","",'statement of marks'!F79)</f>
        <v/>
      </c>
      <c r="D1305" s="1030" t="s">
        <v>58</v>
      </c>
      <c r="E1305" s="1030"/>
      <c r="F1305" s="1062" t="str">
        <f>IF('statement of marks'!G79="","",'statement of marks'!G79)</f>
        <v/>
      </c>
      <c r="G1305" s="1063"/>
      <c r="H1305" s="231"/>
      <c r="J1305" s="1029" t="s">
        <v>63</v>
      </c>
      <c r="K1305" s="1030"/>
      <c r="L1305" s="559" t="str">
        <f>IF('statement of marks'!F80="","",'statement of marks'!F80)</f>
        <v/>
      </c>
      <c r="M1305" s="1030" t="s">
        <v>58</v>
      </c>
      <c r="N1305" s="1030"/>
      <c r="O1305" s="1062" t="str">
        <f>IF('statement of marks'!G80="","",'statement of marks'!G80)</f>
        <v/>
      </c>
      <c r="P1305" s="1063"/>
    </row>
    <row r="1306" spans="1:16" ht="15.25" customHeight="1">
      <c r="A1306" s="229" t="s">
        <v>168</v>
      </c>
      <c r="B1306" s="230" t="s">
        <v>254</v>
      </c>
      <c r="C1306" s="186" t="s">
        <v>67</v>
      </c>
      <c r="D1306" s="186" t="s">
        <v>68</v>
      </c>
      <c r="E1306" s="186" t="s">
        <v>69</v>
      </c>
      <c r="F1306" s="558" t="s">
        <v>176</v>
      </c>
      <c r="G1306" s="190" t="s">
        <v>253</v>
      </c>
      <c r="H1306" s="231"/>
      <c r="J1306" s="229" t="s">
        <v>168</v>
      </c>
      <c r="K1306" s="230" t="s">
        <v>254</v>
      </c>
      <c r="L1306" s="186" t="s">
        <v>67</v>
      </c>
      <c r="M1306" s="186" t="s">
        <v>68</v>
      </c>
      <c r="N1306" s="186" t="s">
        <v>69</v>
      </c>
      <c r="O1306" s="558" t="s">
        <v>176</v>
      </c>
      <c r="P1306" s="190" t="s">
        <v>253</v>
      </c>
    </row>
    <row r="1307" spans="1:16" ht="15.25" customHeight="1">
      <c r="A1307" s="1049" t="s">
        <v>148</v>
      </c>
      <c r="B1307" s="1046"/>
      <c r="C1307" s="563">
        <v>10</v>
      </c>
      <c r="D1307" s="563">
        <v>10</v>
      </c>
      <c r="E1307" s="563">
        <v>10</v>
      </c>
      <c r="F1307" s="563">
        <v>70</v>
      </c>
      <c r="G1307" s="122">
        <v>100</v>
      </c>
      <c r="H1307" s="231"/>
      <c r="J1307" s="1049" t="s">
        <v>148</v>
      </c>
      <c r="K1307" s="1046"/>
      <c r="L1307" s="563">
        <v>10</v>
      </c>
      <c r="M1307" s="563">
        <v>10</v>
      </c>
      <c r="N1307" s="563">
        <v>10</v>
      </c>
      <c r="O1307" s="563">
        <v>70</v>
      </c>
      <c r="P1307" s="122">
        <v>100</v>
      </c>
    </row>
    <row r="1308" spans="1:16" ht="15.25" customHeight="1">
      <c r="A1308" s="1029" t="str">
        <f>'statement of marks'!$K$3</f>
        <v>HINDI</v>
      </c>
      <c r="B1308" s="1030"/>
      <c r="C1308" s="181" t="str">
        <f>IF('statement of marks'!K79="","",'statement of marks'!K79)</f>
        <v/>
      </c>
      <c r="D1308" s="181" t="str">
        <f>IF('statement of marks'!L79="","",'statement of marks'!L79)</f>
        <v/>
      </c>
      <c r="E1308" s="181" t="str">
        <f>IF('statement of marks'!M79="","",'statement of marks'!M79)</f>
        <v/>
      </c>
      <c r="F1308" s="181" t="str">
        <f>IF('statement of marks'!O79="","",'statement of marks'!O79)</f>
        <v/>
      </c>
      <c r="G1308" s="122" t="str">
        <f t="shared" ref="G1308:G1313" si="72">IF(F1308="","",SUM(C1308:F1308))</f>
        <v/>
      </c>
      <c r="H1308" s="231"/>
      <c r="J1308" s="1029" t="str">
        <f>'statement of marks'!$K$3</f>
        <v>HINDI</v>
      </c>
      <c r="K1308" s="1030"/>
      <c r="L1308" s="181" t="str">
        <f>IF('statement of marks'!K80="","",'statement of marks'!K80)</f>
        <v/>
      </c>
      <c r="M1308" s="181" t="str">
        <f>IF('statement of marks'!L80="","",'statement of marks'!L80)</f>
        <v/>
      </c>
      <c r="N1308" s="181" t="str">
        <f>IF('statement of marks'!M80="","",'statement of marks'!M80)</f>
        <v/>
      </c>
      <c r="O1308" s="181" t="str">
        <f>IF('statement of marks'!O80="","",'statement of marks'!O80)</f>
        <v/>
      </c>
      <c r="P1308" s="122" t="str">
        <f t="shared" ref="P1308:P1313" si="73">IF(O1308="","",SUM(L1308:O1308))</f>
        <v/>
      </c>
    </row>
    <row r="1309" spans="1:16" ht="15.25" customHeight="1">
      <c r="A1309" s="1029" t="str">
        <f>'statement of marks'!$AA$3</f>
        <v>ENGLISH</v>
      </c>
      <c r="B1309" s="1030"/>
      <c r="C1309" s="181" t="str">
        <f>IF('statement of marks'!AA79="","",'statement of marks'!AA79)</f>
        <v/>
      </c>
      <c r="D1309" s="181" t="str">
        <f>IF('statement of marks'!AB79="","",'statement of marks'!AB79)</f>
        <v/>
      </c>
      <c r="E1309" s="181" t="str">
        <f>IF('statement of marks'!AC79="","",'statement of marks'!AC79)</f>
        <v/>
      </c>
      <c r="F1309" s="181" t="str">
        <f>IF('statement of marks'!AE79="","",'statement of marks'!AE79)</f>
        <v/>
      </c>
      <c r="G1309" s="122" t="str">
        <f t="shared" si="72"/>
        <v/>
      </c>
      <c r="H1309" s="231"/>
      <c r="J1309" s="1029" t="str">
        <f>'statement of marks'!$AA$3</f>
        <v>ENGLISH</v>
      </c>
      <c r="K1309" s="1030"/>
      <c r="L1309" s="181" t="str">
        <f>IF('statement of marks'!AA80="","",'statement of marks'!AA80)</f>
        <v/>
      </c>
      <c r="M1309" s="181" t="str">
        <f>IF('statement of marks'!AB80="","",'statement of marks'!AB80)</f>
        <v/>
      </c>
      <c r="N1309" s="181" t="str">
        <f>IF('statement of marks'!AC80="","",'statement of marks'!AC80)</f>
        <v/>
      </c>
      <c r="O1309" s="181" t="str">
        <f>IF('statement of marks'!AE80="","",'statement of marks'!AE80)</f>
        <v/>
      </c>
      <c r="P1309" s="122" t="str">
        <f t="shared" si="73"/>
        <v/>
      </c>
    </row>
    <row r="1310" spans="1:16" ht="15.25" customHeight="1">
      <c r="A1310" s="1029" t="str">
        <f>'statement of marks'!AR79</f>
        <v/>
      </c>
      <c r="B1310" s="1030"/>
      <c r="C1310" s="181" t="str">
        <f>IF('statement of marks'!AS79="","",'statement of marks'!AS79)</f>
        <v/>
      </c>
      <c r="D1310" s="181" t="str">
        <f>IF('statement of marks'!AT79="","",'statement of marks'!AT79)</f>
        <v/>
      </c>
      <c r="E1310" s="181" t="str">
        <f>IF('statement of marks'!AU79="","",'statement of marks'!AU79)</f>
        <v/>
      </c>
      <c r="F1310" s="181" t="str">
        <f>IF('statement of marks'!AW79="","",'statement of marks'!AW79)</f>
        <v/>
      </c>
      <c r="G1310" s="122" t="str">
        <f t="shared" si="72"/>
        <v/>
      </c>
      <c r="H1310" s="231"/>
      <c r="J1310" s="1029" t="str">
        <f>'statement of marks'!AR80</f>
        <v/>
      </c>
      <c r="K1310" s="1030"/>
      <c r="L1310" s="181" t="str">
        <f>IF('statement of marks'!AS80="","",'statement of marks'!AS80)</f>
        <v/>
      </c>
      <c r="M1310" s="181" t="str">
        <f>IF('statement of marks'!AT80="","",'statement of marks'!AT80)</f>
        <v/>
      </c>
      <c r="N1310" s="181" t="str">
        <f>IF('statement of marks'!AU80="","",'statement of marks'!AU80)</f>
        <v/>
      </c>
      <c r="O1310" s="181" t="str">
        <f>IF('statement of marks'!AW80="","",'statement of marks'!AW80)</f>
        <v/>
      </c>
      <c r="P1310" s="122" t="str">
        <f t="shared" si="73"/>
        <v/>
      </c>
    </row>
    <row r="1311" spans="1:16" ht="15.25" customHeight="1">
      <c r="A1311" s="1029" t="str">
        <f>'statement of marks'!$BI$3</f>
        <v>SCIENCE</v>
      </c>
      <c r="B1311" s="1030"/>
      <c r="C1311" s="181" t="str">
        <f>IF('statement of marks'!BI79="","",'statement of marks'!BI79)</f>
        <v/>
      </c>
      <c r="D1311" s="181" t="str">
        <f>IF('statement of marks'!BJ79="","",'statement of marks'!BJ79)</f>
        <v/>
      </c>
      <c r="E1311" s="181" t="str">
        <f>IF('statement of marks'!BK79="","",'statement of marks'!BK79)</f>
        <v/>
      </c>
      <c r="F1311" s="181" t="str">
        <f>IF('statement of marks'!BM79="","",'statement of marks'!BM79)</f>
        <v/>
      </c>
      <c r="G1311" s="122" t="str">
        <f t="shared" si="72"/>
        <v/>
      </c>
      <c r="H1311" s="231"/>
      <c r="J1311" s="1029" t="str">
        <f>'statement of marks'!$BI$3</f>
        <v>SCIENCE</v>
      </c>
      <c r="K1311" s="1030"/>
      <c r="L1311" s="181" t="str">
        <f>IF('statement of marks'!BI80="","",'statement of marks'!BI80)</f>
        <v/>
      </c>
      <c r="M1311" s="181" t="str">
        <f>IF('statement of marks'!BJ80="","",'statement of marks'!BJ80)</f>
        <v/>
      </c>
      <c r="N1311" s="181" t="str">
        <f>IF('statement of marks'!BK80="","",'statement of marks'!BK80)</f>
        <v/>
      </c>
      <c r="O1311" s="181" t="str">
        <f>IF('statement of marks'!BM80="","",'statement of marks'!BM80)</f>
        <v/>
      </c>
      <c r="P1311" s="122" t="str">
        <f t="shared" si="73"/>
        <v/>
      </c>
    </row>
    <row r="1312" spans="1:16" ht="15.25" customHeight="1">
      <c r="A1312" s="1029" t="str">
        <f>'statement of marks'!$BY$3</f>
        <v>SOCIAL SCIENCE</v>
      </c>
      <c r="B1312" s="1030"/>
      <c r="C1312" s="181" t="str">
        <f>IF('statement of marks'!BY79="","",'statement of marks'!BY79)</f>
        <v/>
      </c>
      <c r="D1312" s="181" t="str">
        <f>IF('statement of marks'!BZ79="","",'statement of marks'!BZ79)</f>
        <v/>
      </c>
      <c r="E1312" s="181" t="str">
        <f>IF('statement of marks'!CA79="","",'statement of marks'!CA79)</f>
        <v/>
      </c>
      <c r="F1312" s="181" t="str">
        <f>IF('statement of marks'!CC79="","",'statement of marks'!CC79)</f>
        <v/>
      </c>
      <c r="G1312" s="122" t="str">
        <f t="shared" si="72"/>
        <v/>
      </c>
      <c r="H1312" s="231"/>
      <c r="J1312" s="1029" t="str">
        <f>'statement of marks'!$BY$3</f>
        <v>SOCIAL SCIENCE</v>
      </c>
      <c r="K1312" s="1030"/>
      <c r="L1312" s="181" t="str">
        <f>IF('statement of marks'!BY80="","",'statement of marks'!BY80)</f>
        <v/>
      </c>
      <c r="M1312" s="181" t="str">
        <f>IF('statement of marks'!BZ80="","",'statement of marks'!BZ80)</f>
        <v/>
      </c>
      <c r="N1312" s="181" t="str">
        <f>IF('statement of marks'!CA80="","",'statement of marks'!CA80)</f>
        <v/>
      </c>
      <c r="O1312" s="181" t="str">
        <f>IF('statement of marks'!CC80="","",'statement of marks'!CC80)</f>
        <v/>
      </c>
      <c r="P1312" s="122" t="str">
        <f t="shared" si="73"/>
        <v/>
      </c>
    </row>
    <row r="1313" spans="1:16" ht="15.25" customHeight="1">
      <c r="A1313" s="1029" t="str">
        <f>'statement of marks'!$CO$3</f>
        <v>MATHEMATICS</v>
      </c>
      <c r="B1313" s="1030"/>
      <c r="C1313" s="181" t="str">
        <f>IF('statement of marks'!CO79="","",'statement of marks'!CO79)</f>
        <v/>
      </c>
      <c r="D1313" s="181" t="str">
        <f>IF('statement of marks'!CP79="","",'statement of marks'!CP79)</f>
        <v/>
      </c>
      <c r="E1313" s="181" t="str">
        <f>IF('statement of marks'!CQ79="","",'statement of marks'!CQ79)</f>
        <v/>
      </c>
      <c r="F1313" s="181" t="str">
        <f>IF('statement of marks'!CS79="","",'statement of marks'!CS79)</f>
        <v/>
      </c>
      <c r="G1313" s="122" t="str">
        <f t="shared" si="72"/>
        <v/>
      </c>
      <c r="H1313" s="231"/>
      <c r="J1313" s="1029" t="str">
        <f>'statement of marks'!$CO$3</f>
        <v>MATHEMATICS</v>
      </c>
      <c r="K1313" s="1030"/>
      <c r="L1313" s="181" t="str">
        <f>IF('statement of marks'!CO80="","",'statement of marks'!CO80)</f>
        <v/>
      </c>
      <c r="M1313" s="181" t="str">
        <f>IF('statement of marks'!CP80="","",'statement of marks'!CP80)</f>
        <v/>
      </c>
      <c r="N1313" s="181" t="str">
        <f>IF('statement of marks'!CQ80="","",'statement of marks'!CQ80)</f>
        <v/>
      </c>
      <c r="O1313" s="181" t="str">
        <f>IF('statement of marks'!CS80="","",'statement of marks'!CS80)</f>
        <v/>
      </c>
      <c r="P1313" s="122" t="str">
        <f t="shared" si="73"/>
        <v/>
      </c>
    </row>
    <row r="1314" spans="1:16" ht="15.25" customHeight="1">
      <c r="A1314" s="1047" t="s">
        <v>255</v>
      </c>
      <c r="B1314" s="1048"/>
      <c r="C1314" s="180" t="str">
        <f>IF(C1313="","",SUM(C1308:C1313))</f>
        <v/>
      </c>
      <c r="D1314" s="180" t="str">
        <f>IF(D1313="","",SUM(D1308:D1313))</f>
        <v/>
      </c>
      <c r="E1314" s="180" t="str">
        <f>IF(E1313="","",SUM(E1308:E1313))</f>
        <v/>
      </c>
      <c r="F1314" s="180" t="str">
        <f>IF(F1313="","",SUM(F1308:F1313))</f>
        <v/>
      </c>
      <c r="G1314" s="188" t="str">
        <f>IF(G1313="","",SUM(G1308:G1313))</f>
        <v/>
      </c>
      <c r="H1314" s="231"/>
      <c r="J1314" s="1047" t="s">
        <v>255</v>
      </c>
      <c r="K1314" s="1048"/>
      <c r="L1314" s="180" t="str">
        <f>IF(L1313="","",SUM(L1308:L1313))</f>
        <v/>
      </c>
      <c r="M1314" s="180" t="str">
        <f>IF(M1313="","",SUM(M1308:M1313))</f>
        <v/>
      </c>
      <c r="N1314" s="180" t="str">
        <f>IF(N1313="","",SUM(N1308:N1313))</f>
        <v/>
      </c>
      <c r="O1314" s="180" t="str">
        <f>IF(O1313="","",SUM(O1308:O1313))</f>
        <v/>
      </c>
      <c r="P1314" s="188" t="str">
        <f>IF(P1313="","",SUM(P1308:P1313))</f>
        <v/>
      </c>
    </row>
    <row r="1315" spans="1:16" ht="15.25" customHeight="1">
      <c r="A1315" s="1047" t="s">
        <v>169</v>
      </c>
      <c r="B1315" s="1048"/>
      <c r="C1315" s="563">
        <f>60-(COUNTIF(C1308:C1313,"NA")*10+COUNTIF(C1308:C1313,"ML")*10)</f>
        <v>60</v>
      </c>
      <c r="D1315" s="563">
        <f>60-(COUNTIF(D1308:D1313,"NA")*10+COUNTIF(D1308:D1313,"ML")*10)</f>
        <v>60</v>
      </c>
      <c r="E1315" s="563">
        <f>60-(COUNTIF(E1308:E1313,"NA")*10+COUNTIF(E1308:E1313,"ML")*10)</f>
        <v>60</v>
      </c>
      <c r="F1315" s="563">
        <f>420-(COUNTIF(F1308:F1313,"NA")*70+COUNTIF(F1308:F1313,"ML")*70)</f>
        <v>420</v>
      </c>
      <c r="G1315" s="189">
        <f>SUM(C1315:F1315)</f>
        <v>600</v>
      </c>
      <c r="H1315" s="231"/>
      <c r="J1315" s="1047" t="s">
        <v>169</v>
      </c>
      <c r="K1315" s="1048"/>
      <c r="L1315" s="563">
        <f>60-(COUNTIF(L1308:L1313,"NA")*10+COUNTIF(L1308:L1313,"ML")*10)</f>
        <v>60</v>
      </c>
      <c r="M1315" s="563">
        <f>60-(COUNTIF(M1308:M1313,"NA")*10+COUNTIF(M1308:M1313,"ML")*10)</f>
        <v>60</v>
      </c>
      <c r="N1315" s="563">
        <f>60-(COUNTIF(N1308:N1313,"NA")*10+COUNTIF(N1308:N1313,"ML")*10)</f>
        <v>60</v>
      </c>
      <c r="O1315" s="563">
        <f>420-(COUNTIF(O1308:O1313,"NA")*70+COUNTIF(O1308:O1313,"ML")*70)</f>
        <v>420</v>
      </c>
      <c r="P1315" s="189">
        <f>SUM(L1315:O1315)</f>
        <v>600</v>
      </c>
    </row>
    <row r="1316" spans="1:16" ht="15.25" customHeight="1">
      <c r="A1316" s="1045" t="s">
        <v>133</v>
      </c>
      <c r="B1316" s="1046"/>
      <c r="C1316" s="123" t="e">
        <f>C1314/C1315*100</f>
        <v>#VALUE!</v>
      </c>
      <c r="D1316" s="123" t="e">
        <f>D1314/D1315*100</f>
        <v>#VALUE!</v>
      </c>
      <c r="E1316" s="123" t="e">
        <f>E1314/E1315*100</f>
        <v>#VALUE!</v>
      </c>
      <c r="F1316" s="123" t="e">
        <f>F1314/F1315*100</f>
        <v>#VALUE!</v>
      </c>
      <c r="G1316" s="124" t="e">
        <f>G1314/G1315*100</f>
        <v>#VALUE!</v>
      </c>
      <c r="H1316" s="231"/>
      <c r="J1316" s="1045" t="s">
        <v>133</v>
      </c>
      <c r="K1316" s="1046"/>
      <c r="L1316" s="123" t="e">
        <f>L1314/L1315*100</f>
        <v>#VALUE!</v>
      </c>
      <c r="M1316" s="123" t="e">
        <f>M1314/M1315*100</f>
        <v>#VALUE!</v>
      </c>
      <c r="N1316" s="123" t="e">
        <f>N1314/N1315*100</f>
        <v>#VALUE!</v>
      </c>
      <c r="O1316" s="123" t="e">
        <f>O1314/O1315*100</f>
        <v>#VALUE!</v>
      </c>
      <c r="P1316" s="124" t="e">
        <f>P1314/P1315*100</f>
        <v>#VALUE!</v>
      </c>
    </row>
    <row r="1317" spans="1:16" ht="15.25" customHeight="1">
      <c r="A1317" s="1029" t="str">
        <f>'statement of marks'!$DE$3</f>
        <v>RAJASTHAN STUDIES</v>
      </c>
      <c r="B1317" s="1030"/>
      <c r="C1317" s="564" t="str">
        <f>IF('statement of marks'!DE79="","",'statement of marks'!DE79)</f>
        <v/>
      </c>
      <c r="D1317" s="564" t="str">
        <f>IF('statement of marks'!DF79="","",'statement of marks'!DF79)</f>
        <v/>
      </c>
      <c r="E1317" s="564" t="str">
        <f>IF('statement of marks'!DG79="","",'statement of marks'!DG79)</f>
        <v/>
      </c>
      <c r="F1317" s="564" t="str">
        <f>IF('statement of marks'!DI79="","",'statement of marks'!DI79)</f>
        <v/>
      </c>
      <c r="G1317" s="122" t="str">
        <f>IF(F1317="","",SUM(C1317:F1317))</f>
        <v/>
      </c>
      <c r="H1317" s="231"/>
      <c r="J1317" s="1029" t="str">
        <f>'statement of marks'!$DE$3</f>
        <v>RAJASTHAN STUDIES</v>
      </c>
      <c r="K1317" s="1030"/>
      <c r="L1317" s="564" t="str">
        <f>IF('statement of marks'!DE80="","",'statement of marks'!DE80)</f>
        <v/>
      </c>
      <c r="M1317" s="564" t="str">
        <f>IF('statement of marks'!DF80="","",'statement of marks'!DF80)</f>
        <v/>
      </c>
      <c r="N1317" s="564" t="str">
        <f>IF('statement of marks'!DG80="","",'statement of marks'!DG80)</f>
        <v/>
      </c>
      <c r="O1317" s="564" t="str">
        <f>IF('statement of marks'!DI80="","",'statement of marks'!DI80)</f>
        <v/>
      </c>
      <c r="P1317" s="122" t="str">
        <f>IF(O1317="","",SUM(L1317:O1317))</f>
        <v/>
      </c>
    </row>
    <row r="1318" spans="1:16" ht="15.25" customHeight="1">
      <c r="A1318" s="1029" t="str">
        <f>'statement of marks'!$DP$3</f>
        <v>PH. AND HEALTH EDU.</v>
      </c>
      <c r="B1318" s="1030"/>
      <c r="C1318" s="564" t="str">
        <f>IF('statement of marks'!DP79="","",'statement of marks'!DP79)</f>
        <v/>
      </c>
      <c r="D1318" s="564" t="str">
        <f>IF('statement of marks'!DQ79="","",'statement of marks'!DQ79)</f>
        <v/>
      </c>
      <c r="E1318" s="564" t="str">
        <f>IF('statement of marks'!DR79="","",'statement of marks'!DR79)</f>
        <v/>
      </c>
      <c r="F1318" s="564" t="str">
        <f>IF('statement of marks'!DV79="","",'statement of marks'!DV79)</f>
        <v/>
      </c>
      <c r="G1318" s="122" t="str">
        <f>IF(F1318="","",SUM(C1318:F1318))</f>
        <v/>
      </c>
      <c r="H1318" s="231"/>
      <c r="J1318" s="1029" t="str">
        <f>'statement of marks'!$DP$3</f>
        <v>PH. AND HEALTH EDU.</v>
      </c>
      <c r="K1318" s="1030"/>
      <c r="L1318" s="564" t="str">
        <f>IF('statement of marks'!DP80="","",'statement of marks'!DP80)</f>
        <v/>
      </c>
      <c r="M1318" s="564" t="str">
        <f>IF('statement of marks'!DQ80="","",'statement of marks'!DQ80)</f>
        <v/>
      </c>
      <c r="N1318" s="564" t="str">
        <f>IF('statement of marks'!DR80="","",'statement of marks'!DR80)</f>
        <v/>
      </c>
      <c r="O1318" s="564" t="str">
        <f>IF('statement of marks'!DV80="","",'statement of marks'!DV80)</f>
        <v/>
      </c>
      <c r="P1318" s="122" t="str">
        <f>IF(O1318="","",SUM(L1318:O1318))</f>
        <v/>
      </c>
    </row>
    <row r="1319" spans="1:16" ht="15.25" customHeight="1">
      <c r="A1319" s="1029" t="str">
        <f>'statement of marks'!$EB$3</f>
        <v>FOUNDATION OF IT</v>
      </c>
      <c r="B1319" s="1030"/>
      <c r="C1319" s="564" t="str">
        <f>IF('statement of marks'!EB79="","",'statement of marks'!EB79)</f>
        <v/>
      </c>
      <c r="D1319" s="564" t="str">
        <f>IF('statement of marks'!EC79="","",'statement of marks'!EC79)</f>
        <v/>
      </c>
      <c r="E1319" s="564" t="str">
        <f>IF('statement of marks'!ED79="","",'statement of marks'!ED79)</f>
        <v/>
      </c>
      <c r="F1319" s="564" t="str">
        <f>IF('statement of marks'!EH79="","",'statement of marks'!EH79)</f>
        <v/>
      </c>
      <c r="G1319" s="122" t="str">
        <f>IF(F1319="","",SUM(C1319:F1319))</f>
        <v/>
      </c>
      <c r="H1319" s="231"/>
      <c r="J1319" s="1029" t="str">
        <f>'statement of marks'!$EB$3</f>
        <v>FOUNDATION OF IT</v>
      </c>
      <c r="K1319" s="1030"/>
      <c r="L1319" s="564" t="str">
        <f>IF('statement of marks'!EB80="","",'statement of marks'!EB80)</f>
        <v/>
      </c>
      <c r="M1319" s="564" t="str">
        <f>IF('statement of marks'!EC80="","",'statement of marks'!EC80)</f>
        <v/>
      </c>
      <c r="N1319" s="564" t="str">
        <f>IF('statement of marks'!ED80="","",'statement of marks'!ED80)</f>
        <v/>
      </c>
      <c r="O1319" s="564" t="str">
        <f>IF('statement of marks'!EH80="","",'statement of marks'!EH80)</f>
        <v/>
      </c>
      <c r="P1319" s="122" t="str">
        <f>IF(O1319="","",SUM(L1319:O1319))</f>
        <v/>
      </c>
    </row>
    <row r="1320" spans="1:16" ht="15.25" customHeight="1">
      <c r="A1320" s="1029" t="str">
        <f>'statement of marks'!$EN$3</f>
        <v>S.U.P.W.</v>
      </c>
      <c r="B1320" s="1030"/>
      <c r="C1320" s="562" t="s">
        <v>247</v>
      </c>
      <c r="D1320" s="1042" t="s">
        <v>249</v>
      </c>
      <c r="E1320" s="1042"/>
      <c r="F1320" s="565" t="s">
        <v>75</v>
      </c>
      <c r="G1320" s="122" t="s">
        <v>30</v>
      </c>
      <c r="H1320" s="231"/>
      <c r="J1320" s="1029" t="str">
        <f>'statement of marks'!$EN$3</f>
        <v>S.U.P.W.</v>
      </c>
      <c r="K1320" s="1030"/>
      <c r="L1320" s="562" t="s">
        <v>247</v>
      </c>
      <c r="M1320" s="1042" t="s">
        <v>249</v>
      </c>
      <c r="N1320" s="1042"/>
      <c r="O1320" s="565" t="s">
        <v>75</v>
      </c>
      <c r="P1320" s="122" t="s">
        <v>30</v>
      </c>
    </row>
    <row r="1321" spans="1:16" ht="15.25" customHeight="1">
      <c r="A1321" s="1029"/>
      <c r="B1321" s="1030"/>
      <c r="C1321" s="563">
        <f>'statement of marks'!$EN$6</f>
        <v>25</v>
      </c>
      <c r="D1321" s="1043">
        <f>'statement of marks'!$EO$6</f>
        <v>45</v>
      </c>
      <c r="E1321" s="1043"/>
      <c r="F1321" s="563">
        <f>'statement of marks'!$EP$6</f>
        <v>30</v>
      </c>
      <c r="G1321" s="122">
        <f>SUM(C1321,D1321,F1321)</f>
        <v>100</v>
      </c>
      <c r="H1321" s="231"/>
      <c r="J1321" s="1029"/>
      <c r="K1321" s="1030"/>
      <c r="L1321" s="563">
        <f>'statement of marks'!$EN$6</f>
        <v>25</v>
      </c>
      <c r="M1321" s="1043">
        <f>'statement of marks'!$EO$6</f>
        <v>45</v>
      </c>
      <c r="N1321" s="1043"/>
      <c r="O1321" s="563">
        <f>'statement of marks'!$EP$6</f>
        <v>30</v>
      </c>
      <c r="P1321" s="122">
        <f>SUM(L1321,M1321,O1321)</f>
        <v>100</v>
      </c>
    </row>
    <row r="1322" spans="1:16" ht="15.25" customHeight="1">
      <c r="A1322" s="1029"/>
      <c r="B1322" s="1030"/>
      <c r="C1322" s="564" t="str">
        <f>IF('statement of marks'!EN79="","",'statement of marks'!EN79)</f>
        <v/>
      </c>
      <c r="D1322" s="1044" t="str">
        <f>'statement of marks'!EO79</f>
        <v/>
      </c>
      <c r="E1322" s="1044"/>
      <c r="F1322" s="564" t="str">
        <f>'statement of marks'!EP79</f>
        <v/>
      </c>
      <c r="G1322" s="561" t="str">
        <f>IF(F1322="","",SUM(C1322,D1322,F1322))</f>
        <v/>
      </c>
      <c r="H1322" s="231"/>
      <c r="J1322" s="1029"/>
      <c r="K1322" s="1030"/>
      <c r="L1322" s="564" t="str">
        <f>IF('statement of marks'!EN80="","",'statement of marks'!EN80)</f>
        <v/>
      </c>
      <c r="M1322" s="1044" t="str">
        <f>'statement of marks'!EO80</f>
        <v/>
      </c>
      <c r="N1322" s="1044"/>
      <c r="O1322" s="564" t="str">
        <f>'statement of marks'!EP80</f>
        <v/>
      </c>
      <c r="P1322" s="561" t="str">
        <f>IF(O1322="","",SUM(L1322,M1322,O1322))</f>
        <v/>
      </c>
    </row>
    <row r="1323" spans="1:16" ht="15.25" customHeight="1">
      <c r="A1323" s="1029" t="str">
        <f>'statement of marks'!$ES$3</f>
        <v>ART EDU.</v>
      </c>
      <c r="B1323" s="1030"/>
      <c r="C1323" s="565" t="s">
        <v>76</v>
      </c>
      <c r="D1323" s="1041" t="s">
        <v>77</v>
      </c>
      <c r="E1323" s="1041"/>
      <c r="F1323" s="224" t="s">
        <v>248</v>
      </c>
      <c r="G1323" s="122" t="s">
        <v>30</v>
      </c>
      <c r="H1323" s="231"/>
      <c r="J1323" s="1029" t="str">
        <f>'statement of marks'!$ES$3</f>
        <v>ART EDU.</v>
      </c>
      <c r="K1323" s="1030"/>
      <c r="L1323" s="565" t="s">
        <v>76</v>
      </c>
      <c r="M1323" s="1041" t="s">
        <v>77</v>
      </c>
      <c r="N1323" s="1041"/>
      <c r="O1323" s="224" t="s">
        <v>248</v>
      </c>
      <c r="P1323" s="122" t="s">
        <v>30</v>
      </c>
    </row>
    <row r="1324" spans="1:16" ht="15.25" customHeight="1">
      <c r="A1324" s="1029"/>
      <c r="B1324" s="1030"/>
      <c r="C1324" s="563">
        <f>'statement of marks'!$ES$6</f>
        <v>25</v>
      </c>
      <c r="D1324" s="563">
        <f>'statement of marks'!$ET$6</f>
        <v>30</v>
      </c>
      <c r="E1324" s="563">
        <f>'statement of marks'!$EU$6</f>
        <v>30</v>
      </c>
      <c r="F1324" s="563">
        <f>'statement of marks'!$EV$6</f>
        <v>15</v>
      </c>
      <c r="G1324" s="122">
        <f>SUM(C1324,D1324,E1324,F1324)</f>
        <v>100</v>
      </c>
      <c r="H1324" s="231"/>
      <c r="J1324" s="1029"/>
      <c r="K1324" s="1030"/>
      <c r="L1324" s="563">
        <f>'statement of marks'!$ES$6</f>
        <v>25</v>
      </c>
      <c r="M1324" s="563">
        <f>'statement of marks'!$ET$6</f>
        <v>30</v>
      </c>
      <c r="N1324" s="563">
        <f>'statement of marks'!$EU$6</f>
        <v>30</v>
      </c>
      <c r="O1324" s="563">
        <f>'statement of marks'!$EV$6</f>
        <v>15</v>
      </c>
      <c r="P1324" s="122">
        <f>SUM(L1324,M1324,N1324,O1324)</f>
        <v>100</v>
      </c>
    </row>
    <row r="1325" spans="1:16" ht="15.25" customHeight="1">
      <c r="A1325" s="1029"/>
      <c r="B1325" s="1030"/>
      <c r="C1325" s="564" t="str">
        <f>IF('statement of marks'!ES79="","",'statement of marks'!ES79)</f>
        <v/>
      </c>
      <c r="D1325" s="564" t="str">
        <f>'statement of marks'!ET79</f>
        <v/>
      </c>
      <c r="E1325" s="564" t="str">
        <f>'statement of marks'!EU79</f>
        <v/>
      </c>
      <c r="F1325" s="564" t="str">
        <f>'statement of marks'!EV79</f>
        <v/>
      </c>
      <c r="G1325" s="122" t="str">
        <f>IF(F1325="","",SUM(C1325:F1325))</f>
        <v/>
      </c>
      <c r="H1325" s="231"/>
      <c r="J1325" s="1029"/>
      <c r="K1325" s="1030"/>
      <c r="L1325" s="564" t="str">
        <f>IF('statement of marks'!ES80="","",'statement of marks'!ES80)</f>
        <v/>
      </c>
      <c r="M1325" s="564" t="str">
        <f>'statement of marks'!ET80</f>
        <v/>
      </c>
      <c r="N1325" s="564" t="str">
        <f>'statement of marks'!EU80</f>
        <v/>
      </c>
      <c r="O1325" s="564" t="str">
        <f>'statement of marks'!EV80</f>
        <v/>
      </c>
      <c r="P1325" s="122" t="str">
        <f>IF(O1325="","",SUM(L1325:O1325))</f>
        <v/>
      </c>
    </row>
    <row r="1326" spans="1:16" ht="15.25" customHeight="1">
      <c r="A1326" s="1033" t="s">
        <v>246</v>
      </c>
      <c r="B1326" s="1034"/>
      <c r="C1326" s="560" t="s">
        <v>252</v>
      </c>
      <c r="D1326" s="560" t="s">
        <v>251</v>
      </c>
      <c r="E1326" s="560" t="s">
        <v>250</v>
      </c>
      <c r="F1326" s="1031" t="s">
        <v>245</v>
      </c>
      <c r="G1326" s="1032"/>
      <c r="H1326" s="231"/>
      <c r="J1326" s="1033" t="s">
        <v>246</v>
      </c>
      <c r="K1326" s="1034"/>
      <c r="L1326" s="560" t="s">
        <v>252</v>
      </c>
      <c r="M1326" s="560" t="s">
        <v>251</v>
      </c>
      <c r="N1326" s="560" t="s">
        <v>250</v>
      </c>
      <c r="O1326" s="1031" t="s">
        <v>245</v>
      </c>
      <c r="P1326" s="1032"/>
    </row>
    <row r="1327" spans="1:16" ht="15.25" customHeight="1">
      <c r="A1327" s="1033" t="s">
        <v>170</v>
      </c>
      <c r="B1327" s="1034"/>
      <c r="C1327" s="181" t="str">
        <f>IF('statement of marks'!GN79="","",'statement of marks'!GN79)</f>
        <v/>
      </c>
      <c r="D1327" s="181" t="str">
        <f>IF('statement of marks'!GP79="","",'statement of marks'!GP79)</f>
        <v/>
      </c>
      <c r="E1327" s="181" t="str">
        <f>IF('statement of marks'!GR79="","",'statement of marks'!GR79)</f>
        <v/>
      </c>
      <c r="F1327" s="1035" t="str">
        <f>'statement of marks'!GT79</f>
        <v/>
      </c>
      <c r="G1327" s="1036"/>
      <c r="H1327" s="231"/>
      <c r="J1327" s="1033" t="s">
        <v>170</v>
      </c>
      <c r="K1327" s="1034"/>
      <c r="L1327" s="181" t="str">
        <f>IF('statement of marks'!GN80="","",'statement of marks'!GN80)</f>
        <v/>
      </c>
      <c r="M1327" s="181" t="str">
        <f>IF('statement of marks'!GP80="","",'statement of marks'!GP80)</f>
        <v/>
      </c>
      <c r="N1327" s="181" t="str">
        <f>IF('statement of marks'!GR80="","",'statement of marks'!GR80)</f>
        <v/>
      </c>
      <c r="O1327" s="1035" t="str">
        <f>'statement of marks'!GT80</f>
        <v/>
      </c>
      <c r="P1327" s="1036"/>
    </row>
    <row r="1328" spans="1:16" ht="15.25" customHeight="1">
      <c r="A1328" s="1037" t="s">
        <v>171</v>
      </c>
      <c r="B1328" s="1038"/>
      <c r="C1328" s="180" t="str">
        <f>IF('statement of marks'!GM79="","",'statement of marks'!GM79)</f>
        <v/>
      </c>
      <c r="D1328" s="180" t="str">
        <f>IF('statement of marks'!GO79="","",'statement of marks'!GO79)</f>
        <v/>
      </c>
      <c r="E1328" s="180" t="str">
        <f>IF('statement of marks'!GQ79="","",'statement of marks'!GQ79)</f>
        <v/>
      </c>
      <c r="F1328" s="1039" t="str">
        <f>'statement of marks'!GS79</f>
        <v/>
      </c>
      <c r="G1328" s="1040"/>
      <c r="H1328" s="231"/>
      <c r="J1328" s="1037" t="s">
        <v>171</v>
      </c>
      <c r="K1328" s="1038"/>
      <c r="L1328" s="180" t="str">
        <f>IF('statement of marks'!GM80="","",'statement of marks'!GM80)</f>
        <v/>
      </c>
      <c r="M1328" s="180" t="str">
        <f>IF('statement of marks'!GO80="","",'statement of marks'!GO80)</f>
        <v/>
      </c>
      <c r="N1328" s="180" t="str">
        <f>IF('statement of marks'!GQ80="","",'statement of marks'!GQ80)</f>
        <v/>
      </c>
      <c r="O1328" s="1039" t="str">
        <f>'statement of marks'!GS80</f>
        <v/>
      </c>
      <c r="P1328" s="1040"/>
    </row>
    <row r="1329" spans="1:16" ht="15.25" customHeight="1">
      <c r="A1329" s="1029" t="s">
        <v>241</v>
      </c>
      <c r="B1329" s="1030"/>
      <c r="C1329" s="177"/>
      <c r="D1329" s="43"/>
      <c r="E1329" s="43"/>
      <c r="F1329" s="43"/>
      <c r="G1329" s="226"/>
      <c r="H1329" s="231"/>
      <c r="J1329" s="1029" t="s">
        <v>241</v>
      </c>
      <c r="K1329" s="1030"/>
      <c r="L1329" s="177"/>
      <c r="M1329" s="43"/>
      <c r="N1329" s="43"/>
      <c r="O1329" s="43"/>
      <c r="P1329" s="226"/>
    </row>
    <row r="1330" spans="1:16" ht="15.25" customHeight="1">
      <c r="A1330" s="1029" t="s">
        <v>242</v>
      </c>
      <c r="B1330" s="1030"/>
      <c r="C1330" s="177"/>
      <c r="D1330" s="43"/>
      <c r="E1330" s="43"/>
      <c r="F1330" s="43"/>
      <c r="G1330" s="226"/>
      <c r="H1330" s="231"/>
      <c r="J1330" s="1029" t="s">
        <v>242</v>
      </c>
      <c r="K1330" s="1030"/>
      <c r="L1330" s="177"/>
      <c r="M1330" s="43"/>
      <c r="N1330" s="43"/>
      <c r="O1330" s="43"/>
      <c r="P1330" s="226"/>
    </row>
    <row r="1331" spans="1:16" ht="15.25" customHeight="1">
      <c r="A1331" s="1029" t="s">
        <v>243</v>
      </c>
      <c r="B1331" s="1030"/>
      <c r="C1331" s="177"/>
      <c r="D1331" s="43"/>
      <c r="E1331" s="43"/>
      <c r="F1331" s="43"/>
      <c r="G1331" s="226"/>
      <c r="H1331" s="231"/>
      <c r="J1331" s="1029" t="s">
        <v>243</v>
      </c>
      <c r="K1331" s="1030"/>
      <c r="L1331" s="177"/>
      <c r="M1331" s="43"/>
      <c r="N1331" s="43"/>
      <c r="O1331" s="43"/>
      <c r="P1331" s="226"/>
    </row>
    <row r="1332" spans="1:16" ht="15.25" customHeight="1" thickBot="1">
      <c r="A1332" s="1027" t="s">
        <v>244</v>
      </c>
      <c r="B1332" s="1028"/>
      <c r="C1332" s="178"/>
      <c r="D1332" s="227"/>
      <c r="E1332" s="227"/>
      <c r="F1332" s="227"/>
      <c r="G1332" s="228"/>
      <c r="H1332" s="231"/>
      <c r="J1332" s="1027" t="s">
        <v>244</v>
      </c>
      <c r="K1332" s="1028"/>
      <c r="L1332" s="178"/>
      <c r="M1332" s="227"/>
      <c r="N1332" s="227"/>
      <c r="O1332" s="227"/>
      <c r="P1332" s="228"/>
    </row>
    <row r="1333" spans="1:16" ht="15.25" customHeight="1" thickTop="1">
      <c r="A1333" s="1053" t="s">
        <v>166</v>
      </c>
      <c r="B1333" s="1054"/>
      <c r="C1333" s="1054"/>
      <c r="D1333" s="1054"/>
      <c r="E1333" s="1054"/>
      <c r="F1333" s="1054"/>
      <c r="G1333" s="1055"/>
      <c r="H1333" s="231"/>
      <c r="J1333" s="1056" t="s">
        <v>256</v>
      </c>
      <c r="K1333" s="1057"/>
      <c r="L1333" s="1057"/>
      <c r="M1333" s="1057"/>
      <c r="N1333" s="1057"/>
      <c r="O1333" s="1057"/>
      <c r="P1333" s="1058"/>
    </row>
    <row r="1334" spans="1:16" ht="15.25" customHeight="1">
      <c r="A1334" s="1059" t="str">
        <f>IF('statement of marks'!$A$1="","",'statement of marks'!$A$1)</f>
        <v xml:space="preserve">GOVT. HR. SEC. SCHOOL, </v>
      </c>
      <c r="B1334" s="1060"/>
      <c r="C1334" s="1060"/>
      <c r="D1334" s="1060"/>
      <c r="E1334" s="1060"/>
      <c r="F1334" s="1060"/>
      <c r="G1334" s="1061"/>
      <c r="H1334" s="231"/>
      <c r="J1334" s="1059" t="str">
        <f>IF('statement of marks'!$A$1="","",'statement of marks'!$A$1)</f>
        <v xml:space="preserve">GOVT. HR. SEC. SCHOOL, </v>
      </c>
      <c r="K1334" s="1060"/>
      <c r="L1334" s="1060"/>
      <c r="M1334" s="1060"/>
      <c r="N1334" s="1060"/>
      <c r="O1334" s="1060"/>
      <c r="P1334" s="1061"/>
    </row>
    <row r="1335" spans="1:16" ht="15.25" customHeight="1">
      <c r="A1335" s="1059"/>
      <c r="B1335" s="1060"/>
      <c r="C1335" s="1060"/>
      <c r="D1335" s="1060"/>
      <c r="E1335" s="1060"/>
      <c r="F1335" s="1060"/>
      <c r="G1335" s="1061"/>
      <c r="H1335" s="231"/>
      <c r="J1335" s="1059"/>
      <c r="K1335" s="1060"/>
      <c r="L1335" s="1060"/>
      <c r="M1335" s="1060"/>
      <c r="N1335" s="1060"/>
      <c r="O1335" s="1060"/>
      <c r="P1335" s="1061"/>
    </row>
    <row r="1336" spans="1:16" ht="15.25" customHeight="1">
      <c r="A1336" s="1029" t="s">
        <v>167</v>
      </c>
      <c r="B1336" s="1030"/>
      <c r="C1336" s="1051" t="str">
        <f>IF('statement of marks'!$F$3="","",'statement of marks'!$F$3)</f>
        <v>2015-16</v>
      </c>
      <c r="D1336" s="1051"/>
      <c r="E1336" s="1051"/>
      <c r="F1336" s="1051"/>
      <c r="G1336" s="1052"/>
      <c r="H1336" s="231"/>
      <c r="J1336" s="1029" t="s">
        <v>167</v>
      </c>
      <c r="K1336" s="1030"/>
      <c r="L1336" s="1051" t="str">
        <f>IF('statement of marks'!$F$3="","",'statement of marks'!$F$3)</f>
        <v>2015-16</v>
      </c>
      <c r="M1336" s="1051"/>
      <c r="N1336" s="1051"/>
      <c r="O1336" s="1051"/>
      <c r="P1336" s="1052"/>
    </row>
    <row r="1337" spans="1:16" ht="15.25" customHeight="1">
      <c r="A1337" s="1029" t="s">
        <v>31</v>
      </c>
      <c r="B1337" s="1030"/>
      <c r="C1337" s="1051" t="str">
        <f>IF('statement of marks'!H81="","",'statement of marks'!H81)</f>
        <v>A 075</v>
      </c>
      <c r="D1337" s="1051"/>
      <c r="E1337" s="1051"/>
      <c r="F1337" s="1051"/>
      <c r="G1337" s="1052"/>
      <c r="H1337" s="231"/>
      <c r="J1337" s="1029" t="s">
        <v>31</v>
      </c>
      <c r="K1337" s="1030"/>
      <c r="L1337" s="1051" t="str">
        <f>IF('statement of marks'!H82="","",'statement of marks'!H82)</f>
        <v>A 076</v>
      </c>
      <c r="M1337" s="1051"/>
      <c r="N1337" s="1051"/>
      <c r="O1337" s="1051"/>
      <c r="P1337" s="1052"/>
    </row>
    <row r="1338" spans="1:16" ht="15.25" customHeight="1">
      <c r="A1338" s="1029" t="s">
        <v>32</v>
      </c>
      <c r="B1338" s="1030"/>
      <c r="C1338" s="1051" t="str">
        <f>IF('statement of marks'!I81="","",'statement of marks'!I81)</f>
        <v>B 075</v>
      </c>
      <c r="D1338" s="1051"/>
      <c r="E1338" s="1051"/>
      <c r="F1338" s="1051"/>
      <c r="G1338" s="1052"/>
      <c r="H1338" s="231"/>
      <c r="J1338" s="1029" t="s">
        <v>32</v>
      </c>
      <c r="K1338" s="1030"/>
      <c r="L1338" s="1051" t="str">
        <f>IF('statement of marks'!I82="","",'statement of marks'!I82)</f>
        <v>B 076</v>
      </c>
      <c r="M1338" s="1051"/>
      <c r="N1338" s="1051"/>
      <c r="O1338" s="1051"/>
      <c r="P1338" s="1052"/>
    </row>
    <row r="1339" spans="1:16" ht="15.25" customHeight="1">
      <c r="A1339" s="1029" t="s">
        <v>33</v>
      </c>
      <c r="B1339" s="1030"/>
      <c r="C1339" s="1051" t="str">
        <f>IF('statement of marks'!J81="","",'statement of marks'!J81)</f>
        <v>C 075</v>
      </c>
      <c r="D1339" s="1051"/>
      <c r="E1339" s="1051"/>
      <c r="F1339" s="1051"/>
      <c r="G1339" s="1052"/>
      <c r="H1339" s="231"/>
      <c r="J1339" s="1029" t="s">
        <v>33</v>
      </c>
      <c r="K1339" s="1030"/>
      <c r="L1339" s="1051" t="str">
        <f>IF('statement of marks'!J82="","",'statement of marks'!J82)</f>
        <v>C 076</v>
      </c>
      <c r="M1339" s="1051"/>
      <c r="N1339" s="1051"/>
      <c r="O1339" s="1051"/>
      <c r="P1339" s="1052"/>
    </row>
    <row r="1340" spans="1:16" ht="15.25" customHeight="1">
      <c r="A1340" s="1029" t="s">
        <v>202</v>
      </c>
      <c r="B1340" s="1030"/>
      <c r="C1340" s="559" t="str">
        <f>IF('statement of marks'!$A$3="","",'statement of marks'!$A$3)</f>
        <v>10 'B'</v>
      </c>
      <c r="D1340" s="1030" t="s">
        <v>62</v>
      </c>
      <c r="E1340" s="1030"/>
      <c r="F1340" s="1030">
        <f>IF('statement of marks'!D81="","",'statement of marks'!D81)</f>
        <v>1075</v>
      </c>
      <c r="G1340" s="1050"/>
      <c r="H1340" s="231"/>
      <c r="J1340" s="1029" t="s">
        <v>202</v>
      </c>
      <c r="K1340" s="1030"/>
      <c r="L1340" s="559" t="str">
        <f>IF('statement of marks'!$A$3="","",'statement of marks'!$A$3)</f>
        <v>10 'B'</v>
      </c>
      <c r="M1340" s="1030" t="s">
        <v>62</v>
      </c>
      <c r="N1340" s="1030"/>
      <c r="O1340" s="1030">
        <f>IF('statement of marks'!D82="","",'statement of marks'!D82)</f>
        <v>1076</v>
      </c>
      <c r="P1340" s="1050"/>
    </row>
    <row r="1341" spans="1:16" ht="15.25" customHeight="1">
      <c r="A1341" s="1029" t="s">
        <v>63</v>
      </c>
      <c r="B1341" s="1030"/>
      <c r="C1341" s="559" t="str">
        <f>IF('statement of marks'!F81="","",'statement of marks'!F81)</f>
        <v/>
      </c>
      <c r="D1341" s="1030" t="s">
        <v>58</v>
      </c>
      <c r="E1341" s="1030"/>
      <c r="F1341" s="1062" t="str">
        <f>IF('statement of marks'!G81="","",'statement of marks'!G81)</f>
        <v/>
      </c>
      <c r="G1341" s="1063"/>
      <c r="H1341" s="231"/>
      <c r="J1341" s="1029" t="s">
        <v>63</v>
      </c>
      <c r="K1341" s="1030"/>
      <c r="L1341" s="559" t="str">
        <f>IF('statement of marks'!F82="","",'statement of marks'!F82)</f>
        <v/>
      </c>
      <c r="M1341" s="1030" t="s">
        <v>58</v>
      </c>
      <c r="N1341" s="1030"/>
      <c r="O1341" s="1062" t="str">
        <f>IF('statement of marks'!G82="","",'statement of marks'!G82)</f>
        <v/>
      </c>
      <c r="P1341" s="1063"/>
    </row>
    <row r="1342" spans="1:16" ht="15.25" customHeight="1">
      <c r="A1342" s="229" t="s">
        <v>168</v>
      </c>
      <c r="B1342" s="230" t="s">
        <v>254</v>
      </c>
      <c r="C1342" s="186" t="s">
        <v>67</v>
      </c>
      <c r="D1342" s="186" t="s">
        <v>68</v>
      </c>
      <c r="E1342" s="186" t="s">
        <v>69</v>
      </c>
      <c r="F1342" s="558" t="s">
        <v>176</v>
      </c>
      <c r="G1342" s="190" t="s">
        <v>253</v>
      </c>
      <c r="H1342" s="231"/>
      <c r="J1342" s="229" t="s">
        <v>168</v>
      </c>
      <c r="K1342" s="230" t="s">
        <v>254</v>
      </c>
      <c r="L1342" s="186" t="s">
        <v>67</v>
      </c>
      <c r="M1342" s="186" t="s">
        <v>68</v>
      </c>
      <c r="N1342" s="186" t="s">
        <v>69</v>
      </c>
      <c r="O1342" s="558" t="s">
        <v>176</v>
      </c>
      <c r="P1342" s="190" t="s">
        <v>253</v>
      </c>
    </row>
    <row r="1343" spans="1:16" ht="15.25" customHeight="1">
      <c r="A1343" s="1049" t="s">
        <v>148</v>
      </c>
      <c r="B1343" s="1046"/>
      <c r="C1343" s="563">
        <v>10</v>
      </c>
      <c r="D1343" s="563">
        <v>10</v>
      </c>
      <c r="E1343" s="563">
        <v>10</v>
      </c>
      <c r="F1343" s="563">
        <v>70</v>
      </c>
      <c r="G1343" s="122">
        <v>100</v>
      </c>
      <c r="H1343" s="231"/>
      <c r="J1343" s="1049" t="s">
        <v>148</v>
      </c>
      <c r="K1343" s="1046"/>
      <c r="L1343" s="563">
        <v>10</v>
      </c>
      <c r="M1343" s="563">
        <v>10</v>
      </c>
      <c r="N1343" s="563">
        <v>10</v>
      </c>
      <c r="O1343" s="563">
        <v>70</v>
      </c>
      <c r="P1343" s="122">
        <v>100</v>
      </c>
    </row>
    <row r="1344" spans="1:16" ht="15.25" customHeight="1">
      <c r="A1344" s="1029" t="str">
        <f>'statement of marks'!$K$3</f>
        <v>HINDI</v>
      </c>
      <c r="B1344" s="1030"/>
      <c r="C1344" s="181" t="str">
        <f>IF('statement of marks'!K81="","",'statement of marks'!K81)</f>
        <v/>
      </c>
      <c r="D1344" s="181" t="str">
        <f>IF('statement of marks'!L81="","",'statement of marks'!L81)</f>
        <v/>
      </c>
      <c r="E1344" s="181" t="str">
        <f>IF('statement of marks'!M81="","",'statement of marks'!M81)</f>
        <v/>
      </c>
      <c r="F1344" s="181" t="str">
        <f>IF('statement of marks'!O81="","",'statement of marks'!O81)</f>
        <v/>
      </c>
      <c r="G1344" s="122" t="str">
        <f t="shared" ref="G1344:G1349" si="74">IF(F1344="","",SUM(C1344:F1344))</f>
        <v/>
      </c>
      <c r="H1344" s="231"/>
      <c r="J1344" s="1029" t="str">
        <f>'statement of marks'!$K$3</f>
        <v>HINDI</v>
      </c>
      <c r="K1344" s="1030"/>
      <c r="L1344" s="181" t="str">
        <f>IF('statement of marks'!K82="","",'statement of marks'!K82)</f>
        <v/>
      </c>
      <c r="M1344" s="181" t="str">
        <f>IF('statement of marks'!L82="","",'statement of marks'!L82)</f>
        <v/>
      </c>
      <c r="N1344" s="181" t="str">
        <f>IF('statement of marks'!M82="","",'statement of marks'!M82)</f>
        <v/>
      </c>
      <c r="O1344" s="181" t="str">
        <f>IF('statement of marks'!O82="","",'statement of marks'!O82)</f>
        <v/>
      </c>
      <c r="P1344" s="122" t="str">
        <f t="shared" ref="P1344:P1349" si="75">IF(O1344="","",SUM(L1344:O1344))</f>
        <v/>
      </c>
    </row>
    <row r="1345" spans="1:16" ht="15.25" customHeight="1">
      <c r="A1345" s="1029" t="str">
        <f>'statement of marks'!$AA$3</f>
        <v>ENGLISH</v>
      </c>
      <c r="B1345" s="1030"/>
      <c r="C1345" s="181" t="str">
        <f>IF('statement of marks'!AA81="","",'statement of marks'!AA81)</f>
        <v/>
      </c>
      <c r="D1345" s="181" t="str">
        <f>IF('statement of marks'!AB81="","",'statement of marks'!AB81)</f>
        <v/>
      </c>
      <c r="E1345" s="181" t="str">
        <f>IF('statement of marks'!AC81="","",'statement of marks'!AC81)</f>
        <v/>
      </c>
      <c r="F1345" s="181" t="str">
        <f>IF('statement of marks'!AE81="","",'statement of marks'!AE81)</f>
        <v/>
      </c>
      <c r="G1345" s="122" t="str">
        <f t="shared" si="74"/>
        <v/>
      </c>
      <c r="H1345" s="231"/>
      <c r="J1345" s="1029" t="str">
        <f>'statement of marks'!$AA$3</f>
        <v>ENGLISH</v>
      </c>
      <c r="K1345" s="1030"/>
      <c r="L1345" s="181" t="str">
        <f>IF('statement of marks'!AA82="","",'statement of marks'!AA82)</f>
        <v/>
      </c>
      <c r="M1345" s="181" t="str">
        <f>IF('statement of marks'!AB82="","",'statement of marks'!AB82)</f>
        <v/>
      </c>
      <c r="N1345" s="181" t="str">
        <f>IF('statement of marks'!AC82="","",'statement of marks'!AC82)</f>
        <v/>
      </c>
      <c r="O1345" s="181" t="str">
        <f>IF('statement of marks'!AE82="","",'statement of marks'!AE82)</f>
        <v/>
      </c>
      <c r="P1345" s="122" t="str">
        <f t="shared" si="75"/>
        <v/>
      </c>
    </row>
    <row r="1346" spans="1:16" ht="15.25" customHeight="1">
      <c r="A1346" s="1029" t="str">
        <f>'statement of marks'!AR81</f>
        <v/>
      </c>
      <c r="B1346" s="1030"/>
      <c r="C1346" s="181" t="str">
        <f>IF('statement of marks'!AS81="","",'statement of marks'!AS81)</f>
        <v/>
      </c>
      <c r="D1346" s="181" t="str">
        <f>IF('statement of marks'!AT81="","",'statement of marks'!AT81)</f>
        <v/>
      </c>
      <c r="E1346" s="181" t="str">
        <f>IF('statement of marks'!AU81="","",'statement of marks'!AU81)</f>
        <v/>
      </c>
      <c r="F1346" s="181" t="str">
        <f>IF('statement of marks'!AW81="","",'statement of marks'!AW81)</f>
        <v/>
      </c>
      <c r="G1346" s="122" t="str">
        <f t="shared" si="74"/>
        <v/>
      </c>
      <c r="H1346" s="231"/>
      <c r="J1346" s="1029" t="str">
        <f>'statement of marks'!AR82</f>
        <v/>
      </c>
      <c r="K1346" s="1030"/>
      <c r="L1346" s="181" t="str">
        <f>IF('statement of marks'!AS82="","",'statement of marks'!AS82)</f>
        <v/>
      </c>
      <c r="M1346" s="181" t="str">
        <f>IF('statement of marks'!AT82="","",'statement of marks'!AT82)</f>
        <v/>
      </c>
      <c r="N1346" s="181" t="str">
        <f>IF('statement of marks'!AU82="","",'statement of marks'!AU82)</f>
        <v/>
      </c>
      <c r="O1346" s="181" t="str">
        <f>IF('statement of marks'!AW82="","",'statement of marks'!AW82)</f>
        <v/>
      </c>
      <c r="P1346" s="122" t="str">
        <f t="shared" si="75"/>
        <v/>
      </c>
    </row>
    <row r="1347" spans="1:16" ht="15.25" customHeight="1">
      <c r="A1347" s="1029" t="str">
        <f>'statement of marks'!$BI$3</f>
        <v>SCIENCE</v>
      </c>
      <c r="B1347" s="1030"/>
      <c r="C1347" s="181" t="str">
        <f>IF('statement of marks'!BI81="","",'statement of marks'!BI81)</f>
        <v/>
      </c>
      <c r="D1347" s="181" t="str">
        <f>IF('statement of marks'!BJ81="","",'statement of marks'!BJ81)</f>
        <v/>
      </c>
      <c r="E1347" s="181" t="str">
        <f>IF('statement of marks'!BK81="","",'statement of marks'!BK81)</f>
        <v/>
      </c>
      <c r="F1347" s="181" t="str">
        <f>IF('statement of marks'!BM81="","",'statement of marks'!BM81)</f>
        <v/>
      </c>
      <c r="G1347" s="122" t="str">
        <f t="shared" si="74"/>
        <v/>
      </c>
      <c r="H1347" s="231"/>
      <c r="J1347" s="1029" t="str">
        <f>'statement of marks'!$BI$3</f>
        <v>SCIENCE</v>
      </c>
      <c r="K1347" s="1030"/>
      <c r="L1347" s="181" t="str">
        <f>IF('statement of marks'!BI82="","",'statement of marks'!BI82)</f>
        <v/>
      </c>
      <c r="M1347" s="181" t="str">
        <f>IF('statement of marks'!BJ82="","",'statement of marks'!BJ82)</f>
        <v/>
      </c>
      <c r="N1347" s="181" t="str">
        <f>IF('statement of marks'!BK82="","",'statement of marks'!BK82)</f>
        <v/>
      </c>
      <c r="O1347" s="181" t="str">
        <f>IF('statement of marks'!BM82="","",'statement of marks'!BM82)</f>
        <v/>
      </c>
      <c r="P1347" s="122" t="str">
        <f t="shared" si="75"/>
        <v/>
      </c>
    </row>
    <row r="1348" spans="1:16" ht="15.25" customHeight="1">
      <c r="A1348" s="1029" t="str">
        <f>'statement of marks'!$BY$3</f>
        <v>SOCIAL SCIENCE</v>
      </c>
      <c r="B1348" s="1030"/>
      <c r="C1348" s="181" t="str">
        <f>IF('statement of marks'!BY81="","",'statement of marks'!BY81)</f>
        <v/>
      </c>
      <c r="D1348" s="181" t="str">
        <f>IF('statement of marks'!BZ81="","",'statement of marks'!BZ81)</f>
        <v/>
      </c>
      <c r="E1348" s="181" t="str">
        <f>IF('statement of marks'!CA81="","",'statement of marks'!CA81)</f>
        <v/>
      </c>
      <c r="F1348" s="181" t="str">
        <f>IF('statement of marks'!CC81="","",'statement of marks'!CC81)</f>
        <v/>
      </c>
      <c r="G1348" s="122" t="str">
        <f t="shared" si="74"/>
        <v/>
      </c>
      <c r="H1348" s="231"/>
      <c r="J1348" s="1029" t="str">
        <f>'statement of marks'!$BY$3</f>
        <v>SOCIAL SCIENCE</v>
      </c>
      <c r="K1348" s="1030"/>
      <c r="L1348" s="181" t="str">
        <f>IF('statement of marks'!BY82="","",'statement of marks'!BY82)</f>
        <v/>
      </c>
      <c r="M1348" s="181" t="str">
        <f>IF('statement of marks'!BZ82="","",'statement of marks'!BZ82)</f>
        <v/>
      </c>
      <c r="N1348" s="181" t="str">
        <f>IF('statement of marks'!CA82="","",'statement of marks'!CA82)</f>
        <v/>
      </c>
      <c r="O1348" s="181" t="str">
        <f>IF('statement of marks'!CC82="","",'statement of marks'!CC82)</f>
        <v/>
      </c>
      <c r="P1348" s="122" t="str">
        <f t="shared" si="75"/>
        <v/>
      </c>
    </row>
    <row r="1349" spans="1:16" ht="15.25" customHeight="1">
      <c r="A1349" s="1029" t="str">
        <f>'statement of marks'!$CO$3</f>
        <v>MATHEMATICS</v>
      </c>
      <c r="B1349" s="1030"/>
      <c r="C1349" s="181" t="str">
        <f>IF('statement of marks'!CO81="","",'statement of marks'!CO81)</f>
        <v/>
      </c>
      <c r="D1349" s="181" t="str">
        <f>IF('statement of marks'!CP81="","",'statement of marks'!CP81)</f>
        <v/>
      </c>
      <c r="E1349" s="181" t="str">
        <f>IF('statement of marks'!CQ81="","",'statement of marks'!CQ81)</f>
        <v/>
      </c>
      <c r="F1349" s="181" t="str">
        <f>IF('statement of marks'!CS81="","",'statement of marks'!CS81)</f>
        <v/>
      </c>
      <c r="G1349" s="122" t="str">
        <f t="shared" si="74"/>
        <v/>
      </c>
      <c r="H1349" s="231"/>
      <c r="J1349" s="1029" t="str">
        <f>'statement of marks'!$CO$3</f>
        <v>MATHEMATICS</v>
      </c>
      <c r="K1349" s="1030"/>
      <c r="L1349" s="181" t="str">
        <f>IF('statement of marks'!CO82="","",'statement of marks'!CO82)</f>
        <v/>
      </c>
      <c r="M1349" s="181" t="str">
        <f>IF('statement of marks'!CP82="","",'statement of marks'!CP82)</f>
        <v/>
      </c>
      <c r="N1349" s="181" t="str">
        <f>IF('statement of marks'!CQ82="","",'statement of marks'!CQ82)</f>
        <v/>
      </c>
      <c r="O1349" s="181" t="str">
        <f>IF('statement of marks'!CS82="","",'statement of marks'!CS82)</f>
        <v/>
      </c>
      <c r="P1349" s="122" t="str">
        <f t="shared" si="75"/>
        <v/>
      </c>
    </row>
    <row r="1350" spans="1:16" ht="15.25" customHeight="1">
      <c r="A1350" s="1047" t="s">
        <v>255</v>
      </c>
      <c r="B1350" s="1048"/>
      <c r="C1350" s="180" t="str">
        <f>IF(C1349="","",SUM(C1344:C1349))</f>
        <v/>
      </c>
      <c r="D1350" s="180" t="str">
        <f>IF(D1349="","",SUM(D1344:D1349))</f>
        <v/>
      </c>
      <c r="E1350" s="180" t="str">
        <f>IF(E1349="","",SUM(E1344:E1349))</f>
        <v/>
      </c>
      <c r="F1350" s="180" t="str">
        <f>IF(F1349="","",SUM(F1344:F1349))</f>
        <v/>
      </c>
      <c r="G1350" s="188" t="str">
        <f>IF(G1349="","",SUM(G1344:G1349))</f>
        <v/>
      </c>
      <c r="H1350" s="231"/>
      <c r="J1350" s="1047" t="s">
        <v>255</v>
      </c>
      <c r="K1350" s="1048"/>
      <c r="L1350" s="180" t="str">
        <f>IF(L1349="","",SUM(L1344:L1349))</f>
        <v/>
      </c>
      <c r="M1350" s="180" t="str">
        <f>IF(M1349="","",SUM(M1344:M1349))</f>
        <v/>
      </c>
      <c r="N1350" s="180" t="str">
        <f>IF(N1349="","",SUM(N1344:N1349))</f>
        <v/>
      </c>
      <c r="O1350" s="180" t="str">
        <f>IF(O1349="","",SUM(O1344:O1349))</f>
        <v/>
      </c>
      <c r="P1350" s="188" t="str">
        <f>IF(P1349="","",SUM(P1344:P1349))</f>
        <v/>
      </c>
    </row>
    <row r="1351" spans="1:16" ht="15.25" customHeight="1">
      <c r="A1351" s="1047" t="s">
        <v>169</v>
      </c>
      <c r="B1351" s="1048"/>
      <c r="C1351" s="563">
        <f>60-(COUNTIF(C1344:C1349,"NA")*10+COUNTIF(C1344:C1349,"ML")*10)</f>
        <v>60</v>
      </c>
      <c r="D1351" s="563">
        <f>60-(COUNTIF(D1344:D1349,"NA")*10+COUNTIF(D1344:D1349,"ML")*10)</f>
        <v>60</v>
      </c>
      <c r="E1351" s="563">
        <f>60-(COUNTIF(E1344:E1349,"NA")*10+COUNTIF(E1344:E1349,"ML")*10)</f>
        <v>60</v>
      </c>
      <c r="F1351" s="563">
        <f>420-(COUNTIF(F1344:F1349,"NA")*70+COUNTIF(F1344:F1349,"ML")*70)</f>
        <v>420</v>
      </c>
      <c r="G1351" s="189">
        <f>SUM(C1351:F1351)</f>
        <v>600</v>
      </c>
      <c r="H1351" s="231"/>
      <c r="J1351" s="1047" t="s">
        <v>169</v>
      </c>
      <c r="K1351" s="1048"/>
      <c r="L1351" s="563">
        <f>60-(COUNTIF(L1344:L1349,"NA")*10+COUNTIF(L1344:L1349,"ML")*10)</f>
        <v>60</v>
      </c>
      <c r="M1351" s="563">
        <f>60-(COUNTIF(M1344:M1349,"NA")*10+COUNTIF(M1344:M1349,"ML")*10)</f>
        <v>60</v>
      </c>
      <c r="N1351" s="563">
        <f>60-(COUNTIF(N1344:N1349,"NA")*10+COUNTIF(N1344:N1349,"ML")*10)</f>
        <v>60</v>
      </c>
      <c r="O1351" s="563">
        <f>420-(COUNTIF(O1344:O1349,"NA")*70+COUNTIF(O1344:O1349,"ML")*70)</f>
        <v>420</v>
      </c>
      <c r="P1351" s="189">
        <f>SUM(L1351:O1351)</f>
        <v>600</v>
      </c>
    </row>
    <row r="1352" spans="1:16" ht="15.25" customHeight="1">
      <c r="A1352" s="1045" t="s">
        <v>133</v>
      </c>
      <c r="B1352" s="1046"/>
      <c r="C1352" s="123" t="e">
        <f>C1350/C1351*100</f>
        <v>#VALUE!</v>
      </c>
      <c r="D1352" s="123" t="e">
        <f>D1350/D1351*100</f>
        <v>#VALUE!</v>
      </c>
      <c r="E1352" s="123" t="e">
        <f>E1350/E1351*100</f>
        <v>#VALUE!</v>
      </c>
      <c r="F1352" s="123" t="e">
        <f>F1350/F1351*100</f>
        <v>#VALUE!</v>
      </c>
      <c r="G1352" s="124" t="e">
        <f>G1350/G1351*100</f>
        <v>#VALUE!</v>
      </c>
      <c r="H1352" s="231"/>
      <c r="J1352" s="1045" t="s">
        <v>133</v>
      </c>
      <c r="K1352" s="1046"/>
      <c r="L1352" s="123" t="e">
        <f>L1350/L1351*100</f>
        <v>#VALUE!</v>
      </c>
      <c r="M1352" s="123" t="e">
        <f>M1350/M1351*100</f>
        <v>#VALUE!</v>
      </c>
      <c r="N1352" s="123" t="e">
        <f>N1350/N1351*100</f>
        <v>#VALUE!</v>
      </c>
      <c r="O1352" s="123" t="e">
        <f>O1350/O1351*100</f>
        <v>#VALUE!</v>
      </c>
      <c r="P1352" s="124" t="e">
        <f>P1350/P1351*100</f>
        <v>#VALUE!</v>
      </c>
    </row>
    <row r="1353" spans="1:16" ht="15.25" customHeight="1">
      <c r="A1353" s="1029" t="str">
        <f>'statement of marks'!$DE$3</f>
        <v>RAJASTHAN STUDIES</v>
      </c>
      <c r="B1353" s="1030"/>
      <c r="C1353" s="564" t="str">
        <f>IF('statement of marks'!DE81="","",'statement of marks'!DE81)</f>
        <v/>
      </c>
      <c r="D1353" s="564" t="str">
        <f>IF('statement of marks'!DF81="","",'statement of marks'!DF81)</f>
        <v/>
      </c>
      <c r="E1353" s="564" t="str">
        <f>IF('statement of marks'!DG81="","",'statement of marks'!DG81)</f>
        <v/>
      </c>
      <c r="F1353" s="564" t="str">
        <f>IF('statement of marks'!DI81="","",'statement of marks'!DI81)</f>
        <v/>
      </c>
      <c r="G1353" s="122" t="str">
        <f>IF(F1353="","",SUM(C1353:F1353))</f>
        <v/>
      </c>
      <c r="H1353" s="231"/>
      <c r="J1353" s="1029" t="str">
        <f>'statement of marks'!$DE$3</f>
        <v>RAJASTHAN STUDIES</v>
      </c>
      <c r="K1353" s="1030"/>
      <c r="L1353" s="564" t="str">
        <f>IF('statement of marks'!DE82="","",'statement of marks'!DE82)</f>
        <v/>
      </c>
      <c r="M1353" s="564" t="str">
        <f>IF('statement of marks'!DF82="","",'statement of marks'!DF82)</f>
        <v/>
      </c>
      <c r="N1353" s="564" t="str">
        <f>IF('statement of marks'!DG82="","",'statement of marks'!DG82)</f>
        <v/>
      </c>
      <c r="O1353" s="564" t="str">
        <f>IF('statement of marks'!DI82="","",'statement of marks'!DI82)</f>
        <v/>
      </c>
      <c r="P1353" s="122" t="str">
        <f>IF(O1353="","",SUM(L1353:O1353))</f>
        <v/>
      </c>
    </row>
    <row r="1354" spans="1:16" ht="15.25" customHeight="1">
      <c r="A1354" s="1029" t="str">
        <f>'statement of marks'!$DP$3</f>
        <v>PH. AND HEALTH EDU.</v>
      </c>
      <c r="B1354" s="1030"/>
      <c r="C1354" s="564" t="str">
        <f>IF('statement of marks'!DP81="","",'statement of marks'!DP81)</f>
        <v/>
      </c>
      <c r="D1354" s="564" t="str">
        <f>IF('statement of marks'!DQ81="","",'statement of marks'!DQ81)</f>
        <v/>
      </c>
      <c r="E1354" s="564" t="str">
        <f>IF('statement of marks'!DR81="","",'statement of marks'!DR81)</f>
        <v/>
      </c>
      <c r="F1354" s="564" t="str">
        <f>IF('statement of marks'!DV81="","",'statement of marks'!DV81)</f>
        <v/>
      </c>
      <c r="G1354" s="122" t="str">
        <f>IF(F1354="","",SUM(C1354:F1354))</f>
        <v/>
      </c>
      <c r="H1354" s="231"/>
      <c r="J1354" s="1029" t="str">
        <f>'statement of marks'!$DP$3</f>
        <v>PH. AND HEALTH EDU.</v>
      </c>
      <c r="K1354" s="1030"/>
      <c r="L1354" s="564" t="str">
        <f>IF('statement of marks'!DP82="","",'statement of marks'!DP82)</f>
        <v/>
      </c>
      <c r="M1354" s="564" t="str">
        <f>IF('statement of marks'!DQ82="","",'statement of marks'!DQ82)</f>
        <v/>
      </c>
      <c r="N1354" s="564" t="str">
        <f>IF('statement of marks'!DR82="","",'statement of marks'!DR82)</f>
        <v/>
      </c>
      <c r="O1354" s="564" t="str">
        <f>IF('statement of marks'!DV82="","",'statement of marks'!DV82)</f>
        <v/>
      </c>
      <c r="P1354" s="122" t="str">
        <f>IF(O1354="","",SUM(L1354:O1354))</f>
        <v/>
      </c>
    </row>
    <row r="1355" spans="1:16" ht="15.25" customHeight="1">
      <c r="A1355" s="1029" t="str">
        <f>'statement of marks'!$EB$3</f>
        <v>FOUNDATION OF IT</v>
      </c>
      <c r="B1355" s="1030"/>
      <c r="C1355" s="564" t="str">
        <f>IF('statement of marks'!EB81="","",'statement of marks'!EB81)</f>
        <v/>
      </c>
      <c r="D1355" s="564" t="str">
        <f>IF('statement of marks'!EC81="","",'statement of marks'!EC81)</f>
        <v/>
      </c>
      <c r="E1355" s="564" t="str">
        <f>IF('statement of marks'!ED81="","",'statement of marks'!ED81)</f>
        <v/>
      </c>
      <c r="F1355" s="564" t="str">
        <f>IF('statement of marks'!EH81="","",'statement of marks'!EH81)</f>
        <v/>
      </c>
      <c r="G1355" s="122" t="str">
        <f>IF(F1355="","",SUM(C1355:F1355))</f>
        <v/>
      </c>
      <c r="H1355" s="231"/>
      <c r="J1355" s="1029" t="str">
        <f>'statement of marks'!$EB$3</f>
        <v>FOUNDATION OF IT</v>
      </c>
      <c r="K1355" s="1030"/>
      <c r="L1355" s="564" t="str">
        <f>IF('statement of marks'!EB82="","",'statement of marks'!EB82)</f>
        <v/>
      </c>
      <c r="M1355" s="564" t="str">
        <f>IF('statement of marks'!EC82="","",'statement of marks'!EC82)</f>
        <v/>
      </c>
      <c r="N1355" s="564" t="str">
        <f>IF('statement of marks'!ED82="","",'statement of marks'!ED82)</f>
        <v/>
      </c>
      <c r="O1355" s="564" t="str">
        <f>IF('statement of marks'!EH82="","",'statement of marks'!EH82)</f>
        <v/>
      </c>
      <c r="P1355" s="122" t="str">
        <f>IF(O1355="","",SUM(L1355:O1355))</f>
        <v/>
      </c>
    </row>
    <row r="1356" spans="1:16" ht="15.25" customHeight="1">
      <c r="A1356" s="1029" t="str">
        <f>'statement of marks'!$EN$3</f>
        <v>S.U.P.W.</v>
      </c>
      <c r="B1356" s="1030"/>
      <c r="C1356" s="562" t="s">
        <v>247</v>
      </c>
      <c r="D1356" s="1042" t="s">
        <v>249</v>
      </c>
      <c r="E1356" s="1042"/>
      <c r="F1356" s="565" t="s">
        <v>75</v>
      </c>
      <c r="G1356" s="122" t="s">
        <v>30</v>
      </c>
      <c r="H1356" s="231"/>
      <c r="J1356" s="1029" t="str">
        <f>'statement of marks'!$EN$3</f>
        <v>S.U.P.W.</v>
      </c>
      <c r="K1356" s="1030"/>
      <c r="L1356" s="562" t="s">
        <v>247</v>
      </c>
      <c r="M1356" s="1042" t="s">
        <v>249</v>
      </c>
      <c r="N1356" s="1042"/>
      <c r="O1356" s="565" t="s">
        <v>75</v>
      </c>
      <c r="P1356" s="122" t="s">
        <v>30</v>
      </c>
    </row>
    <row r="1357" spans="1:16" ht="15.25" customHeight="1">
      <c r="A1357" s="1029"/>
      <c r="B1357" s="1030"/>
      <c r="C1357" s="563">
        <f>'statement of marks'!$EN$6</f>
        <v>25</v>
      </c>
      <c r="D1357" s="1043">
        <f>'statement of marks'!$EO$6</f>
        <v>45</v>
      </c>
      <c r="E1357" s="1043"/>
      <c r="F1357" s="563">
        <f>'statement of marks'!$EP$6</f>
        <v>30</v>
      </c>
      <c r="G1357" s="122">
        <f>SUM(C1357,D1357,F1357)</f>
        <v>100</v>
      </c>
      <c r="H1357" s="231"/>
      <c r="J1357" s="1029"/>
      <c r="K1357" s="1030"/>
      <c r="L1357" s="563">
        <f>'statement of marks'!$EN$6</f>
        <v>25</v>
      </c>
      <c r="M1357" s="1043">
        <f>'statement of marks'!$EO$6</f>
        <v>45</v>
      </c>
      <c r="N1357" s="1043"/>
      <c r="O1357" s="563">
        <f>'statement of marks'!$EP$6</f>
        <v>30</v>
      </c>
      <c r="P1357" s="122">
        <f>SUM(L1357,M1357,O1357)</f>
        <v>100</v>
      </c>
    </row>
    <row r="1358" spans="1:16" ht="15.25" customHeight="1">
      <c r="A1358" s="1029"/>
      <c r="B1358" s="1030"/>
      <c r="C1358" s="564" t="str">
        <f>IF('statement of marks'!EN81="","",'statement of marks'!EN81)</f>
        <v/>
      </c>
      <c r="D1358" s="1044" t="str">
        <f>'statement of marks'!EO81</f>
        <v/>
      </c>
      <c r="E1358" s="1044"/>
      <c r="F1358" s="564" t="str">
        <f>'statement of marks'!EP81</f>
        <v/>
      </c>
      <c r="G1358" s="561" t="str">
        <f>IF(F1358="","",SUM(C1358,D1358,F1358))</f>
        <v/>
      </c>
      <c r="H1358" s="231"/>
      <c r="J1358" s="1029"/>
      <c r="K1358" s="1030"/>
      <c r="L1358" s="564" t="str">
        <f>IF('statement of marks'!EN82="","",'statement of marks'!EN82)</f>
        <v/>
      </c>
      <c r="M1358" s="1044" t="str">
        <f>'statement of marks'!EO82</f>
        <v/>
      </c>
      <c r="N1358" s="1044"/>
      <c r="O1358" s="564" t="str">
        <f>'statement of marks'!EP82</f>
        <v/>
      </c>
      <c r="P1358" s="561" t="str">
        <f>IF(O1358="","",SUM(L1358,M1358,O1358))</f>
        <v/>
      </c>
    </row>
    <row r="1359" spans="1:16" ht="15.25" customHeight="1">
      <c r="A1359" s="1029" t="str">
        <f>'statement of marks'!$ES$3</f>
        <v>ART EDU.</v>
      </c>
      <c r="B1359" s="1030"/>
      <c r="C1359" s="565" t="s">
        <v>76</v>
      </c>
      <c r="D1359" s="1041" t="s">
        <v>77</v>
      </c>
      <c r="E1359" s="1041"/>
      <c r="F1359" s="224" t="s">
        <v>248</v>
      </c>
      <c r="G1359" s="122" t="s">
        <v>30</v>
      </c>
      <c r="H1359" s="231"/>
      <c r="J1359" s="1029" t="str">
        <f>'statement of marks'!$ES$3</f>
        <v>ART EDU.</v>
      </c>
      <c r="K1359" s="1030"/>
      <c r="L1359" s="565" t="s">
        <v>76</v>
      </c>
      <c r="M1359" s="1041" t="s">
        <v>77</v>
      </c>
      <c r="N1359" s="1041"/>
      <c r="O1359" s="224" t="s">
        <v>248</v>
      </c>
      <c r="P1359" s="122" t="s">
        <v>30</v>
      </c>
    </row>
    <row r="1360" spans="1:16" ht="15.25" customHeight="1">
      <c r="A1360" s="1029"/>
      <c r="B1360" s="1030"/>
      <c r="C1360" s="563">
        <f>'statement of marks'!$ES$6</f>
        <v>25</v>
      </c>
      <c r="D1360" s="563">
        <f>'statement of marks'!$ET$6</f>
        <v>30</v>
      </c>
      <c r="E1360" s="563">
        <f>'statement of marks'!$EU$6</f>
        <v>30</v>
      </c>
      <c r="F1360" s="563">
        <f>'statement of marks'!$EV$6</f>
        <v>15</v>
      </c>
      <c r="G1360" s="122">
        <f>SUM(C1360,D1360,E1360,F1360)</f>
        <v>100</v>
      </c>
      <c r="H1360" s="231"/>
      <c r="J1360" s="1029"/>
      <c r="K1360" s="1030"/>
      <c r="L1360" s="563">
        <f>'statement of marks'!$ES$6</f>
        <v>25</v>
      </c>
      <c r="M1360" s="563">
        <f>'statement of marks'!$ET$6</f>
        <v>30</v>
      </c>
      <c r="N1360" s="563">
        <f>'statement of marks'!$EU$6</f>
        <v>30</v>
      </c>
      <c r="O1360" s="563">
        <f>'statement of marks'!$EV$6</f>
        <v>15</v>
      </c>
      <c r="P1360" s="122">
        <f>SUM(L1360,M1360,N1360,O1360)</f>
        <v>100</v>
      </c>
    </row>
    <row r="1361" spans="1:16" ht="15.25" customHeight="1">
      <c r="A1361" s="1029"/>
      <c r="B1361" s="1030"/>
      <c r="C1361" s="564" t="str">
        <f>IF('statement of marks'!ES81="","",'statement of marks'!ES81)</f>
        <v/>
      </c>
      <c r="D1361" s="564" t="str">
        <f>'statement of marks'!ET81</f>
        <v/>
      </c>
      <c r="E1361" s="564" t="str">
        <f>'statement of marks'!EU81</f>
        <v/>
      </c>
      <c r="F1361" s="564" t="str">
        <f>'statement of marks'!EV81</f>
        <v/>
      </c>
      <c r="G1361" s="122" t="str">
        <f>IF(F1361="","",SUM(C1361:F1361))</f>
        <v/>
      </c>
      <c r="H1361" s="231"/>
      <c r="J1361" s="1029"/>
      <c r="K1361" s="1030"/>
      <c r="L1361" s="564" t="str">
        <f>IF('statement of marks'!ES82="","",'statement of marks'!ES82)</f>
        <v/>
      </c>
      <c r="M1361" s="564" t="str">
        <f>'statement of marks'!ET82</f>
        <v/>
      </c>
      <c r="N1361" s="564" t="str">
        <f>'statement of marks'!EU82</f>
        <v/>
      </c>
      <c r="O1361" s="564" t="str">
        <f>'statement of marks'!EV82</f>
        <v/>
      </c>
      <c r="P1361" s="122" t="str">
        <f>IF(O1361="","",SUM(L1361:O1361))</f>
        <v/>
      </c>
    </row>
    <row r="1362" spans="1:16" ht="15.25" customHeight="1">
      <c r="A1362" s="1033" t="s">
        <v>246</v>
      </c>
      <c r="B1362" s="1034"/>
      <c r="C1362" s="560" t="s">
        <v>252</v>
      </c>
      <c r="D1362" s="560" t="s">
        <v>251</v>
      </c>
      <c r="E1362" s="560" t="s">
        <v>250</v>
      </c>
      <c r="F1362" s="1031" t="s">
        <v>245</v>
      </c>
      <c r="G1362" s="1032"/>
      <c r="H1362" s="231"/>
      <c r="J1362" s="1033" t="s">
        <v>246</v>
      </c>
      <c r="K1362" s="1034"/>
      <c r="L1362" s="560" t="s">
        <v>252</v>
      </c>
      <c r="M1362" s="560" t="s">
        <v>251</v>
      </c>
      <c r="N1362" s="560" t="s">
        <v>250</v>
      </c>
      <c r="O1362" s="1031" t="s">
        <v>245</v>
      </c>
      <c r="P1362" s="1032"/>
    </row>
    <row r="1363" spans="1:16" ht="15.25" customHeight="1">
      <c r="A1363" s="1033" t="s">
        <v>170</v>
      </c>
      <c r="B1363" s="1034"/>
      <c r="C1363" s="181" t="str">
        <f>IF('statement of marks'!GN81="","",'statement of marks'!GN81)</f>
        <v/>
      </c>
      <c r="D1363" s="181" t="str">
        <f>IF('statement of marks'!GP81="","",'statement of marks'!GP81)</f>
        <v/>
      </c>
      <c r="E1363" s="181" t="str">
        <f>IF('statement of marks'!GR81="","",'statement of marks'!GR81)</f>
        <v/>
      </c>
      <c r="F1363" s="1035" t="str">
        <f>'statement of marks'!GT81</f>
        <v/>
      </c>
      <c r="G1363" s="1036"/>
      <c r="H1363" s="231"/>
      <c r="J1363" s="1033" t="s">
        <v>170</v>
      </c>
      <c r="K1363" s="1034"/>
      <c r="L1363" s="181" t="str">
        <f>IF('statement of marks'!GN82="","",'statement of marks'!GN82)</f>
        <v/>
      </c>
      <c r="M1363" s="181" t="str">
        <f>IF('statement of marks'!GP82="","",'statement of marks'!GP82)</f>
        <v/>
      </c>
      <c r="N1363" s="181" t="str">
        <f>IF('statement of marks'!GR82="","",'statement of marks'!GR82)</f>
        <v/>
      </c>
      <c r="O1363" s="1035" t="str">
        <f>'statement of marks'!GT82</f>
        <v/>
      </c>
      <c r="P1363" s="1036"/>
    </row>
    <row r="1364" spans="1:16" ht="15.25" customHeight="1">
      <c r="A1364" s="1037" t="s">
        <v>171</v>
      </c>
      <c r="B1364" s="1038"/>
      <c r="C1364" s="180" t="str">
        <f>IF('statement of marks'!GM81="","",'statement of marks'!GM81)</f>
        <v/>
      </c>
      <c r="D1364" s="180" t="str">
        <f>IF('statement of marks'!GO81="","",'statement of marks'!GO81)</f>
        <v/>
      </c>
      <c r="E1364" s="180" t="str">
        <f>IF('statement of marks'!GQ81="","",'statement of marks'!GQ81)</f>
        <v/>
      </c>
      <c r="F1364" s="1039" t="str">
        <f>'statement of marks'!GS81</f>
        <v/>
      </c>
      <c r="G1364" s="1040"/>
      <c r="H1364" s="231"/>
      <c r="J1364" s="1037" t="s">
        <v>171</v>
      </c>
      <c r="K1364" s="1038"/>
      <c r="L1364" s="180" t="str">
        <f>IF('statement of marks'!GM82="","",'statement of marks'!GM82)</f>
        <v/>
      </c>
      <c r="M1364" s="180" t="str">
        <f>IF('statement of marks'!GO82="","",'statement of marks'!GO82)</f>
        <v/>
      </c>
      <c r="N1364" s="180" t="str">
        <f>IF('statement of marks'!GQ82="","",'statement of marks'!GQ82)</f>
        <v/>
      </c>
      <c r="O1364" s="1039" t="str">
        <f>'statement of marks'!GS82</f>
        <v/>
      </c>
      <c r="P1364" s="1040"/>
    </row>
    <row r="1365" spans="1:16" ht="15.25" customHeight="1">
      <c r="A1365" s="1029" t="s">
        <v>241</v>
      </c>
      <c r="B1365" s="1030"/>
      <c r="C1365" s="177"/>
      <c r="D1365" s="43"/>
      <c r="E1365" s="43"/>
      <c r="F1365" s="43"/>
      <c r="G1365" s="226"/>
      <c r="H1365" s="231"/>
      <c r="J1365" s="1029" t="s">
        <v>241</v>
      </c>
      <c r="K1365" s="1030"/>
      <c r="L1365" s="177"/>
      <c r="M1365" s="43"/>
      <c r="N1365" s="43"/>
      <c r="O1365" s="43"/>
      <c r="P1365" s="226"/>
    </row>
    <row r="1366" spans="1:16" ht="15.25" customHeight="1">
      <c r="A1366" s="1029" t="s">
        <v>242</v>
      </c>
      <c r="B1366" s="1030"/>
      <c r="C1366" s="177"/>
      <c r="D1366" s="43"/>
      <c r="E1366" s="43"/>
      <c r="F1366" s="43"/>
      <c r="G1366" s="226"/>
      <c r="H1366" s="231"/>
      <c r="J1366" s="1029" t="s">
        <v>242</v>
      </c>
      <c r="K1366" s="1030"/>
      <c r="L1366" s="177"/>
      <c r="M1366" s="43"/>
      <c r="N1366" s="43"/>
      <c r="O1366" s="43"/>
      <c r="P1366" s="226"/>
    </row>
    <row r="1367" spans="1:16" ht="15.25" customHeight="1">
      <c r="A1367" s="1029" t="s">
        <v>243</v>
      </c>
      <c r="B1367" s="1030"/>
      <c r="C1367" s="177"/>
      <c r="D1367" s="43"/>
      <c r="E1367" s="43"/>
      <c r="F1367" s="43"/>
      <c r="G1367" s="226"/>
      <c r="H1367" s="231"/>
      <c r="J1367" s="1029" t="s">
        <v>243</v>
      </c>
      <c r="K1367" s="1030"/>
      <c r="L1367" s="177"/>
      <c r="M1367" s="43"/>
      <c r="N1367" s="43"/>
      <c r="O1367" s="43"/>
      <c r="P1367" s="226"/>
    </row>
    <row r="1368" spans="1:16" ht="15.25" customHeight="1" thickBot="1">
      <c r="A1368" s="1027" t="s">
        <v>244</v>
      </c>
      <c r="B1368" s="1028"/>
      <c r="C1368" s="178"/>
      <c r="D1368" s="227"/>
      <c r="E1368" s="227"/>
      <c r="F1368" s="227"/>
      <c r="G1368" s="228"/>
      <c r="H1368" s="231"/>
      <c r="J1368" s="1027" t="s">
        <v>244</v>
      </c>
      <c r="K1368" s="1028"/>
      <c r="L1368" s="178"/>
      <c r="M1368" s="227"/>
      <c r="N1368" s="227"/>
      <c r="O1368" s="227"/>
      <c r="P1368" s="228"/>
    </row>
    <row r="1369" spans="1:16" ht="15.25" customHeight="1" thickTop="1">
      <c r="A1369" s="1053" t="s">
        <v>166</v>
      </c>
      <c r="B1369" s="1054"/>
      <c r="C1369" s="1054"/>
      <c r="D1369" s="1054"/>
      <c r="E1369" s="1054"/>
      <c r="F1369" s="1054"/>
      <c r="G1369" s="1055"/>
      <c r="H1369" s="231"/>
      <c r="J1369" s="1056" t="s">
        <v>256</v>
      </c>
      <c r="K1369" s="1057"/>
      <c r="L1369" s="1057"/>
      <c r="M1369" s="1057"/>
      <c r="N1369" s="1057"/>
      <c r="O1369" s="1057"/>
      <c r="P1369" s="1058"/>
    </row>
    <row r="1370" spans="1:16" ht="15.25" customHeight="1">
      <c r="A1370" s="1059" t="str">
        <f>IF('statement of marks'!$A$1="","",'statement of marks'!$A$1)</f>
        <v xml:space="preserve">GOVT. HR. SEC. SCHOOL, </v>
      </c>
      <c r="B1370" s="1060"/>
      <c r="C1370" s="1060"/>
      <c r="D1370" s="1060"/>
      <c r="E1370" s="1060"/>
      <c r="F1370" s="1060"/>
      <c r="G1370" s="1061"/>
      <c r="H1370" s="231"/>
      <c r="J1370" s="1059" t="str">
        <f>IF('statement of marks'!$A$1="","",'statement of marks'!$A$1)</f>
        <v xml:space="preserve">GOVT. HR. SEC. SCHOOL, </v>
      </c>
      <c r="K1370" s="1060"/>
      <c r="L1370" s="1060"/>
      <c r="M1370" s="1060"/>
      <c r="N1370" s="1060"/>
      <c r="O1370" s="1060"/>
      <c r="P1370" s="1061"/>
    </row>
    <row r="1371" spans="1:16" ht="15.25" customHeight="1">
      <c r="A1371" s="1059"/>
      <c r="B1371" s="1060"/>
      <c r="C1371" s="1060"/>
      <c r="D1371" s="1060"/>
      <c r="E1371" s="1060"/>
      <c r="F1371" s="1060"/>
      <c r="G1371" s="1061"/>
      <c r="H1371" s="231"/>
      <c r="J1371" s="1059"/>
      <c r="K1371" s="1060"/>
      <c r="L1371" s="1060"/>
      <c r="M1371" s="1060"/>
      <c r="N1371" s="1060"/>
      <c r="O1371" s="1060"/>
      <c r="P1371" s="1061"/>
    </row>
    <row r="1372" spans="1:16" ht="15.25" customHeight="1">
      <c r="A1372" s="1029" t="s">
        <v>167</v>
      </c>
      <c r="B1372" s="1030"/>
      <c r="C1372" s="1051" t="str">
        <f>IF('statement of marks'!$F$3="","",'statement of marks'!$F$3)</f>
        <v>2015-16</v>
      </c>
      <c r="D1372" s="1051"/>
      <c r="E1372" s="1051"/>
      <c r="F1372" s="1051"/>
      <c r="G1372" s="1052"/>
      <c r="H1372" s="231"/>
      <c r="J1372" s="1029" t="s">
        <v>167</v>
      </c>
      <c r="K1372" s="1030"/>
      <c r="L1372" s="1051" t="str">
        <f>IF('statement of marks'!$F$3="","",'statement of marks'!$F$3)</f>
        <v>2015-16</v>
      </c>
      <c r="M1372" s="1051"/>
      <c r="N1372" s="1051"/>
      <c r="O1372" s="1051"/>
      <c r="P1372" s="1052"/>
    </row>
    <row r="1373" spans="1:16" ht="15.25" customHeight="1">
      <c r="A1373" s="1029" t="s">
        <v>31</v>
      </c>
      <c r="B1373" s="1030"/>
      <c r="C1373" s="1051" t="str">
        <f>IF('statement of marks'!H83="","",'statement of marks'!H83)</f>
        <v>A 077</v>
      </c>
      <c r="D1373" s="1051"/>
      <c r="E1373" s="1051"/>
      <c r="F1373" s="1051"/>
      <c r="G1373" s="1052"/>
      <c r="H1373" s="231"/>
      <c r="J1373" s="1029" t="s">
        <v>31</v>
      </c>
      <c r="K1373" s="1030"/>
      <c r="L1373" s="1051" t="str">
        <f>IF('statement of marks'!H84="","",'statement of marks'!H84)</f>
        <v>A 078</v>
      </c>
      <c r="M1373" s="1051"/>
      <c r="N1373" s="1051"/>
      <c r="O1373" s="1051"/>
      <c r="P1373" s="1052"/>
    </row>
    <row r="1374" spans="1:16" ht="15.25" customHeight="1">
      <c r="A1374" s="1029" t="s">
        <v>32</v>
      </c>
      <c r="B1374" s="1030"/>
      <c r="C1374" s="1051" t="str">
        <f>IF('statement of marks'!I83="","",'statement of marks'!I83)</f>
        <v>B 077</v>
      </c>
      <c r="D1374" s="1051"/>
      <c r="E1374" s="1051"/>
      <c r="F1374" s="1051"/>
      <c r="G1374" s="1052"/>
      <c r="H1374" s="231"/>
      <c r="J1374" s="1029" t="s">
        <v>32</v>
      </c>
      <c r="K1374" s="1030"/>
      <c r="L1374" s="1051" t="str">
        <f>IF('statement of marks'!I84="","",'statement of marks'!I84)</f>
        <v>B 078</v>
      </c>
      <c r="M1374" s="1051"/>
      <c r="N1374" s="1051"/>
      <c r="O1374" s="1051"/>
      <c r="P1374" s="1052"/>
    </row>
    <row r="1375" spans="1:16" ht="15.25" customHeight="1">
      <c r="A1375" s="1029" t="s">
        <v>33</v>
      </c>
      <c r="B1375" s="1030"/>
      <c r="C1375" s="1051" t="str">
        <f>IF('statement of marks'!J83="","",'statement of marks'!J83)</f>
        <v>C 077</v>
      </c>
      <c r="D1375" s="1051"/>
      <c r="E1375" s="1051"/>
      <c r="F1375" s="1051"/>
      <c r="G1375" s="1052"/>
      <c r="H1375" s="231"/>
      <c r="J1375" s="1029" t="s">
        <v>33</v>
      </c>
      <c r="K1375" s="1030"/>
      <c r="L1375" s="1051" t="str">
        <f>IF('statement of marks'!J84="","",'statement of marks'!J84)</f>
        <v>C 078</v>
      </c>
      <c r="M1375" s="1051"/>
      <c r="N1375" s="1051"/>
      <c r="O1375" s="1051"/>
      <c r="P1375" s="1052"/>
    </row>
    <row r="1376" spans="1:16" ht="15.25" customHeight="1">
      <c r="A1376" s="1029" t="s">
        <v>202</v>
      </c>
      <c r="B1376" s="1030"/>
      <c r="C1376" s="559" t="str">
        <f>IF('statement of marks'!$A$3="","",'statement of marks'!$A$3)</f>
        <v>10 'B'</v>
      </c>
      <c r="D1376" s="1030" t="s">
        <v>62</v>
      </c>
      <c r="E1376" s="1030"/>
      <c r="F1376" s="1030">
        <f>IF('statement of marks'!D83="","",'statement of marks'!D83)</f>
        <v>1077</v>
      </c>
      <c r="G1376" s="1050"/>
      <c r="H1376" s="231"/>
      <c r="J1376" s="1029" t="s">
        <v>202</v>
      </c>
      <c r="K1376" s="1030"/>
      <c r="L1376" s="559" t="str">
        <f>IF('statement of marks'!$A$3="","",'statement of marks'!$A$3)</f>
        <v>10 'B'</v>
      </c>
      <c r="M1376" s="1030" t="s">
        <v>62</v>
      </c>
      <c r="N1376" s="1030"/>
      <c r="O1376" s="1030">
        <f>IF('statement of marks'!D84="","",'statement of marks'!D84)</f>
        <v>1078</v>
      </c>
      <c r="P1376" s="1050"/>
    </row>
    <row r="1377" spans="1:16" ht="15.25" customHeight="1">
      <c r="A1377" s="1029" t="s">
        <v>63</v>
      </c>
      <c r="B1377" s="1030"/>
      <c r="C1377" s="559" t="str">
        <f>IF('statement of marks'!F83="","",'statement of marks'!F83)</f>
        <v/>
      </c>
      <c r="D1377" s="1030" t="s">
        <v>58</v>
      </c>
      <c r="E1377" s="1030"/>
      <c r="F1377" s="1062" t="str">
        <f>IF('statement of marks'!G83="","",'statement of marks'!G83)</f>
        <v/>
      </c>
      <c r="G1377" s="1063"/>
      <c r="H1377" s="231"/>
      <c r="J1377" s="1029" t="s">
        <v>63</v>
      </c>
      <c r="K1377" s="1030"/>
      <c r="L1377" s="559" t="str">
        <f>IF('statement of marks'!F84="","",'statement of marks'!F84)</f>
        <v/>
      </c>
      <c r="M1377" s="1030" t="s">
        <v>58</v>
      </c>
      <c r="N1377" s="1030"/>
      <c r="O1377" s="1062" t="str">
        <f>IF('statement of marks'!G84="","",'statement of marks'!G84)</f>
        <v/>
      </c>
      <c r="P1377" s="1063"/>
    </row>
    <row r="1378" spans="1:16" ht="15.25" customHeight="1">
      <c r="A1378" s="229" t="s">
        <v>168</v>
      </c>
      <c r="B1378" s="230" t="s">
        <v>254</v>
      </c>
      <c r="C1378" s="186" t="s">
        <v>67</v>
      </c>
      <c r="D1378" s="186" t="s">
        <v>68</v>
      </c>
      <c r="E1378" s="186" t="s">
        <v>69</v>
      </c>
      <c r="F1378" s="558" t="s">
        <v>176</v>
      </c>
      <c r="G1378" s="190" t="s">
        <v>253</v>
      </c>
      <c r="H1378" s="231"/>
      <c r="J1378" s="229" t="s">
        <v>168</v>
      </c>
      <c r="K1378" s="230" t="s">
        <v>254</v>
      </c>
      <c r="L1378" s="186" t="s">
        <v>67</v>
      </c>
      <c r="M1378" s="186" t="s">
        <v>68</v>
      </c>
      <c r="N1378" s="186" t="s">
        <v>69</v>
      </c>
      <c r="O1378" s="558" t="s">
        <v>176</v>
      </c>
      <c r="P1378" s="190" t="s">
        <v>253</v>
      </c>
    </row>
    <row r="1379" spans="1:16" ht="15.25" customHeight="1">
      <c r="A1379" s="1049" t="s">
        <v>148</v>
      </c>
      <c r="B1379" s="1046"/>
      <c r="C1379" s="563">
        <v>10</v>
      </c>
      <c r="D1379" s="563">
        <v>10</v>
      </c>
      <c r="E1379" s="563">
        <v>10</v>
      </c>
      <c r="F1379" s="563">
        <v>70</v>
      </c>
      <c r="G1379" s="122">
        <v>100</v>
      </c>
      <c r="H1379" s="231"/>
      <c r="J1379" s="1049" t="s">
        <v>148</v>
      </c>
      <c r="K1379" s="1046"/>
      <c r="L1379" s="563">
        <v>10</v>
      </c>
      <c r="M1379" s="563">
        <v>10</v>
      </c>
      <c r="N1379" s="563">
        <v>10</v>
      </c>
      <c r="O1379" s="563">
        <v>70</v>
      </c>
      <c r="P1379" s="122">
        <v>100</v>
      </c>
    </row>
    <row r="1380" spans="1:16" ht="15.25" customHeight="1">
      <c r="A1380" s="1029" t="str">
        <f>'statement of marks'!$K$3</f>
        <v>HINDI</v>
      </c>
      <c r="B1380" s="1030"/>
      <c r="C1380" s="181" t="str">
        <f>IF('statement of marks'!K83="","",'statement of marks'!K83)</f>
        <v/>
      </c>
      <c r="D1380" s="181" t="str">
        <f>IF('statement of marks'!L83="","",'statement of marks'!L83)</f>
        <v/>
      </c>
      <c r="E1380" s="181" t="str">
        <f>IF('statement of marks'!M83="","",'statement of marks'!M83)</f>
        <v/>
      </c>
      <c r="F1380" s="181" t="str">
        <f>IF('statement of marks'!O83="","",'statement of marks'!O83)</f>
        <v/>
      </c>
      <c r="G1380" s="122" t="str">
        <f t="shared" ref="G1380:G1385" si="76">IF(F1380="","",SUM(C1380:F1380))</f>
        <v/>
      </c>
      <c r="H1380" s="231"/>
      <c r="J1380" s="1029" t="str">
        <f>'statement of marks'!$K$3</f>
        <v>HINDI</v>
      </c>
      <c r="K1380" s="1030"/>
      <c r="L1380" s="181" t="str">
        <f>IF('statement of marks'!K84="","",'statement of marks'!K84)</f>
        <v/>
      </c>
      <c r="M1380" s="181" t="str">
        <f>IF('statement of marks'!L84="","",'statement of marks'!L84)</f>
        <v/>
      </c>
      <c r="N1380" s="181" t="str">
        <f>IF('statement of marks'!M84="","",'statement of marks'!M84)</f>
        <v/>
      </c>
      <c r="O1380" s="181" t="str">
        <f>IF('statement of marks'!O84="","",'statement of marks'!O84)</f>
        <v/>
      </c>
      <c r="P1380" s="122" t="str">
        <f t="shared" ref="P1380:P1385" si="77">IF(O1380="","",SUM(L1380:O1380))</f>
        <v/>
      </c>
    </row>
    <row r="1381" spans="1:16" ht="15.25" customHeight="1">
      <c r="A1381" s="1029" t="str">
        <f>'statement of marks'!$AA$3</f>
        <v>ENGLISH</v>
      </c>
      <c r="B1381" s="1030"/>
      <c r="C1381" s="181" t="str">
        <f>IF('statement of marks'!AA83="","",'statement of marks'!AA83)</f>
        <v/>
      </c>
      <c r="D1381" s="181" t="str">
        <f>IF('statement of marks'!AB83="","",'statement of marks'!AB83)</f>
        <v/>
      </c>
      <c r="E1381" s="181" t="str">
        <f>IF('statement of marks'!AC83="","",'statement of marks'!AC83)</f>
        <v/>
      </c>
      <c r="F1381" s="181" t="str">
        <f>IF('statement of marks'!AE83="","",'statement of marks'!AE83)</f>
        <v/>
      </c>
      <c r="G1381" s="122" t="str">
        <f t="shared" si="76"/>
        <v/>
      </c>
      <c r="H1381" s="231"/>
      <c r="J1381" s="1029" t="str">
        <f>'statement of marks'!$AA$3</f>
        <v>ENGLISH</v>
      </c>
      <c r="K1381" s="1030"/>
      <c r="L1381" s="181" t="str">
        <f>IF('statement of marks'!AA84="","",'statement of marks'!AA84)</f>
        <v/>
      </c>
      <c r="M1381" s="181" t="str">
        <f>IF('statement of marks'!AB84="","",'statement of marks'!AB84)</f>
        <v/>
      </c>
      <c r="N1381" s="181" t="str">
        <f>IF('statement of marks'!AC84="","",'statement of marks'!AC84)</f>
        <v/>
      </c>
      <c r="O1381" s="181" t="str">
        <f>IF('statement of marks'!AE84="","",'statement of marks'!AE84)</f>
        <v/>
      </c>
      <c r="P1381" s="122" t="str">
        <f t="shared" si="77"/>
        <v/>
      </c>
    </row>
    <row r="1382" spans="1:16" ht="15.25" customHeight="1">
      <c r="A1382" s="1029" t="str">
        <f>'statement of marks'!AR83</f>
        <v/>
      </c>
      <c r="B1382" s="1030"/>
      <c r="C1382" s="181" t="str">
        <f>IF('statement of marks'!AS83="","",'statement of marks'!AS83)</f>
        <v/>
      </c>
      <c r="D1382" s="181" t="str">
        <f>IF('statement of marks'!AT83="","",'statement of marks'!AT83)</f>
        <v/>
      </c>
      <c r="E1382" s="181" t="str">
        <f>IF('statement of marks'!AU83="","",'statement of marks'!AU83)</f>
        <v/>
      </c>
      <c r="F1382" s="181" t="str">
        <f>IF('statement of marks'!AW83="","",'statement of marks'!AW83)</f>
        <v/>
      </c>
      <c r="G1382" s="122" t="str">
        <f t="shared" si="76"/>
        <v/>
      </c>
      <c r="H1382" s="231"/>
      <c r="J1382" s="1029" t="str">
        <f>'statement of marks'!AR84</f>
        <v/>
      </c>
      <c r="K1382" s="1030"/>
      <c r="L1382" s="181" t="str">
        <f>IF('statement of marks'!AS84="","",'statement of marks'!AS84)</f>
        <v/>
      </c>
      <c r="M1382" s="181" t="str">
        <f>IF('statement of marks'!AT84="","",'statement of marks'!AT84)</f>
        <v/>
      </c>
      <c r="N1382" s="181" t="str">
        <f>IF('statement of marks'!AU84="","",'statement of marks'!AU84)</f>
        <v/>
      </c>
      <c r="O1382" s="181" t="str">
        <f>IF('statement of marks'!AW84="","",'statement of marks'!AW84)</f>
        <v/>
      </c>
      <c r="P1382" s="122" t="str">
        <f t="shared" si="77"/>
        <v/>
      </c>
    </row>
    <row r="1383" spans="1:16" ht="15.25" customHeight="1">
      <c r="A1383" s="1029" t="str">
        <f>'statement of marks'!$BI$3</f>
        <v>SCIENCE</v>
      </c>
      <c r="B1383" s="1030"/>
      <c r="C1383" s="181" t="str">
        <f>IF('statement of marks'!BI83="","",'statement of marks'!BI83)</f>
        <v/>
      </c>
      <c r="D1383" s="181" t="str">
        <f>IF('statement of marks'!BJ83="","",'statement of marks'!BJ83)</f>
        <v/>
      </c>
      <c r="E1383" s="181" t="str">
        <f>IF('statement of marks'!BK83="","",'statement of marks'!BK83)</f>
        <v/>
      </c>
      <c r="F1383" s="181" t="str">
        <f>IF('statement of marks'!BM83="","",'statement of marks'!BM83)</f>
        <v/>
      </c>
      <c r="G1383" s="122" t="str">
        <f t="shared" si="76"/>
        <v/>
      </c>
      <c r="H1383" s="231"/>
      <c r="J1383" s="1029" t="str">
        <f>'statement of marks'!$BI$3</f>
        <v>SCIENCE</v>
      </c>
      <c r="K1383" s="1030"/>
      <c r="L1383" s="181" t="str">
        <f>IF('statement of marks'!BI84="","",'statement of marks'!BI84)</f>
        <v/>
      </c>
      <c r="M1383" s="181" t="str">
        <f>IF('statement of marks'!BJ84="","",'statement of marks'!BJ84)</f>
        <v/>
      </c>
      <c r="N1383" s="181" t="str">
        <f>IF('statement of marks'!BK84="","",'statement of marks'!BK84)</f>
        <v/>
      </c>
      <c r="O1383" s="181" t="str">
        <f>IF('statement of marks'!BM84="","",'statement of marks'!BM84)</f>
        <v/>
      </c>
      <c r="P1383" s="122" t="str">
        <f t="shared" si="77"/>
        <v/>
      </c>
    </row>
    <row r="1384" spans="1:16" ht="15.25" customHeight="1">
      <c r="A1384" s="1029" t="str">
        <f>'statement of marks'!$BY$3</f>
        <v>SOCIAL SCIENCE</v>
      </c>
      <c r="B1384" s="1030"/>
      <c r="C1384" s="181" t="str">
        <f>IF('statement of marks'!BY83="","",'statement of marks'!BY83)</f>
        <v/>
      </c>
      <c r="D1384" s="181" t="str">
        <f>IF('statement of marks'!BZ83="","",'statement of marks'!BZ83)</f>
        <v/>
      </c>
      <c r="E1384" s="181" t="str">
        <f>IF('statement of marks'!CA83="","",'statement of marks'!CA83)</f>
        <v/>
      </c>
      <c r="F1384" s="181" t="str">
        <f>IF('statement of marks'!CC83="","",'statement of marks'!CC83)</f>
        <v/>
      </c>
      <c r="G1384" s="122" t="str">
        <f t="shared" si="76"/>
        <v/>
      </c>
      <c r="H1384" s="231"/>
      <c r="J1384" s="1029" t="str">
        <f>'statement of marks'!$BY$3</f>
        <v>SOCIAL SCIENCE</v>
      </c>
      <c r="K1384" s="1030"/>
      <c r="L1384" s="181" t="str">
        <f>IF('statement of marks'!BY84="","",'statement of marks'!BY84)</f>
        <v/>
      </c>
      <c r="M1384" s="181" t="str">
        <f>IF('statement of marks'!BZ84="","",'statement of marks'!BZ84)</f>
        <v/>
      </c>
      <c r="N1384" s="181" t="str">
        <f>IF('statement of marks'!CA84="","",'statement of marks'!CA84)</f>
        <v/>
      </c>
      <c r="O1384" s="181" t="str">
        <f>IF('statement of marks'!CC84="","",'statement of marks'!CC84)</f>
        <v/>
      </c>
      <c r="P1384" s="122" t="str">
        <f t="shared" si="77"/>
        <v/>
      </c>
    </row>
    <row r="1385" spans="1:16" ht="15.25" customHeight="1">
      <c r="A1385" s="1029" t="str">
        <f>'statement of marks'!$CO$3</f>
        <v>MATHEMATICS</v>
      </c>
      <c r="B1385" s="1030"/>
      <c r="C1385" s="181" t="str">
        <f>IF('statement of marks'!CO83="","",'statement of marks'!CO83)</f>
        <v/>
      </c>
      <c r="D1385" s="181" t="str">
        <f>IF('statement of marks'!CP83="","",'statement of marks'!CP83)</f>
        <v/>
      </c>
      <c r="E1385" s="181" t="str">
        <f>IF('statement of marks'!CQ83="","",'statement of marks'!CQ83)</f>
        <v/>
      </c>
      <c r="F1385" s="181" t="str">
        <f>IF('statement of marks'!CS83="","",'statement of marks'!CS83)</f>
        <v/>
      </c>
      <c r="G1385" s="122" t="str">
        <f t="shared" si="76"/>
        <v/>
      </c>
      <c r="H1385" s="231"/>
      <c r="J1385" s="1029" t="str">
        <f>'statement of marks'!$CO$3</f>
        <v>MATHEMATICS</v>
      </c>
      <c r="K1385" s="1030"/>
      <c r="L1385" s="181" t="str">
        <f>IF('statement of marks'!CO84="","",'statement of marks'!CO84)</f>
        <v/>
      </c>
      <c r="M1385" s="181" t="str">
        <f>IF('statement of marks'!CP84="","",'statement of marks'!CP84)</f>
        <v/>
      </c>
      <c r="N1385" s="181" t="str">
        <f>IF('statement of marks'!CQ84="","",'statement of marks'!CQ84)</f>
        <v/>
      </c>
      <c r="O1385" s="181" t="str">
        <f>IF('statement of marks'!CS84="","",'statement of marks'!CS84)</f>
        <v/>
      </c>
      <c r="P1385" s="122" t="str">
        <f t="shared" si="77"/>
        <v/>
      </c>
    </row>
    <row r="1386" spans="1:16" ht="15.25" customHeight="1">
      <c r="A1386" s="1047" t="s">
        <v>255</v>
      </c>
      <c r="B1386" s="1048"/>
      <c r="C1386" s="180" t="str">
        <f>IF(C1385="","",SUM(C1380:C1385))</f>
        <v/>
      </c>
      <c r="D1386" s="180" t="str">
        <f>IF(D1385="","",SUM(D1380:D1385))</f>
        <v/>
      </c>
      <c r="E1386" s="180" t="str">
        <f>IF(E1385="","",SUM(E1380:E1385))</f>
        <v/>
      </c>
      <c r="F1386" s="180" t="str">
        <f>IF(F1385="","",SUM(F1380:F1385))</f>
        <v/>
      </c>
      <c r="G1386" s="188" t="str">
        <f>IF(G1385="","",SUM(G1380:G1385))</f>
        <v/>
      </c>
      <c r="H1386" s="231"/>
      <c r="J1386" s="1047" t="s">
        <v>255</v>
      </c>
      <c r="K1386" s="1048"/>
      <c r="L1386" s="180" t="str">
        <f>IF(L1385="","",SUM(L1380:L1385))</f>
        <v/>
      </c>
      <c r="M1386" s="180" t="str">
        <f>IF(M1385="","",SUM(M1380:M1385))</f>
        <v/>
      </c>
      <c r="N1386" s="180" t="str">
        <f>IF(N1385="","",SUM(N1380:N1385))</f>
        <v/>
      </c>
      <c r="O1386" s="180" t="str">
        <f>IF(O1385="","",SUM(O1380:O1385))</f>
        <v/>
      </c>
      <c r="P1386" s="188" t="str">
        <f>IF(P1385="","",SUM(P1380:P1385))</f>
        <v/>
      </c>
    </row>
    <row r="1387" spans="1:16" ht="15.25" customHeight="1">
      <c r="A1387" s="1047" t="s">
        <v>169</v>
      </c>
      <c r="B1387" s="1048"/>
      <c r="C1387" s="563">
        <f>60-(COUNTIF(C1380:C1385,"NA")*10+COUNTIF(C1380:C1385,"ML")*10)</f>
        <v>60</v>
      </c>
      <c r="D1387" s="563">
        <f>60-(COUNTIF(D1380:D1385,"NA")*10+COUNTIF(D1380:D1385,"ML")*10)</f>
        <v>60</v>
      </c>
      <c r="E1387" s="563">
        <f>60-(COUNTIF(E1380:E1385,"NA")*10+COUNTIF(E1380:E1385,"ML")*10)</f>
        <v>60</v>
      </c>
      <c r="F1387" s="563">
        <f>420-(COUNTIF(F1380:F1385,"NA")*70+COUNTIF(F1380:F1385,"ML")*70)</f>
        <v>420</v>
      </c>
      <c r="G1387" s="189">
        <f>SUM(C1387:F1387)</f>
        <v>600</v>
      </c>
      <c r="H1387" s="231"/>
      <c r="J1387" s="1047" t="s">
        <v>169</v>
      </c>
      <c r="K1387" s="1048"/>
      <c r="L1387" s="563">
        <f>60-(COUNTIF(L1380:L1385,"NA")*10+COUNTIF(L1380:L1385,"ML")*10)</f>
        <v>60</v>
      </c>
      <c r="M1387" s="563">
        <f>60-(COUNTIF(M1380:M1385,"NA")*10+COUNTIF(M1380:M1385,"ML")*10)</f>
        <v>60</v>
      </c>
      <c r="N1387" s="563">
        <f>60-(COUNTIF(N1380:N1385,"NA")*10+COUNTIF(N1380:N1385,"ML")*10)</f>
        <v>60</v>
      </c>
      <c r="O1387" s="563">
        <f>420-(COUNTIF(O1380:O1385,"NA")*70+COUNTIF(O1380:O1385,"ML")*70)</f>
        <v>420</v>
      </c>
      <c r="P1387" s="189">
        <f>SUM(L1387:O1387)</f>
        <v>600</v>
      </c>
    </row>
    <row r="1388" spans="1:16" ht="15.25" customHeight="1">
      <c r="A1388" s="1045" t="s">
        <v>133</v>
      </c>
      <c r="B1388" s="1046"/>
      <c r="C1388" s="123" t="e">
        <f>C1386/C1387*100</f>
        <v>#VALUE!</v>
      </c>
      <c r="D1388" s="123" t="e">
        <f>D1386/D1387*100</f>
        <v>#VALUE!</v>
      </c>
      <c r="E1388" s="123" t="e">
        <f>E1386/E1387*100</f>
        <v>#VALUE!</v>
      </c>
      <c r="F1388" s="123" t="e">
        <f>F1386/F1387*100</f>
        <v>#VALUE!</v>
      </c>
      <c r="G1388" s="124" t="e">
        <f>G1386/G1387*100</f>
        <v>#VALUE!</v>
      </c>
      <c r="H1388" s="231"/>
      <c r="J1388" s="1045" t="s">
        <v>133</v>
      </c>
      <c r="K1388" s="1046"/>
      <c r="L1388" s="123" t="e">
        <f>L1386/L1387*100</f>
        <v>#VALUE!</v>
      </c>
      <c r="M1388" s="123" t="e">
        <f>M1386/M1387*100</f>
        <v>#VALUE!</v>
      </c>
      <c r="N1388" s="123" t="e">
        <f>N1386/N1387*100</f>
        <v>#VALUE!</v>
      </c>
      <c r="O1388" s="123" t="e">
        <f>O1386/O1387*100</f>
        <v>#VALUE!</v>
      </c>
      <c r="P1388" s="124" t="e">
        <f>P1386/P1387*100</f>
        <v>#VALUE!</v>
      </c>
    </row>
    <row r="1389" spans="1:16" ht="15.25" customHeight="1">
      <c r="A1389" s="1029" t="str">
        <f>'statement of marks'!$DE$3</f>
        <v>RAJASTHAN STUDIES</v>
      </c>
      <c r="B1389" s="1030"/>
      <c r="C1389" s="564" t="str">
        <f>IF('statement of marks'!DE83="","",'statement of marks'!DE83)</f>
        <v/>
      </c>
      <c r="D1389" s="564" t="str">
        <f>IF('statement of marks'!DF83="","",'statement of marks'!DF83)</f>
        <v/>
      </c>
      <c r="E1389" s="564" t="str">
        <f>IF('statement of marks'!DG83="","",'statement of marks'!DG83)</f>
        <v/>
      </c>
      <c r="F1389" s="564" t="str">
        <f>IF('statement of marks'!DI83="","",'statement of marks'!DI83)</f>
        <v/>
      </c>
      <c r="G1389" s="122" t="str">
        <f>IF(F1389="","",SUM(C1389:F1389))</f>
        <v/>
      </c>
      <c r="H1389" s="231"/>
      <c r="J1389" s="1029" t="str">
        <f>'statement of marks'!$DE$3</f>
        <v>RAJASTHAN STUDIES</v>
      </c>
      <c r="K1389" s="1030"/>
      <c r="L1389" s="564" t="str">
        <f>IF('statement of marks'!DE84="","",'statement of marks'!DE84)</f>
        <v/>
      </c>
      <c r="M1389" s="564" t="str">
        <f>IF('statement of marks'!DF84="","",'statement of marks'!DF84)</f>
        <v/>
      </c>
      <c r="N1389" s="564" t="str">
        <f>IF('statement of marks'!DG84="","",'statement of marks'!DG84)</f>
        <v/>
      </c>
      <c r="O1389" s="564" t="str">
        <f>IF('statement of marks'!DI84="","",'statement of marks'!DI84)</f>
        <v/>
      </c>
      <c r="P1389" s="122" t="str">
        <f>IF(O1389="","",SUM(L1389:O1389))</f>
        <v/>
      </c>
    </row>
    <row r="1390" spans="1:16" ht="15.25" customHeight="1">
      <c r="A1390" s="1029" t="str">
        <f>'statement of marks'!$DP$3</f>
        <v>PH. AND HEALTH EDU.</v>
      </c>
      <c r="B1390" s="1030"/>
      <c r="C1390" s="564" t="str">
        <f>IF('statement of marks'!DP83="","",'statement of marks'!DP83)</f>
        <v/>
      </c>
      <c r="D1390" s="564" t="str">
        <f>IF('statement of marks'!DQ83="","",'statement of marks'!DQ83)</f>
        <v/>
      </c>
      <c r="E1390" s="564" t="str">
        <f>IF('statement of marks'!DR83="","",'statement of marks'!DR83)</f>
        <v/>
      </c>
      <c r="F1390" s="564" t="str">
        <f>IF('statement of marks'!DV83="","",'statement of marks'!DV83)</f>
        <v/>
      </c>
      <c r="G1390" s="122" t="str">
        <f>IF(F1390="","",SUM(C1390:F1390))</f>
        <v/>
      </c>
      <c r="H1390" s="231"/>
      <c r="J1390" s="1029" t="str">
        <f>'statement of marks'!$DP$3</f>
        <v>PH. AND HEALTH EDU.</v>
      </c>
      <c r="K1390" s="1030"/>
      <c r="L1390" s="564" t="str">
        <f>IF('statement of marks'!DP84="","",'statement of marks'!DP84)</f>
        <v/>
      </c>
      <c r="M1390" s="564" t="str">
        <f>IF('statement of marks'!DQ84="","",'statement of marks'!DQ84)</f>
        <v/>
      </c>
      <c r="N1390" s="564" t="str">
        <f>IF('statement of marks'!DR84="","",'statement of marks'!DR84)</f>
        <v/>
      </c>
      <c r="O1390" s="564" t="str">
        <f>IF('statement of marks'!DV84="","",'statement of marks'!DV84)</f>
        <v/>
      </c>
      <c r="P1390" s="122" t="str">
        <f>IF(O1390="","",SUM(L1390:O1390))</f>
        <v/>
      </c>
    </row>
    <row r="1391" spans="1:16" ht="15.25" customHeight="1">
      <c r="A1391" s="1029" t="str">
        <f>'statement of marks'!$EB$3</f>
        <v>FOUNDATION OF IT</v>
      </c>
      <c r="B1391" s="1030"/>
      <c r="C1391" s="564" t="str">
        <f>IF('statement of marks'!EB83="","",'statement of marks'!EB83)</f>
        <v/>
      </c>
      <c r="D1391" s="564" t="str">
        <f>IF('statement of marks'!EC83="","",'statement of marks'!EC83)</f>
        <v/>
      </c>
      <c r="E1391" s="564" t="str">
        <f>IF('statement of marks'!ED83="","",'statement of marks'!ED83)</f>
        <v/>
      </c>
      <c r="F1391" s="564" t="str">
        <f>IF('statement of marks'!EH83="","",'statement of marks'!EH83)</f>
        <v/>
      </c>
      <c r="G1391" s="122" t="str">
        <f>IF(F1391="","",SUM(C1391:F1391))</f>
        <v/>
      </c>
      <c r="H1391" s="231"/>
      <c r="J1391" s="1029" t="str">
        <f>'statement of marks'!$EB$3</f>
        <v>FOUNDATION OF IT</v>
      </c>
      <c r="K1391" s="1030"/>
      <c r="L1391" s="564" t="str">
        <f>IF('statement of marks'!EB84="","",'statement of marks'!EB84)</f>
        <v/>
      </c>
      <c r="M1391" s="564" t="str">
        <f>IF('statement of marks'!EC84="","",'statement of marks'!EC84)</f>
        <v/>
      </c>
      <c r="N1391" s="564" t="str">
        <f>IF('statement of marks'!ED84="","",'statement of marks'!ED84)</f>
        <v/>
      </c>
      <c r="O1391" s="564" t="str">
        <f>IF('statement of marks'!EH84="","",'statement of marks'!EH84)</f>
        <v/>
      </c>
      <c r="P1391" s="122" t="str">
        <f>IF(O1391="","",SUM(L1391:O1391))</f>
        <v/>
      </c>
    </row>
    <row r="1392" spans="1:16" ht="15.25" customHeight="1">
      <c r="A1392" s="1029" t="str">
        <f>'statement of marks'!$EN$3</f>
        <v>S.U.P.W.</v>
      </c>
      <c r="B1392" s="1030"/>
      <c r="C1392" s="562" t="s">
        <v>247</v>
      </c>
      <c r="D1392" s="1042" t="s">
        <v>249</v>
      </c>
      <c r="E1392" s="1042"/>
      <c r="F1392" s="565" t="s">
        <v>75</v>
      </c>
      <c r="G1392" s="122" t="s">
        <v>30</v>
      </c>
      <c r="H1392" s="231"/>
      <c r="J1392" s="1029" t="str">
        <f>'statement of marks'!$EN$3</f>
        <v>S.U.P.W.</v>
      </c>
      <c r="K1392" s="1030"/>
      <c r="L1392" s="562" t="s">
        <v>247</v>
      </c>
      <c r="M1392" s="1042" t="s">
        <v>249</v>
      </c>
      <c r="N1392" s="1042"/>
      <c r="O1392" s="565" t="s">
        <v>75</v>
      </c>
      <c r="P1392" s="122" t="s">
        <v>30</v>
      </c>
    </row>
    <row r="1393" spans="1:16" ht="15.25" customHeight="1">
      <c r="A1393" s="1029"/>
      <c r="B1393" s="1030"/>
      <c r="C1393" s="563">
        <f>'statement of marks'!$EN$6</f>
        <v>25</v>
      </c>
      <c r="D1393" s="1043">
        <f>'statement of marks'!$EO$6</f>
        <v>45</v>
      </c>
      <c r="E1393" s="1043"/>
      <c r="F1393" s="563">
        <f>'statement of marks'!$EP$6</f>
        <v>30</v>
      </c>
      <c r="G1393" s="122">
        <f>SUM(C1393,D1393,F1393)</f>
        <v>100</v>
      </c>
      <c r="H1393" s="231"/>
      <c r="J1393" s="1029"/>
      <c r="K1393" s="1030"/>
      <c r="L1393" s="563">
        <f>'statement of marks'!$EN$6</f>
        <v>25</v>
      </c>
      <c r="M1393" s="1043">
        <f>'statement of marks'!$EO$6</f>
        <v>45</v>
      </c>
      <c r="N1393" s="1043"/>
      <c r="O1393" s="563">
        <f>'statement of marks'!$EP$6</f>
        <v>30</v>
      </c>
      <c r="P1393" s="122">
        <f>SUM(L1393,M1393,O1393)</f>
        <v>100</v>
      </c>
    </row>
    <row r="1394" spans="1:16" ht="15.25" customHeight="1">
      <c r="A1394" s="1029"/>
      <c r="B1394" s="1030"/>
      <c r="C1394" s="564" t="str">
        <f>IF('statement of marks'!EN83="","",'statement of marks'!EN83)</f>
        <v/>
      </c>
      <c r="D1394" s="1044" t="str">
        <f>'statement of marks'!EO83</f>
        <v/>
      </c>
      <c r="E1394" s="1044"/>
      <c r="F1394" s="564" t="str">
        <f>'statement of marks'!EP83</f>
        <v/>
      </c>
      <c r="G1394" s="561" t="str">
        <f>IF(F1394="","",SUM(C1394,D1394,F1394))</f>
        <v/>
      </c>
      <c r="H1394" s="231"/>
      <c r="J1394" s="1029"/>
      <c r="K1394" s="1030"/>
      <c r="L1394" s="564" t="str">
        <f>IF('statement of marks'!EN84="","",'statement of marks'!EN84)</f>
        <v/>
      </c>
      <c r="M1394" s="1044" t="str">
        <f>'statement of marks'!EO84</f>
        <v/>
      </c>
      <c r="N1394" s="1044"/>
      <c r="O1394" s="564" t="str">
        <f>'statement of marks'!EP84</f>
        <v/>
      </c>
      <c r="P1394" s="561" t="str">
        <f>IF(O1394="","",SUM(L1394,M1394,O1394))</f>
        <v/>
      </c>
    </row>
    <row r="1395" spans="1:16" ht="15.25" customHeight="1">
      <c r="A1395" s="1029" t="str">
        <f>'statement of marks'!$ES$3</f>
        <v>ART EDU.</v>
      </c>
      <c r="B1395" s="1030"/>
      <c r="C1395" s="565" t="s">
        <v>76</v>
      </c>
      <c r="D1395" s="1041" t="s">
        <v>77</v>
      </c>
      <c r="E1395" s="1041"/>
      <c r="F1395" s="224" t="s">
        <v>248</v>
      </c>
      <c r="G1395" s="122" t="s">
        <v>30</v>
      </c>
      <c r="H1395" s="231"/>
      <c r="J1395" s="1029" t="str">
        <f>'statement of marks'!$ES$3</f>
        <v>ART EDU.</v>
      </c>
      <c r="K1395" s="1030"/>
      <c r="L1395" s="565" t="s">
        <v>76</v>
      </c>
      <c r="M1395" s="1041" t="s">
        <v>77</v>
      </c>
      <c r="N1395" s="1041"/>
      <c r="O1395" s="224" t="s">
        <v>248</v>
      </c>
      <c r="P1395" s="122" t="s">
        <v>30</v>
      </c>
    </row>
    <row r="1396" spans="1:16" ht="15.25" customHeight="1">
      <c r="A1396" s="1029"/>
      <c r="B1396" s="1030"/>
      <c r="C1396" s="563">
        <f>'statement of marks'!$ES$6</f>
        <v>25</v>
      </c>
      <c r="D1396" s="563">
        <f>'statement of marks'!$ET$6</f>
        <v>30</v>
      </c>
      <c r="E1396" s="563">
        <f>'statement of marks'!$EU$6</f>
        <v>30</v>
      </c>
      <c r="F1396" s="563">
        <f>'statement of marks'!$EV$6</f>
        <v>15</v>
      </c>
      <c r="G1396" s="122">
        <f>SUM(C1396,D1396,E1396,F1396)</f>
        <v>100</v>
      </c>
      <c r="H1396" s="231"/>
      <c r="J1396" s="1029"/>
      <c r="K1396" s="1030"/>
      <c r="L1396" s="563">
        <f>'statement of marks'!$ES$6</f>
        <v>25</v>
      </c>
      <c r="M1396" s="563">
        <f>'statement of marks'!$ET$6</f>
        <v>30</v>
      </c>
      <c r="N1396" s="563">
        <f>'statement of marks'!$EU$6</f>
        <v>30</v>
      </c>
      <c r="O1396" s="563">
        <f>'statement of marks'!$EV$6</f>
        <v>15</v>
      </c>
      <c r="P1396" s="122">
        <f>SUM(L1396,M1396,N1396,O1396)</f>
        <v>100</v>
      </c>
    </row>
    <row r="1397" spans="1:16" ht="15.25" customHeight="1">
      <c r="A1397" s="1029"/>
      <c r="B1397" s="1030"/>
      <c r="C1397" s="564" t="str">
        <f>IF('statement of marks'!ES83="","",'statement of marks'!ES83)</f>
        <v/>
      </c>
      <c r="D1397" s="564" t="str">
        <f>'statement of marks'!ET83</f>
        <v/>
      </c>
      <c r="E1397" s="564" t="str">
        <f>'statement of marks'!EU83</f>
        <v/>
      </c>
      <c r="F1397" s="564" t="str">
        <f>'statement of marks'!EV83</f>
        <v/>
      </c>
      <c r="G1397" s="122" t="str">
        <f>IF(F1397="","",SUM(C1397:F1397))</f>
        <v/>
      </c>
      <c r="H1397" s="231"/>
      <c r="J1397" s="1029"/>
      <c r="K1397" s="1030"/>
      <c r="L1397" s="564" t="str">
        <f>IF('statement of marks'!ES84="","",'statement of marks'!ES84)</f>
        <v/>
      </c>
      <c r="M1397" s="564" t="str">
        <f>'statement of marks'!ET84</f>
        <v/>
      </c>
      <c r="N1397" s="564" t="str">
        <f>'statement of marks'!EU84</f>
        <v/>
      </c>
      <c r="O1397" s="564" t="str">
        <f>'statement of marks'!EV84</f>
        <v/>
      </c>
      <c r="P1397" s="122" t="str">
        <f>IF(O1397="","",SUM(L1397:O1397))</f>
        <v/>
      </c>
    </row>
    <row r="1398" spans="1:16" ht="15.25" customHeight="1">
      <c r="A1398" s="1033" t="s">
        <v>246</v>
      </c>
      <c r="B1398" s="1034"/>
      <c r="C1398" s="560" t="s">
        <v>252</v>
      </c>
      <c r="D1398" s="560" t="s">
        <v>251</v>
      </c>
      <c r="E1398" s="560" t="s">
        <v>250</v>
      </c>
      <c r="F1398" s="1031" t="s">
        <v>245</v>
      </c>
      <c r="G1398" s="1032"/>
      <c r="H1398" s="231"/>
      <c r="J1398" s="1033" t="s">
        <v>246</v>
      </c>
      <c r="K1398" s="1034"/>
      <c r="L1398" s="560" t="s">
        <v>252</v>
      </c>
      <c r="M1398" s="560" t="s">
        <v>251</v>
      </c>
      <c r="N1398" s="560" t="s">
        <v>250</v>
      </c>
      <c r="O1398" s="1031" t="s">
        <v>245</v>
      </c>
      <c r="P1398" s="1032"/>
    </row>
    <row r="1399" spans="1:16" ht="15.25" customHeight="1">
      <c r="A1399" s="1033" t="s">
        <v>170</v>
      </c>
      <c r="B1399" s="1034"/>
      <c r="C1399" s="181" t="str">
        <f>IF('statement of marks'!GN83="","",'statement of marks'!GN83)</f>
        <v/>
      </c>
      <c r="D1399" s="181" t="str">
        <f>IF('statement of marks'!GP83="","",'statement of marks'!GP83)</f>
        <v/>
      </c>
      <c r="E1399" s="181" t="str">
        <f>IF('statement of marks'!GR83="","",'statement of marks'!GR83)</f>
        <v/>
      </c>
      <c r="F1399" s="1035" t="str">
        <f>'statement of marks'!GT83</f>
        <v/>
      </c>
      <c r="G1399" s="1036"/>
      <c r="H1399" s="231"/>
      <c r="J1399" s="1033" t="s">
        <v>170</v>
      </c>
      <c r="K1399" s="1034"/>
      <c r="L1399" s="181" t="str">
        <f>IF('statement of marks'!GN84="","",'statement of marks'!GN84)</f>
        <v/>
      </c>
      <c r="M1399" s="181" t="str">
        <f>IF('statement of marks'!GP84="","",'statement of marks'!GP84)</f>
        <v/>
      </c>
      <c r="N1399" s="181" t="str">
        <f>IF('statement of marks'!GR84="","",'statement of marks'!GR84)</f>
        <v/>
      </c>
      <c r="O1399" s="1035" t="str">
        <f>'statement of marks'!GT84</f>
        <v/>
      </c>
      <c r="P1399" s="1036"/>
    </row>
    <row r="1400" spans="1:16" ht="15.25" customHeight="1">
      <c r="A1400" s="1037" t="s">
        <v>171</v>
      </c>
      <c r="B1400" s="1038"/>
      <c r="C1400" s="180" t="str">
        <f>IF('statement of marks'!GM83="","",'statement of marks'!GM83)</f>
        <v/>
      </c>
      <c r="D1400" s="180" t="str">
        <f>IF('statement of marks'!GO83="","",'statement of marks'!GO83)</f>
        <v/>
      </c>
      <c r="E1400" s="180" t="str">
        <f>IF('statement of marks'!GQ83="","",'statement of marks'!GQ83)</f>
        <v/>
      </c>
      <c r="F1400" s="1039" t="str">
        <f>'statement of marks'!GS83</f>
        <v/>
      </c>
      <c r="G1400" s="1040"/>
      <c r="H1400" s="231"/>
      <c r="J1400" s="1037" t="s">
        <v>171</v>
      </c>
      <c r="K1400" s="1038"/>
      <c r="L1400" s="180" t="str">
        <f>IF('statement of marks'!GM84="","",'statement of marks'!GM84)</f>
        <v/>
      </c>
      <c r="M1400" s="180" t="str">
        <f>IF('statement of marks'!GO84="","",'statement of marks'!GO84)</f>
        <v/>
      </c>
      <c r="N1400" s="180" t="str">
        <f>IF('statement of marks'!GQ84="","",'statement of marks'!GQ84)</f>
        <v/>
      </c>
      <c r="O1400" s="1039" t="str">
        <f>'statement of marks'!GS84</f>
        <v/>
      </c>
      <c r="P1400" s="1040"/>
    </row>
    <row r="1401" spans="1:16" ht="15.25" customHeight="1">
      <c r="A1401" s="1029" t="s">
        <v>241</v>
      </c>
      <c r="B1401" s="1030"/>
      <c r="C1401" s="177"/>
      <c r="D1401" s="43"/>
      <c r="E1401" s="43"/>
      <c r="F1401" s="43"/>
      <c r="G1401" s="226"/>
      <c r="H1401" s="231"/>
      <c r="J1401" s="1029" t="s">
        <v>241</v>
      </c>
      <c r="K1401" s="1030"/>
      <c r="L1401" s="177"/>
      <c r="M1401" s="43"/>
      <c r="N1401" s="43"/>
      <c r="O1401" s="43"/>
      <c r="P1401" s="226"/>
    </row>
    <row r="1402" spans="1:16" ht="15.25" customHeight="1">
      <c r="A1402" s="1029" t="s">
        <v>242</v>
      </c>
      <c r="B1402" s="1030"/>
      <c r="C1402" s="177"/>
      <c r="D1402" s="43"/>
      <c r="E1402" s="43"/>
      <c r="F1402" s="43"/>
      <c r="G1402" s="226"/>
      <c r="H1402" s="231"/>
      <c r="J1402" s="1029" t="s">
        <v>242</v>
      </c>
      <c r="K1402" s="1030"/>
      <c r="L1402" s="177"/>
      <c r="M1402" s="43"/>
      <c r="N1402" s="43"/>
      <c r="O1402" s="43"/>
      <c r="P1402" s="226"/>
    </row>
    <row r="1403" spans="1:16" ht="15.25" customHeight="1">
      <c r="A1403" s="1029" t="s">
        <v>243</v>
      </c>
      <c r="B1403" s="1030"/>
      <c r="C1403" s="177"/>
      <c r="D1403" s="43"/>
      <c r="E1403" s="43"/>
      <c r="F1403" s="43"/>
      <c r="G1403" s="226"/>
      <c r="H1403" s="231"/>
      <c r="J1403" s="1029" t="s">
        <v>243</v>
      </c>
      <c r="K1403" s="1030"/>
      <c r="L1403" s="177"/>
      <c r="M1403" s="43"/>
      <c r="N1403" s="43"/>
      <c r="O1403" s="43"/>
      <c r="P1403" s="226"/>
    </row>
    <row r="1404" spans="1:16" ht="15.25" customHeight="1" thickBot="1">
      <c r="A1404" s="1027" t="s">
        <v>244</v>
      </c>
      <c r="B1404" s="1028"/>
      <c r="C1404" s="178"/>
      <c r="D1404" s="227"/>
      <c r="E1404" s="227"/>
      <c r="F1404" s="227"/>
      <c r="G1404" s="228"/>
      <c r="H1404" s="231"/>
      <c r="J1404" s="1027" t="s">
        <v>244</v>
      </c>
      <c r="K1404" s="1028"/>
      <c r="L1404" s="178"/>
      <c r="M1404" s="227"/>
      <c r="N1404" s="227"/>
      <c r="O1404" s="227"/>
      <c r="P1404" s="228"/>
    </row>
    <row r="1405" spans="1:16" ht="15.25" customHeight="1" thickTop="1">
      <c r="A1405" s="1053" t="s">
        <v>166</v>
      </c>
      <c r="B1405" s="1054"/>
      <c r="C1405" s="1054"/>
      <c r="D1405" s="1054"/>
      <c r="E1405" s="1054"/>
      <c r="F1405" s="1054"/>
      <c r="G1405" s="1055"/>
      <c r="H1405" s="231"/>
      <c r="J1405" s="1056" t="s">
        <v>256</v>
      </c>
      <c r="K1405" s="1057"/>
      <c r="L1405" s="1057"/>
      <c r="M1405" s="1057"/>
      <c r="N1405" s="1057"/>
      <c r="O1405" s="1057"/>
      <c r="P1405" s="1058"/>
    </row>
    <row r="1406" spans="1:16" ht="15.25" customHeight="1">
      <c r="A1406" s="1059" t="str">
        <f>IF('statement of marks'!$A$1="","",'statement of marks'!$A$1)</f>
        <v xml:space="preserve">GOVT. HR. SEC. SCHOOL, </v>
      </c>
      <c r="B1406" s="1060"/>
      <c r="C1406" s="1060"/>
      <c r="D1406" s="1060"/>
      <c r="E1406" s="1060"/>
      <c r="F1406" s="1060"/>
      <c r="G1406" s="1061"/>
      <c r="H1406" s="231"/>
      <c r="J1406" s="1059" t="str">
        <f>IF('statement of marks'!$A$1="","",'statement of marks'!$A$1)</f>
        <v xml:space="preserve">GOVT. HR. SEC. SCHOOL, </v>
      </c>
      <c r="K1406" s="1060"/>
      <c r="L1406" s="1060"/>
      <c r="M1406" s="1060"/>
      <c r="N1406" s="1060"/>
      <c r="O1406" s="1060"/>
      <c r="P1406" s="1061"/>
    </row>
    <row r="1407" spans="1:16" ht="15.25" customHeight="1">
      <c r="A1407" s="1059"/>
      <c r="B1407" s="1060"/>
      <c r="C1407" s="1060"/>
      <c r="D1407" s="1060"/>
      <c r="E1407" s="1060"/>
      <c r="F1407" s="1060"/>
      <c r="G1407" s="1061"/>
      <c r="H1407" s="231"/>
      <c r="J1407" s="1059"/>
      <c r="K1407" s="1060"/>
      <c r="L1407" s="1060"/>
      <c r="M1407" s="1060"/>
      <c r="N1407" s="1060"/>
      <c r="O1407" s="1060"/>
      <c r="P1407" s="1061"/>
    </row>
    <row r="1408" spans="1:16" ht="15.25" customHeight="1">
      <c r="A1408" s="1029" t="s">
        <v>167</v>
      </c>
      <c r="B1408" s="1030"/>
      <c r="C1408" s="1051" t="str">
        <f>IF('statement of marks'!$F$3="","",'statement of marks'!$F$3)</f>
        <v>2015-16</v>
      </c>
      <c r="D1408" s="1051"/>
      <c r="E1408" s="1051"/>
      <c r="F1408" s="1051"/>
      <c r="G1408" s="1052"/>
      <c r="H1408" s="231"/>
      <c r="J1408" s="1029" t="s">
        <v>167</v>
      </c>
      <c r="K1408" s="1030"/>
      <c r="L1408" s="1051" t="str">
        <f>IF('statement of marks'!$F$3="","",'statement of marks'!$F$3)</f>
        <v>2015-16</v>
      </c>
      <c r="M1408" s="1051"/>
      <c r="N1408" s="1051"/>
      <c r="O1408" s="1051"/>
      <c r="P1408" s="1052"/>
    </row>
    <row r="1409" spans="1:16" ht="15.25" customHeight="1">
      <c r="A1409" s="1029" t="s">
        <v>31</v>
      </c>
      <c r="B1409" s="1030"/>
      <c r="C1409" s="1051" t="str">
        <f>IF('statement of marks'!H85="","",'statement of marks'!H85)</f>
        <v>A 079</v>
      </c>
      <c r="D1409" s="1051"/>
      <c r="E1409" s="1051"/>
      <c r="F1409" s="1051"/>
      <c r="G1409" s="1052"/>
      <c r="H1409" s="231"/>
      <c r="J1409" s="1029" t="s">
        <v>31</v>
      </c>
      <c r="K1409" s="1030"/>
      <c r="L1409" s="1051" t="str">
        <f>IF('statement of marks'!H86="","",'statement of marks'!H86)</f>
        <v>A 080</v>
      </c>
      <c r="M1409" s="1051"/>
      <c r="N1409" s="1051"/>
      <c r="O1409" s="1051"/>
      <c r="P1409" s="1052"/>
    </row>
    <row r="1410" spans="1:16" ht="15.25" customHeight="1">
      <c r="A1410" s="1029" t="s">
        <v>32</v>
      </c>
      <c r="B1410" s="1030"/>
      <c r="C1410" s="1051" t="str">
        <f>IF('statement of marks'!I85="","",'statement of marks'!I85)</f>
        <v>B 079</v>
      </c>
      <c r="D1410" s="1051"/>
      <c r="E1410" s="1051"/>
      <c r="F1410" s="1051"/>
      <c r="G1410" s="1052"/>
      <c r="H1410" s="231"/>
      <c r="J1410" s="1029" t="s">
        <v>32</v>
      </c>
      <c r="K1410" s="1030"/>
      <c r="L1410" s="1051" t="str">
        <f>IF('statement of marks'!I86="","",'statement of marks'!I86)</f>
        <v>B 080</v>
      </c>
      <c r="M1410" s="1051"/>
      <c r="N1410" s="1051"/>
      <c r="O1410" s="1051"/>
      <c r="P1410" s="1052"/>
    </row>
    <row r="1411" spans="1:16" ht="15.25" customHeight="1">
      <c r="A1411" s="1029" t="s">
        <v>33</v>
      </c>
      <c r="B1411" s="1030"/>
      <c r="C1411" s="1051" t="str">
        <f>IF('statement of marks'!J85="","",'statement of marks'!J85)</f>
        <v>C 079</v>
      </c>
      <c r="D1411" s="1051"/>
      <c r="E1411" s="1051"/>
      <c r="F1411" s="1051"/>
      <c r="G1411" s="1052"/>
      <c r="H1411" s="231"/>
      <c r="J1411" s="1029" t="s">
        <v>33</v>
      </c>
      <c r="K1411" s="1030"/>
      <c r="L1411" s="1051" t="str">
        <f>IF('statement of marks'!J86="","",'statement of marks'!J86)</f>
        <v>C 080</v>
      </c>
      <c r="M1411" s="1051"/>
      <c r="N1411" s="1051"/>
      <c r="O1411" s="1051"/>
      <c r="P1411" s="1052"/>
    </row>
    <row r="1412" spans="1:16" ht="15.25" customHeight="1">
      <c r="A1412" s="1029" t="s">
        <v>202</v>
      </c>
      <c r="B1412" s="1030"/>
      <c r="C1412" s="559" t="str">
        <f>IF('statement of marks'!$A$3="","",'statement of marks'!$A$3)</f>
        <v>10 'B'</v>
      </c>
      <c r="D1412" s="1030" t="s">
        <v>62</v>
      </c>
      <c r="E1412" s="1030"/>
      <c r="F1412" s="1030">
        <f>IF('statement of marks'!D85="","",'statement of marks'!D85)</f>
        <v>1079</v>
      </c>
      <c r="G1412" s="1050"/>
      <c r="H1412" s="231"/>
      <c r="J1412" s="1029" t="s">
        <v>202</v>
      </c>
      <c r="K1412" s="1030"/>
      <c r="L1412" s="559" t="str">
        <f>IF('statement of marks'!$A$3="","",'statement of marks'!$A$3)</f>
        <v>10 'B'</v>
      </c>
      <c r="M1412" s="1030" t="s">
        <v>62</v>
      </c>
      <c r="N1412" s="1030"/>
      <c r="O1412" s="1030">
        <f>IF('statement of marks'!D86="","",'statement of marks'!D86)</f>
        <v>1080</v>
      </c>
      <c r="P1412" s="1050"/>
    </row>
    <row r="1413" spans="1:16" ht="15.25" customHeight="1">
      <c r="A1413" s="1029" t="s">
        <v>63</v>
      </c>
      <c r="B1413" s="1030"/>
      <c r="C1413" s="559" t="str">
        <f>IF('statement of marks'!F85="","",'statement of marks'!F85)</f>
        <v/>
      </c>
      <c r="D1413" s="1030" t="s">
        <v>58</v>
      </c>
      <c r="E1413" s="1030"/>
      <c r="F1413" s="1062" t="str">
        <f>IF('statement of marks'!G85="","",'statement of marks'!G85)</f>
        <v/>
      </c>
      <c r="G1413" s="1063"/>
      <c r="H1413" s="231"/>
      <c r="J1413" s="1029" t="s">
        <v>63</v>
      </c>
      <c r="K1413" s="1030"/>
      <c r="L1413" s="559" t="str">
        <f>IF('statement of marks'!F86="","",'statement of marks'!F86)</f>
        <v/>
      </c>
      <c r="M1413" s="1030" t="s">
        <v>58</v>
      </c>
      <c r="N1413" s="1030"/>
      <c r="O1413" s="1062" t="str">
        <f>IF('statement of marks'!G86="","",'statement of marks'!G86)</f>
        <v/>
      </c>
      <c r="P1413" s="1063"/>
    </row>
    <row r="1414" spans="1:16" ht="15.25" customHeight="1">
      <c r="A1414" s="229" t="s">
        <v>168</v>
      </c>
      <c r="B1414" s="230" t="s">
        <v>254</v>
      </c>
      <c r="C1414" s="186" t="s">
        <v>67</v>
      </c>
      <c r="D1414" s="186" t="s">
        <v>68</v>
      </c>
      <c r="E1414" s="186" t="s">
        <v>69</v>
      </c>
      <c r="F1414" s="558" t="s">
        <v>176</v>
      </c>
      <c r="G1414" s="190" t="s">
        <v>253</v>
      </c>
      <c r="H1414" s="231"/>
      <c r="J1414" s="229" t="s">
        <v>168</v>
      </c>
      <c r="K1414" s="230" t="s">
        <v>254</v>
      </c>
      <c r="L1414" s="186" t="s">
        <v>67</v>
      </c>
      <c r="M1414" s="186" t="s">
        <v>68</v>
      </c>
      <c r="N1414" s="186" t="s">
        <v>69</v>
      </c>
      <c r="O1414" s="558" t="s">
        <v>176</v>
      </c>
      <c r="P1414" s="190" t="s">
        <v>253</v>
      </c>
    </row>
    <row r="1415" spans="1:16" ht="15.25" customHeight="1">
      <c r="A1415" s="1049" t="s">
        <v>148</v>
      </c>
      <c r="B1415" s="1046"/>
      <c r="C1415" s="563">
        <v>10</v>
      </c>
      <c r="D1415" s="563">
        <v>10</v>
      </c>
      <c r="E1415" s="563">
        <v>10</v>
      </c>
      <c r="F1415" s="563">
        <v>70</v>
      </c>
      <c r="G1415" s="122">
        <v>100</v>
      </c>
      <c r="H1415" s="231"/>
      <c r="J1415" s="1049" t="s">
        <v>148</v>
      </c>
      <c r="K1415" s="1046"/>
      <c r="L1415" s="563">
        <v>10</v>
      </c>
      <c r="M1415" s="563">
        <v>10</v>
      </c>
      <c r="N1415" s="563">
        <v>10</v>
      </c>
      <c r="O1415" s="563">
        <v>70</v>
      </c>
      <c r="P1415" s="122">
        <v>100</v>
      </c>
    </row>
    <row r="1416" spans="1:16" ht="15.25" customHeight="1">
      <c r="A1416" s="1029" t="str">
        <f>'statement of marks'!$K$3</f>
        <v>HINDI</v>
      </c>
      <c r="B1416" s="1030"/>
      <c r="C1416" s="181" t="str">
        <f>IF('statement of marks'!K85="","",'statement of marks'!K85)</f>
        <v/>
      </c>
      <c r="D1416" s="181" t="str">
        <f>IF('statement of marks'!L85="","",'statement of marks'!L85)</f>
        <v/>
      </c>
      <c r="E1416" s="181" t="str">
        <f>IF('statement of marks'!M85="","",'statement of marks'!M85)</f>
        <v/>
      </c>
      <c r="F1416" s="181" t="str">
        <f>IF('statement of marks'!O85="","",'statement of marks'!O85)</f>
        <v/>
      </c>
      <c r="G1416" s="122" t="str">
        <f t="shared" ref="G1416:G1421" si="78">IF(F1416="","",SUM(C1416:F1416))</f>
        <v/>
      </c>
      <c r="H1416" s="231"/>
      <c r="J1416" s="1029" t="str">
        <f>'statement of marks'!$K$3</f>
        <v>HINDI</v>
      </c>
      <c r="K1416" s="1030"/>
      <c r="L1416" s="181" t="str">
        <f>IF('statement of marks'!K86="","",'statement of marks'!K86)</f>
        <v/>
      </c>
      <c r="M1416" s="181" t="str">
        <f>IF('statement of marks'!L86="","",'statement of marks'!L86)</f>
        <v/>
      </c>
      <c r="N1416" s="181" t="str">
        <f>IF('statement of marks'!M86="","",'statement of marks'!M86)</f>
        <v/>
      </c>
      <c r="O1416" s="181" t="str">
        <f>IF('statement of marks'!O86="","",'statement of marks'!O86)</f>
        <v/>
      </c>
      <c r="P1416" s="122" t="str">
        <f t="shared" ref="P1416:P1421" si="79">IF(O1416="","",SUM(L1416:O1416))</f>
        <v/>
      </c>
    </row>
    <row r="1417" spans="1:16" ht="15.25" customHeight="1">
      <c r="A1417" s="1029" t="str">
        <f>'statement of marks'!$AA$3</f>
        <v>ENGLISH</v>
      </c>
      <c r="B1417" s="1030"/>
      <c r="C1417" s="181" t="str">
        <f>IF('statement of marks'!AA85="","",'statement of marks'!AA85)</f>
        <v/>
      </c>
      <c r="D1417" s="181" t="str">
        <f>IF('statement of marks'!AB85="","",'statement of marks'!AB85)</f>
        <v/>
      </c>
      <c r="E1417" s="181" t="str">
        <f>IF('statement of marks'!AC85="","",'statement of marks'!AC85)</f>
        <v/>
      </c>
      <c r="F1417" s="181" t="str">
        <f>IF('statement of marks'!AE85="","",'statement of marks'!AE85)</f>
        <v/>
      </c>
      <c r="G1417" s="122" t="str">
        <f t="shared" si="78"/>
        <v/>
      </c>
      <c r="H1417" s="231"/>
      <c r="J1417" s="1029" t="str">
        <f>'statement of marks'!$AA$3</f>
        <v>ENGLISH</v>
      </c>
      <c r="K1417" s="1030"/>
      <c r="L1417" s="181" t="str">
        <f>IF('statement of marks'!AA86="","",'statement of marks'!AA86)</f>
        <v/>
      </c>
      <c r="M1417" s="181" t="str">
        <f>IF('statement of marks'!AB86="","",'statement of marks'!AB86)</f>
        <v/>
      </c>
      <c r="N1417" s="181" t="str">
        <f>IF('statement of marks'!AC86="","",'statement of marks'!AC86)</f>
        <v/>
      </c>
      <c r="O1417" s="181" t="str">
        <f>IF('statement of marks'!AE86="","",'statement of marks'!AE86)</f>
        <v/>
      </c>
      <c r="P1417" s="122" t="str">
        <f t="shared" si="79"/>
        <v/>
      </c>
    </row>
    <row r="1418" spans="1:16" ht="15.25" customHeight="1">
      <c r="A1418" s="1029" t="str">
        <f>'statement of marks'!AR85</f>
        <v/>
      </c>
      <c r="B1418" s="1030"/>
      <c r="C1418" s="181" t="str">
        <f>IF('statement of marks'!AS85="","",'statement of marks'!AS85)</f>
        <v/>
      </c>
      <c r="D1418" s="181" t="str">
        <f>IF('statement of marks'!AT85="","",'statement of marks'!AT85)</f>
        <v/>
      </c>
      <c r="E1418" s="181" t="str">
        <f>IF('statement of marks'!AU85="","",'statement of marks'!AU85)</f>
        <v/>
      </c>
      <c r="F1418" s="181" t="str">
        <f>IF('statement of marks'!AW85="","",'statement of marks'!AW85)</f>
        <v/>
      </c>
      <c r="G1418" s="122" t="str">
        <f t="shared" si="78"/>
        <v/>
      </c>
      <c r="H1418" s="231"/>
      <c r="J1418" s="1029" t="str">
        <f>'statement of marks'!AR86</f>
        <v/>
      </c>
      <c r="K1418" s="1030"/>
      <c r="L1418" s="181" t="str">
        <f>IF('statement of marks'!AS86="","",'statement of marks'!AS86)</f>
        <v/>
      </c>
      <c r="M1418" s="181" t="str">
        <f>IF('statement of marks'!AT86="","",'statement of marks'!AT86)</f>
        <v/>
      </c>
      <c r="N1418" s="181" t="str">
        <f>IF('statement of marks'!AU86="","",'statement of marks'!AU86)</f>
        <v/>
      </c>
      <c r="O1418" s="181" t="str">
        <f>IF('statement of marks'!AW86="","",'statement of marks'!AW86)</f>
        <v/>
      </c>
      <c r="P1418" s="122" t="str">
        <f t="shared" si="79"/>
        <v/>
      </c>
    </row>
    <row r="1419" spans="1:16" ht="15.25" customHeight="1">
      <c r="A1419" s="1029" t="str">
        <f>'statement of marks'!$BI$3</f>
        <v>SCIENCE</v>
      </c>
      <c r="B1419" s="1030"/>
      <c r="C1419" s="181" t="str">
        <f>IF('statement of marks'!BI85="","",'statement of marks'!BI85)</f>
        <v/>
      </c>
      <c r="D1419" s="181" t="str">
        <f>IF('statement of marks'!BJ85="","",'statement of marks'!BJ85)</f>
        <v/>
      </c>
      <c r="E1419" s="181" t="str">
        <f>IF('statement of marks'!BK85="","",'statement of marks'!BK85)</f>
        <v/>
      </c>
      <c r="F1419" s="181" t="str">
        <f>IF('statement of marks'!BM85="","",'statement of marks'!BM85)</f>
        <v/>
      </c>
      <c r="G1419" s="122" t="str">
        <f t="shared" si="78"/>
        <v/>
      </c>
      <c r="H1419" s="231"/>
      <c r="J1419" s="1029" t="str">
        <f>'statement of marks'!$BI$3</f>
        <v>SCIENCE</v>
      </c>
      <c r="K1419" s="1030"/>
      <c r="L1419" s="181" t="str">
        <f>IF('statement of marks'!BI86="","",'statement of marks'!BI86)</f>
        <v/>
      </c>
      <c r="M1419" s="181" t="str">
        <f>IF('statement of marks'!BJ86="","",'statement of marks'!BJ86)</f>
        <v/>
      </c>
      <c r="N1419" s="181" t="str">
        <f>IF('statement of marks'!BK86="","",'statement of marks'!BK86)</f>
        <v/>
      </c>
      <c r="O1419" s="181" t="str">
        <f>IF('statement of marks'!BM86="","",'statement of marks'!BM86)</f>
        <v/>
      </c>
      <c r="P1419" s="122" t="str">
        <f t="shared" si="79"/>
        <v/>
      </c>
    </row>
    <row r="1420" spans="1:16" ht="15.25" customHeight="1">
      <c r="A1420" s="1029" t="str">
        <f>'statement of marks'!$BY$3</f>
        <v>SOCIAL SCIENCE</v>
      </c>
      <c r="B1420" s="1030"/>
      <c r="C1420" s="181" t="str">
        <f>IF('statement of marks'!BY85="","",'statement of marks'!BY85)</f>
        <v/>
      </c>
      <c r="D1420" s="181" t="str">
        <f>IF('statement of marks'!BZ85="","",'statement of marks'!BZ85)</f>
        <v/>
      </c>
      <c r="E1420" s="181" t="str">
        <f>IF('statement of marks'!CA85="","",'statement of marks'!CA85)</f>
        <v/>
      </c>
      <c r="F1420" s="181" t="str">
        <f>IF('statement of marks'!CC85="","",'statement of marks'!CC85)</f>
        <v/>
      </c>
      <c r="G1420" s="122" t="str">
        <f t="shared" si="78"/>
        <v/>
      </c>
      <c r="H1420" s="231"/>
      <c r="J1420" s="1029" t="str">
        <f>'statement of marks'!$BY$3</f>
        <v>SOCIAL SCIENCE</v>
      </c>
      <c r="K1420" s="1030"/>
      <c r="L1420" s="181" t="str">
        <f>IF('statement of marks'!BY86="","",'statement of marks'!BY86)</f>
        <v/>
      </c>
      <c r="M1420" s="181" t="str">
        <f>IF('statement of marks'!BZ86="","",'statement of marks'!BZ86)</f>
        <v/>
      </c>
      <c r="N1420" s="181" t="str">
        <f>IF('statement of marks'!CA86="","",'statement of marks'!CA86)</f>
        <v/>
      </c>
      <c r="O1420" s="181" t="str">
        <f>IF('statement of marks'!CC86="","",'statement of marks'!CC86)</f>
        <v/>
      </c>
      <c r="P1420" s="122" t="str">
        <f t="shared" si="79"/>
        <v/>
      </c>
    </row>
    <row r="1421" spans="1:16" ht="15.25" customHeight="1">
      <c r="A1421" s="1029" t="str">
        <f>'statement of marks'!$CO$3</f>
        <v>MATHEMATICS</v>
      </c>
      <c r="B1421" s="1030"/>
      <c r="C1421" s="181" t="str">
        <f>IF('statement of marks'!CO85="","",'statement of marks'!CO85)</f>
        <v/>
      </c>
      <c r="D1421" s="181" t="str">
        <f>IF('statement of marks'!CP85="","",'statement of marks'!CP85)</f>
        <v/>
      </c>
      <c r="E1421" s="181" t="str">
        <f>IF('statement of marks'!CQ85="","",'statement of marks'!CQ85)</f>
        <v/>
      </c>
      <c r="F1421" s="181" t="str">
        <f>IF('statement of marks'!CS85="","",'statement of marks'!CS85)</f>
        <v/>
      </c>
      <c r="G1421" s="122" t="str">
        <f t="shared" si="78"/>
        <v/>
      </c>
      <c r="H1421" s="231"/>
      <c r="J1421" s="1029" t="str">
        <f>'statement of marks'!$CO$3</f>
        <v>MATHEMATICS</v>
      </c>
      <c r="K1421" s="1030"/>
      <c r="L1421" s="181" t="str">
        <f>IF('statement of marks'!CO86="","",'statement of marks'!CO86)</f>
        <v/>
      </c>
      <c r="M1421" s="181" t="str">
        <f>IF('statement of marks'!CP86="","",'statement of marks'!CP86)</f>
        <v/>
      </c>
      <c r="N1421" s="181" t="str">
        <f>IF('statement of marks'!CQ86="","",'statement of marks'!CQ86)</f>
        <v/>
      </c>
      <c r="O1421" s="181" t="str">
        <f>IF('statement of marks'!CS86="","",'statement of marks'!CS86)</f>
        <v/>
      </c>
      <c r="P1421" s="122" t="str">
        <f t="shared" si="79"/>
        <v/>
      </c>
    </row>
    <row r="1422" spans="1:16" ht="15.25" customHeight="1">
      <c r="A1422" s="1047" t="s">
        <v>255</v>
      </c>
      <c r="B1422" s="1048"/>
      <c r="C1422" s="180" t="str">
        <f>IF(C1421="","",SUM(C1416:C1421))</f>
        <v/>
      </c>
      <c r="D1422" s="180" t="str">
        <f>IF(D1421="","",SUM(D1416:D1421))</f>
        <v/>
      </c>
      <c r="E1422" s="180" t="str">
        <f>IF(E1421="","",SUM(E1416:E1421))</f>
        <v/>
      </c>
      <c r="F1422" s="180" t="str">
        <f>IF(F1421="","",SUM(F1416:F1421))</f>
        <v/>
      </c>
      <c r="G1422" s="188" t="str">
        <f>IF(G1421="","",SUM(G1416:G1421))</f>
        <v/>
      </c>
      <c r="H1422" s="231"/>
      <c r="J1422" s="1047" t="s">
        <v>255</v>
      </c>
      <c r="K1422" s="1048"/>
      <c r="L1422" s="180" t="str">
        <f>IF(L1421="","",SUM(L1416:L1421))</f>
        <v/>
      </c>
      <c r="M1422" s="180" t="str">
        <f>IF(M1421="","",SUM(M1416:M1421))</f>
        <v/>
      </c>
      <c r="N1422" s="180" t="str">
        <f>IF(N1421="","",SUM(N1416:N1421))</f>
        <v/>
      </c>
      <c r="O1422" s="180" t="str">
        <f>IF(O1421="","",SUM(O1416:O1421))</f>
        <v/>
      </c>
      <c r="P1422" s="188" t="str">
        <f>IF(P1421="","",SUM(P1416:P1421))</f>
        <v/>
      </c>
    </row>
    <row r="1423" spans="1:16" ht="15.25" customHeight="1">
      <c r="A1423" s="1047" t="s">
        <v>169</v>
      </c>
      <c r="B1423" s="1048"/>
      <c r="C1423" s="563">
        <f>60-(COUNTIF(C1416:C1421,"NA")*10+COUNTIF(C1416:C1421,"ML")*10)</f>
        <v>60</v>
      </c>
      <c r="D1423" s="563">
        <f>60-(COUNTIF(D1416:D1421,"NA")*10+COUNTIF(D1416:D1421,"ML")*10)</f>
        <v>60</v>
      </c>
      <c r="E1423" s="563">
        <f>60-(COUNTIF(E1416:E1421,"NA")*10+COUNTIF(E1416:E1421,"ML")*10)</f>
        <v>60</v>
      </c>
      <c r="F1423" s="563">
        <f>420-(COUNTIF(F1416:F1421,"NA")*70+COUNTIF(F1416:F1421,"ML")*70)</f>
        <v>420</v>
      </c>
      <c r="G1423" s="189">
        <f>SUM(C1423:F1423)</f>
        <v>600</v>
      </c>
      <c r="H1423" s="231"/>
      <c r="J1423" s="1047" t="s">
        <v>169</v>
      </c>
      <c r="K1423" s="1048"/>
      <c r="L1423" s="563">
        <f>60-(COUNTIF(L1416:L1421,"NA")*10+COUNTIF(L1416:L1421,"ML")*10)</f>
        <v>60</v>
      </c>
      <c r="M1423" s="563">
        <f>60-(COUNTIF(M1416:M1421,"NA")*10+COUNTIF(M1416:M1421,"ML")*10)</f>
        <v>60</v>
      </c>
      <c r="N1423" s="563">
        <f>60-(COUNTIF(N1416:N1421,"NA")*10+COUNTIF(N1416:N1421,"ML")*10)</f>
        <v>60</v>
      </c>
      <c r="O1423" s="563">
        <f>420-(COUNTIF(O1416:O1421,"NA")*70+COUNTIF(O1416:O1421,"ML")*70)</f>
        <v>420</v>
      </c>
      <c r="P1423" s="189">
        <f>SUM(L1423:O1423)</f>
        <v>600</v>
      </c>
    </row>
    <row r="1424" spans="1:16" ht="15.25" customHeight="1">
      <c r="A1424" s="1045" t="s">
        <v>133</v>
      </c>
      <c r="B1424" s="1046"/>
      <c r="C1424" s="123" t="e">
        <f>C1422/C1423*100</f>
        <v>#VALUE!</v>
      </c>
      <c r="D1424" s="123" t="e">
        <f>D1422/D1423*100</f>
        <v>#VALUE!</v>
      </c>
      <c r="E1424" s="123" t="e">
        <f>E1422/E1423*100</f>
        <v>#VALUE!</v>
      </c>
      <c r="F1424" s="123" t="e">
        <f>F1422/F1423*100</f>
        <v>#VALUE!</v>
      </c>
      <c r="G1424" s="124" t="e">
        <f>G1422/G1423*100</f>
        <v>#VALUE!</v>
      </c>
      <c r="H1424" s="231"/>
      <c r="J1424" s="1045" t="s">
        <v>133</v>
      </c>
      <c r="K1424" s="1046"/>
      <c r="L1424" s="123" t="e">
        <f>L1422/L1423*100</f>
        <v>#VALUE!</v>
      </c>
      <c r="M1424" s="123" t="e">
        <f>M1422/M1423*100</f>
        <v>#VALUE!</v>
      </c>
      <c r="N1424" s="123" t="e">
        <f>N1422/N1423*100</f>
        <v>#VALUE!</v>
      </c>
      <c r="O1424" s="123" t="e">
        <f>O1422/O1423*100</f>
        <v>#VALUE!</v>
      </c>
      <c r="P1424" s="124" t="e">
        <f>P1422/P1423*100</f>
        <v>#VALUE!</v>
      </c>
    </row>
    <row r="1425" spans="1:16" ht="15.25" customHeight="1">
      <c r="A1425" s="1029" t="str">
        <f>'statement of marks'!$DE$3</f>
        <v>RAJASTHAN STUDIES</v>
      </c>
      <c r="B1425" s="1030"/>
      <c r="C1425" s="564" t="str">
        <f>IF('statement of marks'!DE85="","",'statement of marks'!DE85)</f>
        <v/>
      </c>
      <c r="D1425" s="564" t="str">
        <f>IF('statement of marks'!DF85="","",'statement of marks'!DF85)</f>
        <v/>
      </c>
      <c r="E1425" s="564" t="str">
        <f>IF('statement of marks'!DG85="","",'statement of marks'!DG85)</f>
        <v/>
      </c>
      <c r="F1425" s="564" t="str">
        <f>IF('statement of marks'!DI85="","",'statement of marks'!DI85)</f>
        <v/>
      </c>
      <c r="G1425" s="122" t="str">
        <f>IF(F1425="","",SUM(C1425:F1425))</f>
        <v/>
      </c>
      <c r="H1425" s="231"/>
      <c r="J1425" s="1029" t="str">
        <f>'statement of marks'!$DE$3</f>
        <v>RAJASTHAN STUDIES</v>
      </c>
      <c r="K1425" s="1030"/>
      <c r="L1425" s="564" t="str">
        <f>IF('statement of marks'!DE86="","",'statement of marks'!DE86)</f>
        <v/>
      </c>
      <c r="M1425" s="564" t="str">
        <f>IF('statement of marks'!DF86="","",'statement of marks'!DF86)</f>
        <v/>
      </c>
      <c r="N1425" s="564" t="str">
        <f>IF('statement of marks'!DG86="","",'statement of marks'!DG86)</f>
        <v/>
      </c>
      <c r="O1425" s="564" t="str">
        <f>IF('statement of marks'!DI86="","",'statement of marks'!DI86)</f>
        <v/>
      </c>
      <c r="P1425" s="122" t="str">
        <f>IF(O1425="","",SUM(L1425:O1425))</f>
        <v/>
      </c>
    </row>
    <row r="1426" spans="1:16" ht="15.25" customHeight="1">
      <c r="A1426" s="1029" t="str">
        <f>'statement of marks'!$DP$3</f>
        <v>PH. AND HEALTH EDU.</v>
      </c>
      <c r="B1426" s="1030"/>
      <c r="C1426" s="564" t="str">
        <f>IF('statement of marks'!DP85="","",'statement of marks'!DP85)</f>
        <v/>
      </c>
      <c r="D1426" s="564" t="str">
        <f>IF('statement of marks'!DQ85="","",'statement of marks'!DQ85)</f>
        <v/>
      </c>
      <c r="E1426" s="564" t="str">
        <f>IF('statement of marks'!DR85="","",'statement of marks'!DR85)</f>
        <v/>
      </c>
      <c r="F1426" s="564" t="str">
        <f>IF('statement of marks'!DV85="","",'statement of marks'!DV85)</f>
        <v/>
      </c>
      <c r="G1426" s="122" t="str">
        <f>IF(F1426="","",SUM(C1426:F1426))</f>
        <v/>
      </c>
      <c r="H1426" s="231"/>
      <c r="J1426" s="1029" t="str">
        <f>'statement of marks'!$DP$3</f>
        <v>PH. AND HEALTH EDU.</v>
      </c>
      <c r="K1426" s="1030"/>
      <c r="L1426" s="564" t="str">
        <f>IF('statement of marks'!DP86="","",'statement of marks'!DP86)</f>
        <v/>
      </c>
      <c r="M1426" s="564" t="str">
        <f>IF('statement of marks'!DQ86="","",'statement of marks'!DQ86)</f>
        <v/>
      </c>
      <c r="N1426" s="564" t="str">
        <f>IF('statement of marks'!DR86="","",'statement of marks'!DR86)</f>
        <v/>
      </c>
      <c r="O1426" s="564" t="str">
        <f>IF('statement of marks'!DV86="","",'statement of marks'!DV86)</f>
        <v/>
      </c>
      <c r="P1426" s="122" t="str">
        <f>IF(O1426="","",SUM(L1426:O1426))</f>
        <v/>
      </c>
    </row>
    <row r="1427" spans="1:16" ht="15.25" customHeight="1">
      <c r="A1427" s="1029" t="str">
        <f>'statement of marks'!$EB$3</f>
        <v>FOUNDATION OF IT</v>
      </c>
      <c r="B1427" s="1030"/>
      <c r="C1427" s="564" t="str">
        <f>IF('statement of marks'!EB85="","",'statement of marks'!EB85)</f>
        <v/>
      </c>
      <c r="D1427" s="564" t="str">
        <f>IF('statement of marks'!EC85="","",'statement of marks'!EC85)</f>
        <v/>
      </c>
      <c r="E1427" s="564" t="str">
        <f>IF('statement of marks'!ED85="","",'statement of marks'!ED85)</f>
        <v/>
      </c>
      <c r="F1427" s="564" t="str">
        <f>IF('statement of marks'!EH85="","",'statement of marks'!EH85)</f>
        <v/>
      </c>
      <c r="G1427" s="122" t="str">
        <f>IF(F1427="","",SUM(C1427:F1427))</f>
        <v/>
      </c>
      <c r="H1427" s="231"/>
      <c r="J1427" s="1029" t="str">
        <f>'statement of marks'!$EB$3</f>
        <v>FOUNDATION OF IT</v>
      </c>
      <c r="K1427" s="1030"/>
      <c r="L1427" s="564" t="str">
        <f>IF('statement of marks'!EB86="","",'statement of marks'!EB86)</f>
        <v/>
      </c>
      <c r="M1427" s="564" t="str">
        <f>IF('statement of marks'!EC86="","",'statement of marks'!EC86)</f>
        <v/>
      </c>
      <c r="N1427" s="564" t="str">
        <f>IF('statement of marks'!ED86="","",'statement of marks'!ED86)</f>
        <v/>
      </c>
      <c r="O1427" s="564" t="str">
        <f>IF('statement of marks'!EH86="","",'statement of marks'!EH86)</f>
        <v/>
      </c>
      <c r="P1427" s="122" t="str">
        <f>IF(O1427="","",SUM(L1427:O1427))</f>
        <v/>
      </c>
    </row>
    <row r="1428" spans="1:16" ht="15.25" customHeight="1">
      <c r="A1428" s="1029" t="str">
        <f>'statement of marks'!$EN$3</f>
        <v>S.U.P.W.</v>
      </c>
      <c r="B1428" s="1030"/>
      <c r="C1428" s="562" t="s">
        <v>247</v>
      </c>
      <c r="D1428" s="1042" t="s">
        <v>249</v>
      </c>
      <c r="E1428" s="1042"/>
      <c r="F1428" s="565" t="s">
        <v>75</v>
      </c>
      <c r="G1428" s="122" t="s">
        <v>30</v>
      </c>
      <c r="H1428" s="231"/>
      <c r="J1428" s="1029" t="str">
        <f>'statement of marks'!$EN$3</f>
        <v>S.U.P.W.</v>
      </c>
      <c r="K1428" s="1030"/>
      <c r="L1428" s="562" t="s">
        <v>247</v>
      </c>
      <c r="M1428" s="1042" t="s">
        <v>249</v>
      </c>
      <c r="N1428" s="1042"/>
      <c r="O1428" s="565" t="s">
        <v>75</v>
      </c>
      <c r="P1428" s="122" t="s">
        <v>30</v>
      </c>
    </row>
    <row r="1429" spans="1:16" ht="15.25" customHeight="1">
      <c r="A1429" s="1029"/>
      <c r="B1429" s="1030"/>
      <c r="C1429" s="563">
        <f>'statement of marks'!$EN$6</f>
        <v>25</v>
      </c>
      <c r="D1429" s="1043">
        <f>'statement of marks'!$EO$6</f>
        <v>45</v>
      </c>
      <c r="E1429" s="1043"/>
      <c r="F1429" s="563">
        <f>'statement of marks'!$EP$6</f>
        <v>30</v>
      </c>
      <c r="G1429" s="122">
        <f>SUM(C1429,D1429,F1429)</f>
        <v>100</v>
      </c>
      <c r="H1429" s="231"/>
      <c r="J1429" s="1029"/>
      <c r="K1429" s="1030"/>
      <c r="L1429" s="563">
        <f>'statement of marks'!$EN$6</f>
        <v>25</v>
      </c>
      <c r="M1429" s="1043">
        <f>'statement of marks'!$EO$6</f>
        <v>45</v>
      </c>
      <c r="N1429" s="1043"/>
      <c r="O1429" s="563">
        <f>'statement of marks'!$EP$6</f>
        <v>30</v>
      </c>
      <c r="P1429" s="122">
        <f>SUM(L1429,M1429,O1429)</f>
        <v>100</v>
      </c>
    </row>
    <row r="1430" spans="1:16" ht="15.25" customHeight="1">
      <c r="A1430" s="1029"/>
      <c r="B1430" s="1030"/>
      <c r="C1430" s="564" t="str">
        <f>IF('statement of marks'!EN85="","",'statement of marks'!EN85)</f>
        <v/>
      </c>
      <c r="D1430" s="1044" t="str">
        <f>'statement of marks'!EO85</f>
        <v/>
      </c>
      <c r="E1430" s="1044"/>
      <c r="F1430" s="564" t="str">
        <f>'statement of marks'!EP85</f>
        <v/>
      </c>
      <c r="G1430" s="561" t="str">
        <f>IF(F1430="","",SUM(C1430,D1430,F1430))</f>
        <v/>
      </c>
      <c r="H1430" s="231"/>
      <c r="J1430" s="1029"/>
      <c r="K1430" s="1030"/>
      <c r="L1430" s="564" t="str">
        <f>IF('statement of marks'!EN86="","",'statement of marks'!EN86)</f>
        <v/>
      </c>
      <c r="M1430" s="1044" t="str">
        <f>'statement of marks'!EO86</f>
        <v/>
      </c>
      <c r="N1430" s="1044"/>
      <c r="O1430" s="564" t="str">
        <f>'statement of marks'!EP86</f>
        <v/>
      </c>
      <c r="P1430" s="561" t="str">
        <f>IF(O1430="","",SUM(L1430,M1430,O1430))</f>
        <v/>
      </c>
    </row>
    <row r="1431" spans="1:16" ht="15.25" customHeight="1">
      <c r="A1431" s="1029" t="str">
        <f>'statement of marks'!$ES$3</f>
        <v>ART EDU.</v>
      </c>
      <c r="B1431" s="1030"/>
      <c r="C1431" s="565" t="s">
        <v>76</v>
      </c>
      <c r="D1431" s="1041" t="s">
        <v>77</v>
      </c>
      <c r="E1431" s="1041"/>
      <c r="F1431" s="224" t="s">
        <v>248</v>
      </c>
      <c r="G1431" s="122" t="s">
        <v>30</v>
      </c>
      <c r="H1431" s="231"/>
      <c r="J1431" s="1029" t="str">
        <f>'statement of marks'!$ES$3</f>
        <v>ART EDU.</v>
      </c>
      <c r="K1431" s="1030"/>
      <c r="L1431" s="565" t="s">
        <v>76</v>
      </c>
      <c r="M1431" s="1041" t="s">
        <v>77</v>
      </c>
      <c r="N1431" s="1041"/>
      <c r="O1431" s="224" t="s">
        <v>248</v>
      </c>
      <c r="P1431" s="122" t="s">
        <v>30</v>
      </c>
    </row>
    <row r="1432" spans="1:16" ht="15.25" customHeight="1">
      <c r="A1432" s="1029"/>
      <c r="B1432" s="1030"/>
      <c r="C1432" s="563">
        <f>'statement of marks'!$ES$6</f>
        <v>25</v>
      </c>
      <c r="D1432" s="563">
        <f>'statement of marks'!$ET$6</f>
        <v>30</v>
      </c>
      <c r="E1432" s="563">
        <f>'statement of marks'!$EU$6</f>
        <v>30</v>
      </c>
      <c r="F1432" s="563">
        <f>'statement of marks'!$EV$6</f>
        <v>15</v>
      </c>
      <c r="G1432" s="122">
        <f>SUM(C1432,D1432,E1432,F1432)</f>
        <v>100</v>
      </c>
      <c r="H1432" s="231"/>
      <c r="J1432" s="1029"/>
      <c r="K1432" s="1030"/>
      <c r="L1432" s="563">
        <f>'statement of marks'!$ES$6</f>
        <v>25</v>
      </c>
      <c r="M1432" s="563">
        <f>'statement of marks'!$ET$6</f>
        <v>30</v>
      </c>
      <c r="N1432" s="563">
        <f>'statement of marks'!$EU$6</f>
        <v>30</v>
      </c>
      <c r="O1432" s="563">
        <f>'statement of marks'!$EV$6</f>
        <v>15</v>
      </c>
      <c r="P1432" s="122">
        <f>SUM(L1432,M1432,N1432,O1432)</f>
        <v>100</v>
      </c>
    </row>
    <row r="1433" spans="1:16" ht="15.25" customHeight="1">
      <c r="A1433" s="1029"/>
      <c r="B1433" s="1030"/>
      <c r="C1433" s="564" t="str">
        <f>IF('statement of marks'!ES85="","",'statement of marks'!ES85)</f>
        <v/>
      </c>
      <c r="D1433" s="564" t="str">
        <f>'statement of marks'!ET85</f>
        <v/>
      </c>
      <c r="E1433" s="564" t="str">
        <f>'statement of marks'!EU85</f>
        <v/>
      </c>
      <c r="F1433" s="564" t="str">
        <f>'statement of marks'!EV85</f>
        <v/>
      </c>
      <c r="G1433" s="122" t="str">
        <f>IF(F1433="","",SUM(C1433:F1433))</f>
        <v/>
      </c>
      <c r="H1433" s="231"/>
      <c r="J1433" s="1029"/>
      <c r="K1433" s="1030"/>
      <c r="L1433" s="564" t="str">
        <f>IF('statement of marks'!ES86="","",'statement of marks'!ES86)</f>
        <v/>
      </c>
      <c r="M1433" s="564" t="str">
        <f>'statement of marks'!ET86</f>
        <v/>
      </c>
      <c r="N1433" s="564" t="str">
        <f>'statement of marks'!EU86</f>
        <v/>
      </c>
      <c r="O1433" s="564" t="str">
        <f>'statement of marks'!EV86</f>
        <v/>
      </c>
      <c r="P1433" s="122" t="str">
        <f>IF(O1433="","",SUM(L1433:O1433))</f>
        <v/>
      </c>
    </row>
    <row r="1434" spans="1:16" ht="15.25" customHeight="1">
      <c r="A1434" s="1033" t="s">
        <v>246</v>
      </c>
      <c r="B1434" s="1034"/>
      <c r="C1434" s="560" t="s">
        <v>252</v>
      </c>
      <c r="D1434" s="560" t="s">
        <v>251</v>
      </c>
      <c r="E1434" s="560" t="s">
        <v>250</v>
      </c>
      <c r="F1434" s="1031" t="s">
        <v>245</v>
      </c>
      <c r="G1434" s="1032"/>
      <c r="H1434" s="231"/>
      <c r="J1434" s="1033" t="s">
        <v>246</v>
      </c>
      <c r="K1434" s="1034"/>
      <c r="L1434" s="560" t="s">
        <v>252</v>
      </c>
      <c r="M1434" s="560" t="s">
        <v>251</v>
      </c>
      <c r="N1434" s="560" t="s">
        <v>250</v>
      </c>
      <c r="O1434" s="1031" t="s">
        <v>245</v>
      </c>
      <c r="P1434" s="1032"/>
    </row>
    <row r="1435" spans="1:16" ht="15.25" customHeight="1">
      <c r="A1435" s="1033" t="s">
        <v>170</v>
      </c>
      <c r="B1435" s="1034"/>
      <c r="C1435" s="181" t="str">
        <f>IF('statement of marks'!GN85="","",'statement of marks'!GN85)</f>
        <v/>
      </c>
      <c r="D1435" s="181" t="str">
        <f>IF('statement of marks'!GP85="","",'statement of marks'!GP85)</f>
        <v/>
      </c>
      <c r="E1435" s="181" t="str">
        <f>IF('statement of marks'!GR85="","",'statement of marks'!GR85)</f>
        <v/>
      </c>
      <c r="F1435" s="1035" t="str">
        <f>'statement of marks'!GT85</f>
        <v/>
      </c>
      <c r="G1435" s="1036"/>
      <c r="H1435" s="231"/>
      <c r="J1435" s="1033" t="s">
        <v>170</v>
      </c>
      <c r="K1435" s="1034"/>
      <c r="L1435" s="181" t="str">
        <f>IF('statement of marks'!GN86="","",'statement of marks'!GN86)</f>
        <v/>
      </c>
      <c r="M1435" s="181" t="str">
        <f>IF('statement of marks'!GP86="","",'statement of marks'!GP86)</f>
        <v/>
      </c>
      <c r="N1435" s="181" t="str">
        <f>IF('statement of marks'!GR86="","",'statement of marks'!GR86)</f>
        <v/>
      </c>
      <c r="O1435" s="1035" t="str">
        <f>'statement of marks'!GT86</f>
        <v/>
      </c>
      <c r="P1435" s="1036"/>
    </row>
    <row r="1436" spans="1:16" ht="15.25" customHeight="1">
      <c r="A1436" s="1037" t="s">
        <v>171</v>
      </c>
      <c r="B1436" s="1038"/>
      <c r="C1436" s="180" t="str">
        <f>IF('statement of marks'!GM85="","",'statement of marks'!GM85)</f>
        <v/>
      </c>
      <c r="D1436" s="180" t="str">
        <f>IF('statement of marks'!GO85="","",'statement of marks'!GO85)</f>
        <v/>
      </c>
      <c r="E1436" s="180" t="str">
        <f>IF('statement of marks'!GQ85="","",'statement of marks'!GQ85)</f>
        <v/>
      </c>
      <c r="F1436" s="1039" t="str">
        <f>'statement of marks'!GS85</f>
        <v/>
      </c>
      <c r="G1436" s="1040"/>
      <c r="H1436" s="231"/>
      <c r="J1436" s="1037" t="s">
        <v>171</v>
      </c>
      <c r="K1436" s="1038"/>
      <c r="L1436" s="180" t="str">
        <f>IF('statement of marks'!GM86="","",'statement of marks'!GM86)</f>
        <v/>
      </c>
      <c r="M1436" s="180" t="str">
        <f>IF('statement of marks'!GO86="","",'statement of marks'!GO86)</f>
        <v/>
      </c>
      <c r="N1436" s="180" t="str">
        <f>IF('statement of marks'!GQ86="","",'statement of marks'!GQ86)</f>
        <v/>
      </c>
      <c r="O1436" s="1039" t="str">
        <f>'statement of marks'!GS86</f>
        <v/>
      </c>
      <c r="P1436" s="1040"/>
    </row>
    <row r="1437" spans="1:16" ht="15.25" customHeight="1">
      <c r="A1437" s="1029" t="s">
        <v>241</v>
      </c>
      <c r="B1437" s="1030"/>
      <c r="C1437" s="177"/>
      <c r="D1437" s="43"/>
      <c r="E1437" s="43"/>
      <c r="F1437" s="43"/>
      <c r="G1437" s="226"/>
      <c r="H1437" s="231"/>
      <c r="J1437" s="1029" t="s">
        <v>241</v>
      </c>
      <c r="K1437" s="1030"/>
      <c r="L1437" s="177"/>
      <c r="M1437" s="43"/>
      <c r="N1437" s="43"/>
      <c r="O1437" s="43"/>
      <c r="P1437" s="226"/>
    </row>
    <row r="1438" spans="1:16" ht="15.25" customHeight="1">
      <c r="A1438" s="1029" t="s">
        <v>242</v>
      </c>
      <c r="B1438" s="1030"/>
      <c r="C1438" s="177"/>
      <c r="D1438" s="43"/>
      <c r="E1438" s="43"/>
      <c r="F1438" s="43"/>
      <c r="G1438" s="226"/>
      <c r="H1438" s="231"/>
      <c r="J1438" s="1029" t="s">
        <v>242</v>
      </c>
      <c r="K1438" s="1030"/>
      <c r="L1438" s="177"/>
      <c r="M1438" s="43"/>
      <c r="N1438" s="43"/>
      <c r="O1438" s="43"/>
      <c r="P1438" s="226"/>
    </row>
    <row r="1439" spans="1:16" ht="15.25" customHeight="1">
      <c r="A1439" s="1029" t="s">
        <v>243</v>
      </c>
      <c r="B1439" s="1030"/>
      <c r="C1439" s="177"/>
      <c r="D1439" s="43"/>
      <c r="E1439" s="43"/>
      <c r="F1439" s="43"/>
      <c r="G1439" s="226"/>
      <c r="H1439" s="231"/>
      <c r="J1439" s="1029" t="s">
        <v>243</v>
      </c>
      <c r="K1439" s="1030"/>
      <c r="L1439" s="177"/>
      <c r="M1439" s="43"/>
      <c r="N1439" s="43"/>
      <c r="O1439" s="43"/>
      <c r="P1439" s="226"/>
    </row>
    <row r="1440" spans="1:16" ht="15.25" customHeight="1" thickBot="1">
      <c r="A1440" s="1027" t="s">
        <v>244</v>
      </c>
      <c r="B1440" s="1028"/>
      <c r="C1440" s="178"/>
      <c r="D1440" s="227"/>
      <c r="E1440" s="227"/>
      <c r="F1440" s="227"/>
      <c r="G1440" s="228"/>
      <c r="H1440" s="231"/>
      <c r="J1440" s="1027" t="s">
        <v>244</v>
      </c>
      <c r="K1440" s="1028"/>
      <c r="L1440" s="178"/>
      <c r="M1440" s="227"/>
      <c r="N1440" s="227"/>
      <c r="O1440" s="227"/>
      <c r="P1440" s="228"/>
    </row>
    <row r="1441" spans="1:16" ht="15.25" customHeight="1" thickTop="1">
      <c r="A1441" s="1053" t="s">
        <v>166</v>
      </c>
      <c r="B1441" s="1054"/>
      <c r="C1441" s="1054"/>
      <c r="D1441" s="1054"/>
      <c r="E1441" s="1054"/>
      <c r="F1441" s="1054"/>
      <c r="G1441" s="1055"/>
      <c r="H1441" s="231"/>
      <c r="J1441" s="1056" t="s">
        <v>256</v>
      </c>
      <c r="K1441" s="1057"/>
      <c r="L1441" s="1057"/>
      <c r="M1441" s="1057"/>
      <c r="N1441" s="1057"/>
      <c r="O1441" s="1057"/>
      <c r="P1441" s="1058"/>
    </row>
    <row r="1442" spans="1:16" ht="15.25" customHeight="1">
      <c r="A1442" s="1059" t="str">
        <f>IF('statement of marks'!$A$1="","",'statement of marks'!$A$1)</f>
        <v xml:space="preserve">GOVT. HR. SEC. SCHOOL, </v>
      </c>
      <c r="B1442" s="1060"/>
      <c r="C1442" s="1060"/>
      <c r="D1442" s="1060"/>
      <c r="E1442" s="1060"/>
      <c r="F1442" s="1060"/>
      <c r="G1442" s="1061"/>
      <c r="H1442" s="231"/>
      <c r="J1442" s="1059" t="str">
        <f>IF('statement of marks'!$A$1="","",'statement of marks'!$A$1)</f>
        <v xml:space="preserve">GOVT. HR. SEC. SCHOOL, </v>
      </c>
      <c r="K1442" s="1060"/>
      <c r="L1442" s="1060"/>
      <c r="M1442" s="1060"/>
      <c r="N1442" s="1060"/>
      <c r="O1442" s="1060"/>
      <c r="P1442" s="1061"/>
    </row>
    <row r="1443" spans="1:16" ht="15.25" customHeight="1">
      <c r="A1443" s="1059"/>
      <c r="B1443" s="1060"/>
      <c r="C1443" s="1060"/>
      <c r="D1443" s="1060"/>
      <c r="E1443" s="1060"/>
      <c r="F1443" s="1060"/>
      <c r="G1443" s="1061"/>
      <c r="H1443" s="231"/>
      <c r="J1443" s="1059"/>
      <c r="K1443" s="1060"/>
      <c r="L1443" s="1060"/>
      <c r="M1443" s="1060"/>
      <c r="N1443" s="1060"/>
      <c r="O1443" s="1060"/>
      <c r="P1443" s="1061"/>
    </row>
    <row r="1444" spans="1:16" ht="15.25" customHeight="1">
      <c r="A1444" s="1029" t="s">
        <v>167</v>
      </c>
      <c r="B1444" s="1030"/>
      <c r="C1444" s="1051" t="str">
        <f>IF('statement of marks'!$F$3="","",'statement of marks'!$F$3)</f>
        <v>2015-16</v>
      </c>
      <c r="D1444" s="1051"/>
      <c r="E1444" s="1051"/>
      <c r="F1444" s="1051"/>
      <c r="G1444" s="1052"/>
      <c r="H1444" s="231"/>
      <c r="J1444" s="1029" t="s">
        <v>167</v>
      </c>
      <c r="K1444" s="1030"/>
      <c r="L1444" s="1051" t="str">
        <f>IF('statement of marks'!$F$3="","",'statement of marks'!$F$3)</f>
        <v>2015-16</v>
      </c>
      <c r="M1444" s="1051"/>
      <c r="N1444" s="1051"/>
      <c r="O1444" s="1051"/>
      <c r="P1444" s="1052"/>
    </row>
    <row r="1445" spans="1:16" ht="15.25" customHeight="1">
      <c r="A1445" s="1029" t="s">
        <v>31</v>
      </c>
      <c r="B1445" s="1030"/>
      <c r="C1445" s="1051" t="str">
        <f>IF('statement of marks'!H87="","",'statement of marks'!H87)</f>
        <v>A 081</v>
      </c>
      <c r="D1445" s="1051"/>
      <c r="E1445" s="1051"/>
      <c r="F1445" s="1051"/>
      <c r="G1445" s="1052"/>
      <c r="H1445" s="231"/>
      <c r="J1445" s="1029" t="s">
        <v>31</v>
      </c>
      <c r="K1445" s="1030"/>
      <c r="L1445" s="1051" t="str">
        <f>IF('statement of marks'!H88="","",'statement of marks'!H88)</f>
        <v>A 082</v>
      </c>
      <c r="M1445" s="1051"/>
      <c r="N1445" s="1051"/>
      <c r="O1445" s="1051"/>
      <c r="P1445" s="1052"/>
    </row>
    <row r="1446" spans="1:16" ht="15.25" customHeight="1">
      <c r="A1446" s="1029" t="s">
        <v>32</v>
      </c>
      <c r="B1446" s="1030"/>
      <c r="C1446" s="1051" t="str">
        <f>IF('statement of marks'!I87="","",'statement of marks'!I87)</f>
        <v>B 081</v>
      </c>
      <c r="D1446" s="1051"/>
      <c r="E1446" s="1051"/>
      <c r="F1446" s="1051"/>
      <c r="G1446" s="1052"/>
      <c r="H1446" s="231"/>
      <c r="J1446" s="1029" t="s">
        <v>32</v>
      </c>
      <c r="K1446" s="1030"/>
      <c r="L1446" s="1051" t="str">
        <f>IF('statement of marks'!I88="","",'statement of marks'!I88)</f>
        <v>B 082</v>
      </c>
      <c r="M1446" s="1051"/>
      <c r="N1446" s="1051"/>
      <c r="O1446" s="1051"/>
      <c r="P1446" s="1052"/>
    </row>
    <row r="1447" spans="1:16" ht="15.25" customHeight="1">
      <c r="A1447" s="1029" t="s">
        <v>33</v>
      </c>
      <c r="B1447" s="1030"/>
      <c r="C1447" s="1051" t="str">
        <f>IF('statement of marks'!J87="","",'statement of marks'!J87)</f>
        <v>C 081</v>
      </c>
      <c r="D1447" s="1051"/>
      <c r="E1447" s="1051"/>
      <c r="F1447" s="1051"/>
      <c r="G1447" s="1052"/>
      <c r="H1447" s="231"/>
      <c r="J1447" s="1029" t="s">
        <v>33</v>
      </c>
      <c r="K1447" s="1030"/>
      <c r="L1447" s="1051" t="str">
        <f>IF('statement of marks'!J88="","",'statement of marks'!J88)</f>
        <v>C 082</v>
      </c>
      <c r="M1447" s="1051"/>
      <c r="N1447" s="1051"/>
      <c r="O1447" s="1051"/>
      <c r="P1447" s="1052"/>
    </row>
    <row r="1448" spans="1:16" ht="15.25" customHeight="1">
      <c r="A1448" s="1029" t="s">
        <v>202</v>
      </c>
      <c r="B1448" s="1030"/>
      <c r="C1448" s="559" t="str">
        <f>IF('statement of marks'!$A$3="","",'statement of marks'!$A$3)</f>
        <v>10 'B'</v>
      </c>
      <c r="D1448" s="1030" t="s">
        <v>62</v>
      </c>
      <c r="E1448" s="1030"/>
      <c r="F1448" s="1030">
        <f>IF('statement of marks'!D87="","",'statement of marks'!D87)</f>
        <v>1081</v>
      </c>
      <c r="G1448" s="1050"/>
      <c r="H1448" s="231"/>
      <c r="J1448" s="1029" t="s">
        <v>202</v>
      </c>
      <c r="K1448" s="1030"/>
      <c r="L1448" s="559" t="str">
        <f>IF('statement of marks'!$A$3="","",'statement of marks'!$A$3)</f>
        <v>10 'B'</v>
      </c>
      <c r="M1448" s="1030" t="s">
        <v>62</v>
      </c>
      <c r="N1448" s="1030"/>
      <c r="O1448" s="1030">
        <f>IF('statement of marks'!D88="","",'statement of marks'!D88)</f>
        <v>1082</v>
      </c>
      <c r="P1448" s="1050"/>
    </row>
    <row r="1449" spans="1:16" ht="15.25" customHeight="1">
      <c r="A1449" s="1029" t="s">
        <v>63</v>
      </c>
      <c r="B1449" s="1030"/>
      <c r="C1449" s="559" t="str">
        <f>IF('statement of marks'!F87="","",'statement of marks'!F87)</f>
        <v/>
      </c>
      <c r="D1449" s="1030" t="s">
        <v>58</v>
      </c>
      <c r="E1449" s="1030"/>
      <c r="F1449" s="1062" t="str">
        <f>IF('statement of marks'!G87="","",'statement of marks'!G87)</f>
        <v/>
      </c>
      <c r="G1449" s="1063"/>
      <c r="H1449" s="231"/>
      <c r="J1449" s="1029" t="s">
        <v>63</v>
      </c>
      <c r="K1449" s="1030"/>
      <c r="L1449" s="559" t="str">
        <f>IF('statement of marks'!F88="","",'statement of marks'!F88)</f>
        <v/>
      </c>
      <c r="M1449" s="1030" t="s">
        <v>58</v>
      </c>
      <c r="N1449" s="1030"/>
      <c r="O1449" s="1062" t="str">
        <f>IF('statement of marks'!G88="","",'statement of marks'!G88)</f>
        <v/>
      </c>
      <c r="P1449" s="1063"/>
    </row>
    <row r="1450" spans="1:16" ht="15.25" customHeight="1">
      <c r="A1450" s="229" t="s">
        <v>168</v>
      </c>
      <c r="B1450" s="230" t="s">
        <v>254</v>
      </c>
      <c r="C1450" s="186" t="s">
        <v>67</v>
      </c>
      <c r="D1450" s="186" t="s">
        <v>68</v>
      </c>
      <c r="E1450" s="186" t="s">
        <v>69</v>
      </c>
      <c r="F1450" s="558" t="s">
        <v>176</v>
      </c>
      <c r="G1450" s="190" t="s">
        <v>253</v>
      </c>
      <c r="H1450" s="231"/>
      <c r="J1450" s="229" t="s">
        <v>168</v>
      </c>
      <c r="K1450" s="230" t="s">
        <v>254</v>
      </c>
      <c r="L1450" s="186" t="s">
        <v>67</v>
      </c>
      <c r="M1450" s="186" t="s">
        <v>68</v>
      </c>
      <c r="N1450" s="186" t="s">
        <v>69</v>
      </c>
      <c r="O1450" s="558" t="s">
        <v>176</v>
      </c>
      <c r="P1450" s="190" t="s">
        <v>253</v>
      </c>
    </row>
    <row r="1451" spans="1:16" ht="15.25" customHeight="1">
      <c r="A1451" s="1049" t="s">
        <v>148</v>
      </c>
      <c r="B1451" s="1046"/>
      <c r="C1451" s="563">
        <v>10</v>
      </c>
      <c r="D1451" s="563">
        <v>10</v>
      </c>
      <c r="E1451" s="563">
        <v>10</v>
      </c>
      <c r="F1451" s="563">
        <v>70</v>
      </c>
      <c r="G1451" s="122">
        <v>100</v>
      </c>
      <c r="H1451" s="231"/>
      <c r="J1451" s="1049" t="s">
        <v>148</v>
      </c>
      <c r="K1451" s="1046"/>
      <c r="L1451" s="563">
        <v>10</v>
      </c>
      <c r="M1451" s="563">
        <v>10</v>
      </c>
      <c r="N1451" s="563">
        <v>10</v>
      </c>
      <c r="O1451" s="563">
        <v>70</v>
      </c>
      <c r="P1451" s="122">
        <v>100</v>
      </c>
    </row>
    <row r="1452" spans="1:16" ht="15.25" customHeight="1">
      <c r="A1452" s="1029" t="str">
        <f>'statement of marks'!$K$3</f>
        <v>HINDI</v>
      </c>
      <c r="B1452" s="1030"/>
      <c r="C1452" s="181" t="str">
        <f>IF('statement of marks'!K87="","",'statement of marks'!K87)</f>
        <v/>
      </c>
      <c r="D1452" s="181" t="str">
        <f>IF('statement of marks'!L87="","",'statement of marks'!L87)</f>
        <v/>
      </c>
      <c r="E1452" s="181" t="str">
        <f>IF('statement of marks'!M87="","",'statement of marks'!M87)</f>
        <v/>
      </c>
      <c r="F1452" s="181" t="str">
        <f>IF('statement of marks'!O87="","",'statement of marks'!O87)</f>
        <v/>
      </c>
      <c r="G1452" s="122" t="str">
        <f t="shared" ref="G1452:G1457" si="80">IF(F1452="","",SUM(C1452:F1452))</f>
        <v/>
      </c>
      <c r="H1452" s="231"/>
      <c r="J1452" s="1029" t="str">
        <f>'statement of marks'!$K$3</f>
        <v>HINDI</v>
      </c>
      <c r="K1452" s="1030"/>
      <c r="L1452" s="181" t="str">
        <f>IF('statement of marks'!K88="","",'statement of marks'!K88)</f>
        <v/>
      </c>
      <c r="M1452" s="181" t="str">
        <f>IF('statement of marks'!L88="","",'statement of marks'!L88)</f>
        <v/>
      </c>
      <c r="N1452" s="181" t="str">
        <f>IF('statement of marks'!M88="","",'statement of marks'!M88)</f>
        <v/>
      </c>
      <c r="O1452" s="181" t="str">
        <f>IF('statement of marks'!O88="","",'statement of marks'!O88)</f>
        <v/>
      </c>
      <c r="P1452" s="122" t="str">
        <f t="shared" ref="P1452:P1457" si="81">IF(O1452="","",SUM(L1452:O1452))</f>
        <v/>
      </c>
    </row>
    <row r="1453" spans="1:16" ht="15.25" customHeight="1">
      <c r="A1453" s="1029" t="str">
        <f>'statement of marks'!$AA$3</f>
        <v>ENGLISH</v>
      </c>
      <c r="B1453" s="1030"/>
      <c r="C1453" s="181" t="str">
        <f>IF('statement of marks'!AA87="","",'statement of marks'!AA87)</f>
        <v/>
      </c>
      <c r="D1453" s="181" t="str">
        <f>IF('statement of marks'!AB87="","",'statement of marks'!AB87)</f>
        <v/>
      </c>
      <c r="E1453" s="181" t="str">
        <f>IF('statement of marks'!AC87="","",'statement of marks'!AC87)</f>
        <v/>
      </c>
      <c r="F1453" s="181" t="str">
        <f>IF('statement of marks'!AE87="","",'statement of marks'!AE87)</f>
        <v/>
      </c>
      <c r="G1453" s="122" t="str">
        <f t="shared" si="80"/>
        <v/>
      </c>
      <c r="H1453" s="231"/>
      <c r="J1453" s="1029" t="str">
        <f>'statement of marks'!$AA$3</f>
        <v>ENGLISH</v>
      </c>
      <c r="K1453" s="1030"/>
      <c r="L1453" s="181" t="str">
        <f>IF('statement of marks'!AA88="","",'statement of marks'!AA88)</f>
        <v/>
      </c>
      <c r="M1453" s="181" t="str">
        <f>IF('statement of marks'!AB88="","",'statement of marks'!AB88)</f>
        <v/>
      </c>
      <c r="N1453" s="181" t="str">
        <f>IF('statement of marks'!AC88="","",'statement of marks'!AC88)</f>
        <v/>
      </c>
      <c r="O1453" s="181" t="str">
        <f>IF('statement of marks'!AE88="","",'statement of marks'!AE88)</f>
        <v/>
      </c>
      <c r="P1453" s="122" t="str">
        <f t="shared" si="81"/>
        <v/>
      </c>
    </row>
    <row r="1454" spans="1:16" ht="15.25" customHeight="1">
      <c r="A1454" s="1029" t="str">
        <f>'statement of marks'!AR87</f>
        <v/>
      </c>
      <c r="B1454" s="1030"/>
      <c r="C1454" s="181" t="str">
        <f>IF('statement of marks'!AS87="","",'statement of marks'!AS87)</f>
        <v/>
      </c>
      <c r="D1454" s="181" t="str">
        <f>IF('statement of marks'!AT87="","",'statement of marks'!AT87)</f>
        <v/>
      </c>
      <c r="E1454" s="181" t="str">
        <f>IF('statement of marks'!AU87="","",'statement of marks'!AU87)</f>
        <v/>
      </c>
      <c r="F1454" s="181" t="str">
        <f>IF('statement of marks'!AW87="","",'statement of marks'!AW87)</f>
        <v/>
      </c>
      <c r="G1454" s="122" t="str">
        <f t="shared" si="80"/>
        <v/>
      </c>
      <c r="H1454" s="231"/>
      <c r="J1454" s="1029" t="str">
        <f>'statement of marks'!AR88</f>
        <v/>
      </c>
      <c r="K1454" s="1030"/>
      <c r="L1454" s="181" t="str">
        <f>IF('statement of marks'!AS88="","",'statement of marks'!AS88)</f>
        <v/>
      </c>
      <c r="M1454" s="181" t="str">
        <f>IF('statement of marks'!AT88="","",'statement of marks'!AT88)</f>
        <v/>
      </c>
      <c r="N1454" s="181" t="str">
        <f>IF('statement of marks'!AU88="","",'statement of marks'!AU88)</f>
        <v/>
      </c>
      <c r="O1454" s="181" t="str">
        <f>IF('statement of marks'!AW88="","",'statement of marks'!AW88)</f>
        <v/>
      </c>
      <c r="P1454" s="122" t="str">
        <f t="shared" si="81"/>
        <v/>
      </c>
    </row>
    <row r="1455" spans="1:16" ht="15.25" customHeight="1">
      <c r="A1455" s="1029" t="str">
        <f>'statement of marks'!$BI$3</f>
        <v>SCIENCE</v>
      </c>
      <c r="B1455" s="1030"/>
      <c r="C1455" s="181" t="str">
        <f>IF('statement of marks'!BI87="","",'statement of marks'!BI87)</f>
        <v/>
      </c>
      <c r="D1455" s="181" t="str">
        <f>IF('statement of marks'!BJ87="","",'statement of marks'!BJ87)</f>
        <v/>
      </c>
      <c r="E1455" s="181" t="str">
        <f>IF('statement of marks'!BK87="","",'statement of marks'!BK87)</f>
        <v/>
      </c>
      <c r="F1455" s="181" t="str">
        <f>IF('statement of marks'!BM87="","",'statement of marks'!BM87)</f>
        <v/>
      </c>
      <c r="G1455" s="122" t="str">
        <f t="shared" si="80"/>
        <v/>
      </c>
      <c r="H1455" s="231"/>
      <c r="J1455" s="1029" t="str">
        <f>'statement of marks'!$BI$3</f>
        <v>SCIENCE</v>
      </c>
      <c r="K1455" s="1030"/>
      <c r="L1455" s="181" t="str">
        <f>IF('statement of marks'!BI88="","",'statement of marks'!BI88)</f>
        <v/>
      </c>
      <c r="M1455" s="181" t="str">
        <f>IF('statement of marks'!BJ88="","",'statement of marks'!BJ88)</f>
        <v/>
      </c>
      <c r="N1455" s="181" t="str">
        <f>IF('statement of marks'!BK88="","",'statement of marks'!BK88)</f>
        <v/>
      </c>
      <c r="O1455" s="181" t="str">
        <f>IF('statement of marks'!BM88="","",'statement of marks'!BM88)</f>
        <v/>
      </c>
      <c r="P1455" s="122" t="str">
        <f t="shared" si="81"/>
        <v/>
      </c>
    </row>
    <row r="1456" spans="1:16" ht="15.25" customHeight="1">
      <c r="A1456" s="1029" t="str">
        <f>'statement of marks'!$BY$3</f>
        <v>SOCIAL SCIENCE</v>
      </c>
      <c r="B1456" s="1030"/>
      <c r="C1456" s="181" t="str">
        <f>IF('statement of marks'!BY87="","",'statement of marks'!BY87)</f>
        <v/>
      </c>
      <c r="D1456" s="181" t="str">
        <f>IF('statement of marks'!BZ87="","",'statement of marks'!BZ87)</f>
        <v/>
      </c>
      <c r="E1456" s="181" t="str">
        <f>IF('statement of marks'!CA87="","",'statement of marks'!CA87)</f>
        <v/>
      </c>
      <c r="F1456" s="181" t="str">
        <f>IF('statement of marks'!CC87="","",'statement of marks'!CC87)</f>
        <v/>
      </c>
      <c r="G1456" s="122" t="str">
        <f t="shared" si="80"/>
        <v/>
      </c>
      <c r="H1456" s="231"/>
      <c r="J1456" s="1029" t="str">
        <f>'statement of marks'!$BY$3</f>
        <v>SOCIAL SCIENCE</v>
      </c>
      <c r="K1456" s="1030"/>
      <c r="L1456" s="181" t="str">
        <f>IF('statement of marks'!BY88="","",'statement of marks'!BY88)</f>
        <v/>
      </c>
      <c r="M1456" s="181" t="str">
        <f>IF('statement of marks'!BZ88="","",'statement of marks'!BZ88)</f>
        <v/>
      </c>
      <c r="N1456" s="181" t="str">
        <f>IF('statement of marks'!CA88="","",'statement of marks'!CA88)</f>
        <v/>
      </c>
      <c r="O1456" s="181" t="str">
        <f>IF('statement of marks'!CC88="","",'statement of marks'!CC88)</f>
        <v/>
      </c>
      <c r="P1456" s="122" t="str">
        <f t="shared" si="81"/>
        <v/>
      </c>
    </row>
    <row r="1457" spans="1:16" ht="15.25" customHeight="1">
      <c r="A1457" s="1029" t="str">
        <f>'statement of marks'!$CO$3</f>
        <v>MATHEMATICS</v>
      </c>
      <c r="B1457" s="1030"/>
      <c r="C1457" s="181" t="str">
        <f>IF('statement of marks'!CO87="","",'statement of marks'!CO87)</f>
        <v/>
      </c>
      <c r="D1457" s="181" t="str">
        <f>IF('statement of marks'!CP87="","",'statement of marks'!CP87)</f>
        <v/>
      </c>
      <c r="E1457" s="181" t="str">
        <f>IF('statement of marks'!CQ87="","",'statement of marks'!CQ87)</f>
        <v/>
      </c>
      <c r="F1457" s="181" t="str">
        <f>IF('statement of marks'!CS87="","",'statement of marks'!CS87)</f>
        <v/>
      </c>
      <c r="G1457" s="122" t="str">
        <f t="shared" si="80"/>
        <v/>
      </c>
      <c r="H1457" s="231"/>
      <c r="J1457" s="1029" t="str">
        <f>'statement of marks'!$CO$3</f>
        <v>MATHEMATICS</v>
      </c>
      <c r="K1457" s="1030"/>
      <c r="L1457" s="181" t="str">
        <f>IF('statement of marks'!CO88="","",'statement of marks'!CO88)</f>
        <v/>
      </c>
      <c r="M1457" s="181" t="str">
        <f>IF('statement of marks'!CP88="","",'statement of marks'!CP88)</f>
        <v/>
      </c>
      <c r="N1457" s="181" t="str">
        <f>IF('statement of marks'!CQ88="","",'statement of marks'!CQ88)</f>
        <v/>
      </c>
      <c r="O1457" s="181" t="str">
        <f>IF('statement of marks'!CS88="","",'statement of marks'!CS88)</f>
        <v/>
      </c>
      <c r="P1457" s="122" t="str">
        <f t="shared" si="81"/>
        <v/>
      </c>
    </row>
    <row r="1458" spans="1:16" ht="15.25" customHeight="1">
      <c r="A1458" s="1047" t="s">
        <v>255</v>
      </c>
      <c r="B1458" s="1048"/>
      <c r="C1458" s="180" t="str">
        <f>IF(C1457="","",SUM(C1452:C1457))</f>
        <v/>
      </c>
      <c r="D1458" s="180" t="str">
        <f>IF(D1457="","",SUM(D1452:D1457))</f>
        <v/>
      </c>
      <c r="E1458" s="180" t="str">
        <f>IF(E1457="","",SUM(E1452:E1457))</f>
        <v/>
      </c>
      <c r="F1458" s="180" t="str">
        <f>IF(F1457="","",SUM(F1452:F1457))</f>
        <v/>
      </c>
      <c r="G1458" s="188" t="str">
        <f>IF(G1457="","",SUM(G1452:G1457))</f>
        <v/>
      </c>
      <c r="H1458" s="231"/>
      <c r="J1458" s="1047" t="s">
        <v>255</v>
      </c>
      <c r="K1458" s="1048"/>
      <c r="L1458" s="180" t="str">
        <f>IF(L1457="","",SUM(L1452:L1457))</f>
        <v/>
      </c>
      <c r="M1458" s="180" t="str">
        <f>IF(M1457="","",SUM(M1452:M1457))</f>
        <v/>
      </c>
      <c r="N1458" s="180" t="str">
        <f>IF(N1457="","",SUM(N1452:N1457))</f>
        <v/>
      </c>
      <c r="O1458" s="180" t="str">
        <f>IF(O1457="","",SUM(O1452:O1457))</f>
        <v/>
      </c>
      <c r="P1458" s="188" t="str">
        <f>IF(P1457="","",SUM(P1452:P1457))</f>
        <v/>
      </c>
    </row>
    <row r="1459" spans="1:16" ht="15.25" customHeight="1">
      <c r="A1459" s="1047" t="s">
        <v>169</v>
      </c>
      <c r="B1459" s="1048"/>
      <c r="C1459" s="563">
        <f>60-(COUNTIF(C1452:C1457,"NA")*10+COUNTIF(C1452:C1457,"ML")*10)</f>
        <v>60</v>
      </c>
      <c r="D1459" s="563">
        <f>60-(COUNTIF(D1452:D1457,"NA")*10+COUNTIF(D1452:D1457,"ML")*10)</f>
        <v>60</v>
      </c>
      <c r="E1459" s="563">
        <f>60-(COUNTIF(E1452:E1457,"NA")*10+COUNTIF(E1452:E1457,"ML")*10)</f>
        <v>60</v>
      </c>
      <c r="F1459" s="563">
        <f>420-(COUNTIF(F1452:F1457,"NA")*70+COUNTIF(F1452:F1457,"ML")*70)</f>
        <v>420</v>
      </c>
      <c r="G1459" s="189">
        <f>SUM(C1459:F1459)</f>
        <v>600</v>
      </c>
      <c r="H1459" s="231"/>
      <c r="J1459" s="1047" t="s">
        <v>169</v>
      </c>
      <c r="K1459" s="1048"/>
      <c r="L1459" s="563">
        <f>60-(COUNTIF(L1452:L1457,"NA")*10+COUNTIF(L1452:L1457,"ML")*10)</f>
        <v>60</v>
      </c>
      <c r="M1459" s="563">
        <f>60-(COUNTIF(M1452:M1457,"NA")*10+COUNTIF(M1452:M1457,"ML")*10)</f>
        <v>60</v>
      </c>
      <c r="N1459" s="563">
        <f>60-(COUNTIF(N1452:N1457,"NA")*10+COUNTIF(N1452:N1457,"ML")*10)</f>
        <v>60</v>
      </c>
      <c r="O1459" s="563">
        <f>420-(COUNTIF(O1452:O1457,"NA")*70+COUNTIF(O1452:O1457,"ML")*70)</f>
        <v>420</v>
      </c>
      <c r="P1459" s="189">
        <f>SUM(L1459:O1459)</f>
        <v>600</v>
      </c>
    </row>
    <row r="1460" spans="1:16" ht="15.25" customHeight="1">
      <c r="A1460" s="1045" t="s">
        <v>133</v>
      </c>
      <c r="B1460" s="1046"/>
      <c r="C1460" s="123" t="e">
        <f>C1458/C1459*100</f>
        <v>#VALUE!</v>
      </c>
      <c r="D1460" s="123" t="e">
        <f>D1458/D1459*100</f>
        <v>#VALUE!</v>
      </c>
      <c r="E1460" s="123" t="e">
        <f>E1458/E1459*100</f>
        <v>#VALUE!</v>
      </c>
      <c r="F1460" s="123" t="e">
        <f>F1458/F1459*100</f>
        <v>#VALUE!</v>
      </c>
      <c r="G1460" s="124" t="e">
        <f>G1458/G1459*100</f>
        <v>#VALUE!</v>
      </c>
      <c r="H1460" s="231"/>
      <c r="J1460" s="1045" t="s">
        <v>133</v>
      </c>
      <c r="K1460" s="1046"/>
      <c r="L1460" s="123" t="e">
        <f>L1458/L1459*100</f>
        <v>#VALUE!</v>
      </c>
      <c r="M1460" s="123" t="e">
        <f>M1458/M1459*100</f>
        <v>#VALUE!</v>
      </c>
      <c r="N1460" s="123" t="e">
        <f>N1458/N1459*100</f>
        <v>#VALUE!</v>
      </c>
      <c r="O1460" s="123" t="e">
        <f>O1458/O1459*100</f>
        <v>#VALUE!</v>
      </c>
      <c r="P1460" s="124" t="e">
        <f>P1458/P1459*100</f>
        <v>#VALUE!</v>
      </c>
    </row>
    <row r="1461" spans="1:16" ht="15.25" customHeight="1">
      <c r="A1461" s="1029" t="str">
        <f>'statement of marks'!$DE$3</f>
        <v>RAJASTHAN STUDIES</v>
      </c>
      <c r="B1461" s="1030"/>
      <c r="C1461" s="564" t="str">
        <f>IF('statement of marks'!DE87="","",'statement of marks'!DE87)</f>
        <v/>
      </c>
      <c r="D1461" s="564" t="str">
        <f>IF('statement of marks'!DF87="","",'statement of marks'!DF87)</f>
        <v/>
      </c>
      <c r="E1461" s="564" t="str">
        <f>IF('statement of marks'!DG87="","",'statement of marks'!DG87)</f>
        <v/>
      </c>
      <c r="F1461" s="564" t="str">
        <f>IF('statement of marks'!DI87="","",'statement of marks'!DI87)</f>
        <v/>
      </c>
      <c r="G1461" s="122" t="str">
        <f>IF(F1461="","",SUM(C1461:F1461))</f>
        <v/>
      </c>
      <c r="H1461" s="231"/>
      <c r="J1461" s="1029" t="str">
        <f>'statement of marks'!$DE$3</f>
        <v>RAJASTHAN STUDIES</v>
      </c>
      <c r="K1461" s="1030"/>
      <c r="L1461" s="564" t="str">
        <f>IF('statement of marks'!DE88="","",'statement of marks'!DE88)</f>
        <v/>
      </c>
      <c r="M1461" s="564" t="str">
        <f>IF('statement of marks'!DF88="","",'statement of marks'!DF88)</f>
        <v/>
      </c>
      <c r="N1461" s="564" t="str">
        <f>IF('statement of marks'!DG88="","",'statement of marks'!DG88)</f>
        <v/>
      </c>
      <c r="O1461" s="564" t="str">
        <f>IF('statement of marks'!DI88="","",'statement of marks'!DI88)</f>
        <v/>
      </c>
      <c r="P1461" s="122" t="str">
        <f>IF(O1461="","",SUM(L1461:O1461))</f>
        <v/>
      </c>
    </row>
    <row r="1462" spans="1:16" ht="15.25" customHeight="1">
      <c r="A1462" s="1029" t="str">
        <f>'statement of marks'!$DP$3</f>
        <v>PH. AND HEALTH EDU.</v>
      </c>
      <c r="B1462" s="1030"/>
      <c r="C1462" s="564" t="str">
        <f>IF('statement of marks'!DP87="","",'statement of marks'!DP87)</f>
        <v/>
      </c>
      <c r="D1462" s="564" t="str">
        <f>IF('statement of marks'!DQ87="","",'statement of marks'!DQ87)</f>
        <v/>
      </c>
      <c r="E1462" s="564" t="str">
        <f>IF('statement of marks'!DR87="","",'statement of marks'!DR87)</f>
        <v/>
      </c>
      <c r="F1462" s="564" t="str">
        <f>IF('statement of marks'!DV87="","",'statement of marks'!DV87)</f>
        <v/>
      </c>
      <c r="G1462" s="122" t="str">
        <f>IF(F1462="","",SUM(C1462:F1462))</f>
        <v/>
      </c>
      <c r="H1462" s="231"/>
      <c r="J1462" s="1029" t="str">
        <f>'statement of marks'!$DP$3</f>
        <v>PH. AND HEALTH EDU.</v>
      </c>
      <c r="K1462" s="1030"/>
      <c r="L1462" s="564" t="str">
        <f>IF('statement of marks'!DP88="","",'statement of marks'!DP88)</f>
        <v/>
      </c>
      <c r="M1462" s="564" t="str">
        <f>IF('statement of marks'!DQ88="","",'statement of marks'!DQ88)</f>
        <v/>
      </c>
      <c r="N1462" s="564" t="str">
        <f>IF('statement of marks'!DR88="","",'statement of marks'!DR88)</f>
        <v/>
      </c>
      <c r="O1462" s="564" t="str">
        <f>IF('statement of marks'!DV88="","",'statement of marks'!DV88)</f>
        <v/>
      </c>
      <c r="P1462" s="122" t="str">
        <f>IF(O1462="","",SUM(L1462:O1462))</f>
        <v/>
      </c>
    </row>
    <row r="1463" spans="1:16" ht="15.25" customHeight="1">
      <c r="A1463" s="1029" t="str">
        <f>'statement of marks'!$EB$3</f>
        <v>FOUNDATION OF IT</v>
      </c>
      <c r="B1463" s="1030"/>
      <c r="C1463" s="564" t="str">
        <f>IF('statement of marks'!EB87="","",'statement of marks'!EB87)</f>
        <v/>
      </c>
      <c r="D1463" s="564" t="str">
        <f>IF('statement of marks'!EC87="","",'statement of marks'!EC87)</f>
        <v/>
      </c>
      <c r="E1463" s="564" t="str">
        <f>IF('statement of marks'!ED87="","",'statement of marks'!ED87)</f>
        <v/>
      </c>
      <c r="F1463" s="564" t="str">
        <f>IF('statement of marks'!EH87="","",'statement of marks'!EH87)</f>
        <v/>
      </c>
      <c r="G1463" s="122" t="str">
        <f>IF(F1463="","",SUM(C1463:F1463))</f>
        <v/>
      </c>
      <c r="H1463" s="231"/>
      <c r="J1463" s="1029" t="str">
        <f>'statement of marks'!$EB$3</f>
        <v>FOUNDATION OF IT</v>
      </c>
      <c r="K1463" s="1030"/>
      <c r="L1463" s="564" t="str">
        <f>IF('statement of marks'!EB88="","",'statement of marks'!EB88)</f>
        <v/>
      </c>
      <c r="M1463" s="564" t="str">
        <f>IF('statement of marks'!EC88="","",'statement of marks'!EC88)</f>
        <v/>
      </c>
      <c r="N1463" s="564" t="str">
        <f>IF('statement of marks'!ED88="","",'statement of marks'!ED88)</f>
        <v/>
      </c>
      <c r="O1463" s="564" t="str">
        <f>IF('statement of marks'!EH88="","",'statement of marks'!EH88)</f>
        <v/>
      </c>
      <c r="P1463" s="122" t="str">
        <f>IF(O1463="","",SUM(L1463:O1463))</f>
        <v/>
      </c>
    </row>
    <row r="1464" spans="1:16" ht="15.25" customHeight="1">
      <c r="A1464" s="1029" t="str">
        <f>'statement of marks'!$EN$3</f>
        <v>S.U.P.W.</v>
      </c>
      <c r="B1464" s="1030"/>
      <c r="C1464" s="562" t="s">
        <v>247</v>
      </c>
      <c r="D1464" s="1042" t="s">
        <v>249</v>
      </c>
      <c r="E1464" s="1042"/>
      <c r="F1464" s="565" t="s">
        <v>75</v>
      </c>
      <c r="G1464" s="122" t="s">
        <v>30</v>
      </c>
      <c r="H1464" s="231"/>
      <c r="J1464" s="1029" t="str">
        <f>'statement of marks'!$EN$3</f>
        <v>S.U.P.W.</v>
      </c>
      <c r="K1464" s="1030"/>
      <c r="L1464" s="562" t="s">
        <v>247</v>
      </c>
      <c r="M1464" s="1042" t="s">
        <v>249</v>
      </c>
      <c r="N1464" s="1042"/>
      <c r="O1464" s="565" t="s">
        <v>75</v>
      </c>
      <c r="P1464" s="122" t="s">
        <v>30</v>
      </c>
    </row>
    <row r="1465" spans="1:16" ht="15.25" customHeight="1">
      <c r="A1465" s="1029"/>
      <c r="B1465" s="1030"/>
      <c r="C1465" s="563">
        <f>'statement of marks'!$EN$6</f>
        <v>25</v>
      </c>
      <c r="D1465" s="1043">
        <f>'statement of marks'!$EO$6</f>
        <v>45</v>
      </c>
      <c r="E1465" s="1043"/>
      <c r="F1465" s="563">
        <f>'statement of marks'!$EP$6</f>
        <v>30</v>
      </c>
      <c r="G1465" s="122">
        <f>SUM(C1465,D1465,F1465)</f>
        <v>100</v>
      </c>
      <c r="H1465" s="231"/>
      <c r="J1465" s="1029"/>
      <c r="K1465" s="1030"/>
      <c r="L1465" s="563">
        <f>'statement of marks'!$EN$6</f>
        <v>25</v>
      </c>
      <c r="M1465" s="1043">
        <f>'statement of marks'!$EO$6</f>
        <v>45</v>
      </c>
      <c r="N1465" s="1043"/>
      <c r="O1465" s="563">
        <f>'statement of marks'!$EP$6</f>
        <v>30</v>
      </c>
      <c r="P1465" s="122">
        <f>SUM(L1465,M1465,O1465)</f>
        <v>100</v>
      </c>
    </row>
    <row r="1466" spans="1:16" ht="15.25" customHeight="1">
      <c r="A1466" s="1029"/>
      <c r="B1466" s="1030"/>
      <c r="C1466" s="564" t="str">
        <f>IF('statement of marks'!EN87="","",'statement of marks'!EN87)</f>
        <v/>
      </c>
      <c r="D1466" s="1044" t="str">
        <f>'statement of marks'!EO87</f>
        <v/>
      </c>
      <c r="E1466" s="1044"/>
      <c r="F1466" s="564" t="str">
        <f>'statement of marks'!EP87</f>
        <v/>
      </c>
      <c r="G1466" s="561" t="str">
        <f>IF(F1466="","",SUM(C1466,D1466,F1466))</f>
        <v/>
      </c>
      <c r="H1466" s="231"/>
      <c r="J1466" s="1029"/>
      <c r="K1466" s="1030"/>
      <c r="L1466" s="564" t="str">
        <f>IF('statement of marks'!EN88="","",'statement of marks'!EN88)</f>
        <v/>
      </c>
      <c r="M1466" s="1044" t="str">
        <f>'statement of marks'!EO88</f>
        <v/>
      </c>
      <c r="N1466" s="1044"/>
      <c r="O1466" s="564" t="str">
        <f>'statement of marks'!EP88</f>
        <v/>
      </c>
      <c r="P1466" s="561" t="str">
        <f>IF(O1466="","",SUM(L1466,M1466,O1466))</f>
        <v/>
      </c>
    </row>
    <row r="1467" spans="1:16" ht="15.25" customHeight="1">
      <c r="A1467" s="1029" t="str">
        <f>'statement of marks'!$ES$3</f>
        <v>ART EDU.</v>
      </c>
      <c r="B1467" s="1030"/>
      <c r="C1467" s="565" t="s">
        <v>76</v>
      </c>
      <c r="D1467" s="1041" t="s">
        <v>77</v>
      </c>
      <c r="E1467" s="1041"/>
      <c r="F1467" s="224" t="s">
        <v>248</v>
      </c>
      <c r="G1467" s="122" t="s">
        <v>30</v>
      </c>
      <c r="H1467" s="231"/>
      <c r="J1467" s="1029" t="str">
        <f>'statement of marks'!$ES$3</f>
        <v>ART EDU.</v>
      </c>
      <c r="K1467" s="1030"/>
      <c r="L1467" s="565" t="s">
        <v>76</v>
      </c>
      <c r="M1467" s="1041" t="s">
        <v>77</v>
      </c>
      <c r="N1467" s="1041"/>
      <c r="O1467" s="224" t="s">
        <v>248</v>
      </c>
      <c r="P1467" s="122" t="s">
        <v>30</v>
      </c>
    </row>
    <row r="1468" spans="1:16" ht="15.25" customHeight="1">
      <c r="A1468" s="1029"/>
      <c r="B1468" s="1030"/>
      <c r="C1468" s="563">
        <f>'statement of marks'!$ES$6</f>
        <v>25</v>
      </c>
      <c r="D1468" s="563">
        <f>'statement of marks'!$ET$6</f>
        <v>30</v>
      </c>
      <c r="E1468" s="563">
        <f>'statement of marks'!$EU$6</f>
        <v>30</v>
      </c>
      <c r="F1468" s="563">
        <f>'statement of marks'!$EV$6</f>
        <v>15</v>
      </c>
      <c r="G1468" s="122">
        <f>SUM(C1468,D1468,E1468,F1468)</f>
        <v>100</v>
      </c>
      <c r="H1468" s="231"/>
      <c r="J1468" s="1029"/>
      <c r="K1468" s="1030"/>
      <c r="L1468" s="563">
        <f>'statement of marks'!$ES$6</f>
        <v>25</v>
      </c>
      <c r="M1468" s="563">
        <f>'statement of marks'!$ET$6</f>
        <v>30</v>
      </c>
      <c r="N1468" s="563">
        <f>'statement of marks'!$EU$6</f>
        <v>30</v>
      </c>
      <c r="O1468" s="563">
        <f>'statement of marks'!$EV$6</f>
        <v>15</v>
      </c>
      <c r="P1468" s="122">
        <f>SUM(L1468,M1468,N1468,O1468)</f>
        <v>100</v>
      </c>
    </row>
    <row r="1469" spans="1:16" ht="15.25" customHeight="1">
      <c r="A1469" s="1029"/>
      <c r="B1469" s="1030"/>
      <c r="C1469" s="564" t="str">
        <f>IF('statement of marks'!ES87="","",'statement of marks'!ES87)</f>
        <v/>
      </c>
      <c r="D1469" s="564" t="str">
        <f>'statement of marks'!ET87</f>
        <v/>
      </c>
      <c r="E1469" s="564" t="str">
        <f>'statement of marks'!EU87</f>
        <v/>
      </c>
      <c r="F1469" s="564" t="str">
        <f>'statement of marks'!EV87</f>
        <v/>
      </c>
      <c r="G1469" s="122" t="str">
        <f>IF(F1469="","",SUM(C1469:F1469))</f>
        <v/>
      </c>
      <c r="H1469" s="231"/>
      <c r="J1469" s="1029"/>
      <c r="K1469" s="1030"/>
      <c r="L1469" s="564" t="str">
        <f>IF('statement of marks'!ES88="","",'statement of marks'!ES88)</f>
        <v/>
      </c>
      <c r="M1469" s="564" t="str">
        <f>'statement of marks'!ET88</f>
        <v/>
      </c>
      <c r="N1469" s="564" t="str">
        <f>'statement of marks'!EU88</f>
        <v/>
      </c>
      <c r="O1469" s="564" t="str">
        <f>'statement of marks'!EV88</f>
        <v/>
      </c>
      <c r="P1469" s="122" t="str">
        <f>IF(O1469="","",SUM(L1469:O1469))</f>
        <v/>
      </c>
    </row>
    <row r="1470" spans="1:16" ht="15.25" customHeight="1">
      <c r="A1470" s="1033" t="s">
        <v>246</v>
      </c>
      <c r="B1470" s="1034"/>
      <c r="C1470" s="560" t="s">
        <v>252</v>
      </c>
      <c r="D1470" s="560" t="s">
        <v>251</v>
      </c>
      <c r="E1470" s="560" t="s">
        <v>250</v>
      </c>
      <c r="F1470" s="1031" t="s">
        <v>245</v>
      </c>
      <c r="G1470" s="1032"/>
      <c r="H1470" s="231"/>
      <c r="J1470" s="1033" t="s">
        <v>246</v>
      </c>
      <c r="K1470" s="1034"/>
      <c r="L1470" s="560" t="s">
        <v>252</v>
      </c>
      <c r="M1470" s="560" t="s">
        <v>251</v>
      </c>
      <c r="N1470" s="560" t="s">
        <v>250</v>
      </c>
      <c r="O1470" s="1031" t="s">
        <v>245</v>
      </c>
      <c r="P1470" s="1032"/>
    </row>
    <row r="1471" spans="1:16" ht="15.25" customHeight="1">
      <c r="A1471" s="1033" t="s">
        <v>170</v>
      </c>
      <c r="B1471" s="1034"/>
      <c r="C1471" s="181" t="str">
        <f>IF('statement of marks'!GN87="","",'statement of marks'!GN87)</f>
        <v/>
      </c>
      <c r="D1471" s="181" t="str">
        <f>IF('statement of marks'!GP87="","",'statement of marks'!GP87)</f>
        <v/>
      </c>
      <c r="E1471" s="181" t="str">
        <f>IF('statement of marks'!GR87="","",'statement of marks'!GR87)</f>
        <v/>
      </c>
      <c r="F1471" s="1035" t="str">
        <f>'statement of marks'!GT87</f>
        <v/>
      </c>
      <c r="G1471" s="1036"/>
      <c r="H1471" s="231"/>
      <c r="J1471" s="1033" t="s">
        <v>170</v>
      </c>
      <c r="K1471" s="1034"/>
      <c r="L1471" s="181" t="str">
        <f>IF('statement of marks'!GN88="","",'statement of marks'!GN88)</f>
        <v/>
      </c>
      <c r="M1471" s="181" t="str">
        <f>IF('statement of marks'!GP88="","",'statement of marks'!GP88)</f>
        <v/>
      </c>
      <c r="N1471" s="181" t="str">
        <f>IF('statement of marks'!GR88="","",'statement of marks'!GR88)</f>
        <v/>
      </c>
      <c r="O1471" s="1035" t="str">
        <f>'statement of marks'!GT88</f>
        <v/>
      </c>
      <c r="P1471" s="1036"/>
    </row>
    <row r="1472" spans="1:16" ht="15.25" customHeight="1">
      <c r="A1472" s="1037" t="s">
        <v>171</v>
      </c>
      <c r="B1472" s="1038"/>
      <c r="C1472" s="180" t="str">
        <f>IF('statement of marks'!GM87="","",'statement of marks'!GM87)</f>
        <v/>
      </c>
      <c r="D1472" s="180" t="str">
        <f>IF('statement of marks'!GO87="","",'statement of marks'!GO87)</f>
        <v/>
      </c>
      <c r="E1472" s="180" t="str">
        <f>IF('statement of marks'!GQ87="","",'statement of marks'!GQ87)</f>
        <v/>
      </c>
      <c r="F1472" s="1039" t="str">
        <f>'statement of marks'!GS87</f>
        <v/>
      </c>
      <c r="G1472" s="1040"/>
      <c r="H1472" s="231"/>
      <c r="J1472" s="1037" t="s">
        <v>171</v>
      </c>
      <c r="K1472" s="1038"/>
      <c r="L1472" s="180" t="str">
        <f>IF('statement of marks'!GM88="","",'statement of marks'!GM88)</f>
        <v/>
      </c>
      <c r="M1472" s="180" t="str">
        <f>IF('statement of marks'!GO88="","",'statement of marks'!GO88)</f>
        <v/>
      </c>
      <c r="N1472" s="180" t="str">
        <f>IF('statement of marks'!GQ88="","",'statement of marks'!GQ88)</f>
        <v/>
      </c>
      <c r="O1472" s="1039" t="str">
        <f>'statement of marks'!GS88</f>
        <v/>
      </c>
      <c r="P1472" s="1040"/>
    </row>
    <row r="1473" spans="1:16" ht="15.25" customHeight="1">
      <c r="A1473" s="1029" t="s">
        <v>241</v>
      </c>
      <c r="B1473" s="1030"/>
      <c r="C1473" s="177"/>
      <c r="D1473" s="43"/>
      <c r="E1473" s="43"/>
      <c r="F1473" s="43"/>
      <c r="G1473" s="226"/>
      <c r="H1473" s="231"/>
      <c r="J1473" s="1029" t="s">
        <v>241</v>
      </c>
      <c r="K1473" s="1030"/>
      <c r="L1473" s="177"/>
      <c r="M1473" s="43"/>
      <c r="N1473" s="43"/>
      <c r="O1473" s="43"/>
      <c r="P1473" s="226"/>
    </row>
    <row r="1474" spans="1:16" ht="15.25" customHeight="1">
      <c r="A1474" s="1029" t="s">
        <v>242</v>
      </c>
      <c r="B1474" s="1030"/>
      <c r="C1474" s="177"/>
      <c r="D1474" s="43"/>
      <c r="E1474" s="43"/>
      <c r="F1474" s="43"/>
      <c r="G1474" s="226"/>
      <c r="H1474" s="231"/>
      <c r="J1474" s="1029" t="s">
        <v>242</v>
      </c>
      <c r="K1474" s="1030"/>
      <c r="L1474" s="177"/>
      <c r="M1474" s="43"/>
      <c r="N1474" s="43"/>
      <c r="O1474" s="43"/>
      <c r="P1474" s="226"/>
    </row>
    <row r="1475" spans="1:16" ht="15.25" customHeight="1">
      <c r="A1475" s="1029" t="s">
        <v>243</v>
      </c>
      <c r="B1475" s="1030"/>
      <c r="C1475" s="177"/>
      <c r="D1475" s="43"/>
      <c r="E1475" s="43"/>
      <c r="F1475" s="43"/>
      <c r="G1475" s="226"/>
      <c r="H1475" s="231"/>
      <c r="J1475" s="1029" t="s">
        <v>243</v>
      </c>
      <c r="K1475" s="1030"/>
      <c r="L1475" s="177"/>
      <c r="M1475" s="43"/>
      <c r="N1475" s="43"/>
      <c r="O1475" s="43"/>
      <c r="P1475" s="226"/>
    </row>
    <row r="1476" spans="1:16" ht="15.25" customHeight="1" thickBot="1">
      <c r="A1476" s="1027" t="s">
        <v>244</v>
      </c>
      <c r="B1476" s="1028"/>
      <c r="C1476" s="178"/>
      <c r="D1476" s="227"/>
      <c r="E1476" s="227"/>
      <c r="F1476" s="227"/>
      <c r="G1476" s="228"/>
      <c r="H1476" s="231"/>
      <c r="J1476" s="1027" t="s">
        <v>244</v>
      </c>
      <c r="K1476" s="1028"/>
      <c r="L1476" s="178"/>
      <c r="M1476" s="227"/>
      <c r="N1476" s="227"/>
      <c r="O1476" s="227"/>
      <c r="P1476" s="228"/>
    </row>
    <row r="1477" spans="1:16" ht="15.25" customHeight="1" thickTop="1">
      <c r="A1477" s="1053" t="s">
        <v>166</v>
      </c>
      <c r="B1477" s="1054"/>
      <c r="C1477" s="1054"/>
      <c r="D1477" s="1054"/>
      <c r="E1477" s="1054"/>
      <c r="F1477" s="1054"/>
      <c r="G1477" s="1055"/>
      <c r="H1477" s="231"/>
      <c r="J1477" s="1056" t="s">
        <v>256</v>
      </c>
      <c r="K1477" s="1057"/>
      <c r="L1477" s="1057"/>
      <c r="M1477" s="1057"/>
      <c r="N1477" s="1057"/>
      <c r="O1477" s="1057"/>
      <c r="P1477" s="1058"/>
    </row>
    <row r="1478" spans="1:16" ht="15.25" customHeight="1">
      <c r="A1478" s="1059" t="str">
        <f>IF('statement of marks'!$A$1="","",'statement of marks'!$A$1)</f>
        <v xml:space="preserve">GOVT. HR. SEC. SCHOOL, </v>
      </c>
      <c r="B1478" s="1060"/>
      <c r="C1478" s="1060"/>
      <c r="D1478" s="1060"/>
      <c r="E1478" s="1060"/>
      <c r="F1478" s="1060"/>
      <c r="G1478" s="1061"/>
      <c r="H1478" s="231"/>
      <c r="J1478" s="1059" t="str">
        <f>IF('statement of marks'!$A$1="","",'statement of marks'!$A$1)</f>
        <v xml:space="preserve">GOVT. HR. SEC. SCHOOL, </v>
      </c>
      <c r="K1478" s="1060"/>
      <c r="L1478" s="1060"/>
      <c r="M1478" s="1060"/>
      <c r="N1478" s="1060"/>
      <c r="O1478" s="1060"/>
      <c r="P1478" s="1061"/>
    </row>
    <row r="1479" spans="1:16" ht="15.25" customHeight="1">
      <c r="A1479" s="1059"/>
      <c r="B1479" s="1060"/>
      <c r="C1479" s="1060"/>
      <c r="D1479" s="1060"/>
      <c r="E1479" s="1060"/>
      <c r="F1479" s="1060"/>
      <c r="G1479" s="1061"/>
      <c r="H1479" s="231"/>
      <c r="J1479" s="1059"/>
      <c r="K1479" s="1060"/>
      <c r="L1479" s="1060"/>
      <c r="M1479" s="1060"/>
      <c r="N1479" s="1060"/>
      <c r="O1479" s="1060"/>
      <c r="P1479" s="1061"/>
    </row>
    <row r="1480" spans="1:16" ht="15.25" customHeight="1">
      <c r="A1480" s="1029" t="s">
        <v>167</v>
      </c>
      <c r="B1480" s="1030"/>
      <c r="C1480" s="1051" t="str">
        <f>IF('statement of marks'!$F$3="","",'statement of marks'!$F$3)</f>
        <v>2015-16</v>
      </c>
      <c r="D1480" s="1051"/>
      <c r="E1480" s="1051"/>
      <c r="F1480" s="1051"/>
      <c r="G1480" s="1052"/>
      <c r="H1480" s="231"/>
      <c r="J1480" s="1029" t="s">
        <v>167</v>
      </c>
      <c r="K1480" s="1030"/>
      <c r="L1480" s="1051" t="str">
        <f>IF('statement of marks'!$F$3="","",'statement of marks'!$F$3)</f>
        <v>2015-16</v>
      </c>
      <c r="M1480" s="1051"/>
      <c r="N1480" s="1051"/>
      <c r="O1480" s="1051"/>
      <c r="P1480" s="1052"/>
    </row>
    <row r="1481" spans="1:16" ht="15.25" customHeight="1">
      <c r="A1481" s="1029" t="s">
        <v>31</v>
      </c>
      <c r="B1481" s="1030"/>
      <c r="C1481" s="1051" t="str">
        <f>IF('statement of marks'!H89="","",'statement of marks'!H89)</f>
        <v>A 083</v>
      </c>
      <c r="D1481" s="1051"/>
      <c r="E1481" s="1051"/>
      <c r="F1481" s="1051"/>
      <c r="G1481" s="1052"/>
      <c r="H1481" s="231"/>
      <c r="J1481" s="1029" t="s">
        <v>31</v>
      </c>
      <c r="K1481" s="1030"/>
      <c r="L1481" s="1051" t="str">
        <f>IF('statement of marks'!H90="","",'statement of marks'!H90)</f>
        <v>A 084</v>
      </c>
      <c r="M1481" s="1051"/>
      <c r="N1481" s="1051"/>
      <c r="O1481" s="1051"/>
      <c r="P1481" s="1052"/>
    </row>
    <row r="1482" spans="1:16" ht="15.25" customHeight="1">
      <c r="A1482" s="1029" t="s">
        <v>32</v>
      </c>
      <c r="B1482" s="1030"/>
      <c r="C1482" s="1051" t="str">
        <f>IF('statement of marks'!I89="","",'statement of marks'!I89)</f>
        <v>B 083</v>
      </c>
      <c r="D1482" s="1051"/>
      <c r="E1482" s="1051"/>
      <c r="F1482" s="1051"/>
      <c r="G1482" s="1052"/>
      <c r="H1482" s="231"/>
      <c r="J1482" s="1029" t="s">
        <v>32</v>
      </c>
      <c r="K1482" s="1030"/>
      <c r="L1482" s="1051" t="str">
        <f>IF('statement of marks'!I90="","",'statement of marks'!I90)</f>
        <v>B 084</v>
      </c>
      <c r="M1482" s="1051"/>
      <c r="N1482" s="1051"/>
      <c r="O1482" s="1051"/>
      <c r="P1482" s="1052"/>
    </row>
    <row r="1483" spans="1:16" ht="15.25" customHeight="1">
      <c r="A1483" s="1029" t="s">
        <v>33</v>
      </c>
      <c r="B1483" s="1030"/>
      <c r="C1483" s="1051" t="str">
        <f>IF('statement of marks'!J89="","",'statement of marks'!J89)</f>
        <v>C 083</v>
      </c>
      <c r="D1483" s="1051"/>
      <c r="E1483" s="1051"/>
      <c r="F1483" s="1051"/>
      <c r="G1483" s="1052"/>
      <c r="H1483" s="231"/>
      <c r="J1483" s="1029" t="s">
        <v>33</v>
      </c>
      <c r="K1483" s="1030"/>
      <c r="L1483" s="1051" t="str">
        <f>IF('statement of marks'!J90="","",'statement of marks'!J90)</f>
        <v>C 084</v>
      </c>
      <c r="M1483" s="1051"/>
      <c r="N1483" s="1051"/>
      <c r="O1483" s="1051"/>
      <c r="P1483" s="1052"/>
    </row>
    <row r="1484" spans="1:16" ht="15.25" customHeight="1">
      <c r="A1484" s="1029" t="s">
        <v>202</v>
      </c>
      <c r="B1484" s="1030"/>
      <c r="C1484" s="559" t="str">
        <f>IF('statement of marks'!$A$3="","",'statement of marks'!$A$3)</f>
        <v>10 'B'</v>
      </c>
      <c r="D1484" s="1030" t="s">
        <v>62</v>
      </c>
      <c r="E1484" s="1030"/>
      <c r="F1484" s="1030">
        <f>IF('statement of marks'!D89="","",'statement of marks'!D89)</f>
        <v>1083</v>
      </c>
      <c r="G1484" s="1050"/>
      <c r="H1484" s="231"/>
      <c r="J1484" s="1029" t="s">
        <v>202</v>
      </c>
      <c r="K1484" s="1030"/>
      <c r="L1484" s="559" t="str">
        <f>IF('statement of marks'!$A$3="","",'statement of marks'!$A$3)</f>
        <v>10 'B'</v>
      </c>
      <c r="M1484" s="1030" t="s">
        <v>62</v>
      </c>
      <c r="N1484" s="1030"/>
      <c r="O1484" s="1030">
        <f>IF('statement of marks'!D90="","",'statement of marks'!D90)</f>
        <v>1084</v>
      </c>
      <c r="P1484" s="1050"/>
    </row>
    <row r="1485" spans="1:16" ht="15.25" customHeight="1">
      <c r="A1485" s="1029" t="s">
        <v>63</v>
      </c>
      <c r="B1485" s="1030"/>
      <c r="C1485" s="559" t="str">
        <f>IF('statement of marks'!F89="","",'statement of marks'!F89)</f>
        <v/>
      </c>
      <c r="D1485" s="1030" t="s">
        <v>58</v>
      </c>
      <c r="E1485" s="1030"/>
      <c r="F1485" s="1062" t="str">
        <f>IF('statement of marks'!G89="","",'statement of marks'!G89)</f>
        <v/>
      </c>
      <c r="G1485" s="1063"/>
      <c r="H1485" s="231"/>
      <c r="J1485" s="1029" t="s">
        <v>63</v>
      </c>
      <c r="K1485" s="1030"/>
      <c r="L1485" s="559" t="str">
        <f>IF('statement of marks'!F90="","",'statement of marks'!F90)</f>
        <v/>
      </c>
      <c r="M1485" s="1030" t="s">
        <v>58</v>
      </c>
      <c r="N1485" s="1030"/>
      <c r="O1485" s="1062" t="str">
        <f>IF('statement of marks'!G90="","",'statement of marks'!G90)</f>
        <v/>
      </c>
      <c r="P1485" s="1063"/>
    </row>
    <row r="1486" spans="1:16" ht="15.25" customHeight="1">
      <c r="A1486" s="229" t="s">
        <v>168</v>
      </c>
      <c r="B1486" s="230" t="s">
        <v>254</v>
      </c>
      <c r="C1486" s="186" t="s">
        <v>67</v>
      </c>
      <c r="D1486" s="186" t="s">
        <v>68</v>
      </c>
      <c r="E1486" s="186" t="s">
        <v>69</v>
      </c>
      <c r="F1486" s="558" t="s">
        <v>176</v>
      </c>
      <c r="G1486" s="190" t="s">
        <v>253</v>
      </c>
      <c r="H1486" s="231"/>
      <c r="J1486" s="229" t="s">
        <v>168</v>
      </c>
      <c r="K1486" s="230" t="s">
        <v>254</v>
      </c>
      <c r="L1486" s="186" t="s">
        <v>67</v>
      </c>
      <c r="M1486" s="186" t="s">
        <v>68</v>
      </c>
      <c r="N1486" s="186" t="s">
        <v>69</v>
      </c>
      <c r="O1486" s="558" t="s">
        <v>176</v>
      </c>
      <c r="P1486" s="190" t="s">
        <v>253</v>
      </c>
    </row>
    <row r="1487" spans="1:16" ht="15.25" customHeight="1">
      <c r="A1487" s="1049" t="s">
        <v>148</v>
      </c>
      <c r="B1487" s="1046"/>
      <c r="C1487" s="563">
        <v>10</v>
      </c>
      <c r="D1487" s="563">
        <v>10</v>
      </c>
      <c r="E1487" s="563">
        <v>10</v>
      </c>
      <c r="F1487" s="563">
        <v>70</v>
      </c>
      <c r="G1487" s="122">
        <v>100</v>
      </c>
      <c r="H1487" s="231"/>
      <c r="J1487" s="1049" t="s">
        <v>148</v>
      </c>
      <c r="K1487" s="1046"/>
      <c r="L1487" s="563">
        <v>10</v>
      </c>
      <c r="M1487" s="563">
        <v>10</v>
      </c>
      <c r="N1487" s="563">
        <v>10</v>
      </c>
      <c r="O1487" s="563">
        <v>70</v>
      </c>
      <c r="P1487" s="122">
        <v>100</v>
      </c>
    </row>
    <row r="1488" spans="1:16" ht="15.25" customHeight="1">
      <c r="A1488" s="1029" t="str">
        <f>'statement of marks'!$K$3</f>
        <v>HINDI</v>
      </c>
      <c r="B1488" s="1030"/>
      <c r="C1488" s="181" t="str">
        <f>IF('statement of marks'!K89="","",'statement of marks'!K89)</f>
        <v/>
      </c>
      <c r="D1488" s="181" t="str">
        <f>IF('statement of marks'!L89="","",'statement of marks'!L89)</f>
        <v/>
      </c>
      <c r="E1488" s="181" t="str">
        <f>IF('statement of marks'!M89="","",'statement of marks'!M89)</f>
        <v/>
      </c>
      <c r="F1488" s="181" t="str">
        <f>IF('statement of marks'!O89="","",'statement of marks'!O89)</f>
        <v/>
      </c>
      <c r="G1488" s="122" t="str">
        <f t="shared" ref="G1488:G1493" si="82">IF(F1488="","",SUM(C1488:F1488))</f>
        <v/>
      </c>
      <c r="H1488" s="231"/>
      <c r="J1488" s="1029" t="str">
        <f>'statement of marks'!$K$3</f>
        <v>HINDI</v>
      </c>
      <c r="K1488" s="1030"/>
      <c r="L1488" s="181" t="str">
        <f>IF('statement of marks'!K90="","",'statement of marks'!K90)</f>
        <v/>
      </c>
      <c r="M1488" s="181" t="str">
        <f>IF('statement of marks'!L90="","",'statement of marks'!L90)</f>
        <v/>
      </c>
      <c r="N1488" s="181" t="str">
        <f>IF('statement of marks'!M90="","",'statement of marks'!M90)</f>
        <v/>
      </c>
      <c r="O1488" s="181" t="str">
        <f>IF('statement of marks'!O90="","",'statement of marks'!O90)</f>
        <v/>
      </c>
      <c r="P1488" s="122" t="str">
        <f t="shared" ref="P1488:P1493" si="83">IF(O1488="","",SUM(L1488:O1488))</f>
        <v/>
      </c>
    </row>
    <row r="1489" spans="1:16" ht="15.25" customHeight="1">
      <c r="A1489" s="1029" t="str">
        <f>'statement of marks'!$AA$3</f>
        <v>ENGLISH</v>
      </c>
      <c r="B1489" s="1030"/>
      <c r="C1489" s="181" t="str">
        <f>IF('statement of marks'!AA89="","",'statement of marks'!AA89)</f>
        <v/>
      </c>
      <c r="D1489" s="181" t="str">
        <f>IF('statement of marks'!AB89="","",'statement of marks'!AB89)</f>
        <v/>
      </c>
      <c r="E1489" s="181" t="str">
        <f>IF('statement of marks'!AC89="","",'statement of marks'!AC89)</f>
        <v/>
      </c>
      <c r="F1489" s="181" t="str">
        <f>IF('statement of marks'!AE89="","",'statement of marks'!AE89)</f>
        <v/>
      </c>
      <c r="G1489" s="122" t="str">
        <f t="shared" si="82"/>
        <v/>
      </c>
      <c r="H1489" s="231"/>
      <c r="J1489" s="1029" t="str">
        <f>'statement of marks'!$AA$3</f>
        <v>ENGLISH</v>
      </c>
      <c r="K1489" s="1030"/>
      <c r="L1489" s="181" t="str">
        <f>IF('statement of marks'!AA90="","",'statement of marks'!AA90)</f>
        <v/>
      </c>
      <c r="M1489" s="181" t="str">
        <f>IF('statement of marks'!AB90="","",'statement of marks'!AB90)</f>
        <v/>
      </c>
      <c r="N1489" s="181" t="str">
        <f>IF('statement of marks'!AC90="","",'statement of marks'!AC90)</f>
        <v/>
      </c>
      <c r="O1489" s="181" t="str">
        <f>IF('statement of marks'!AE90="","",'statement of marks'!AE90)</f>
        <v/>
      </c>
      <c r="P1489" s="122" t="str">
        <f t="shared" si="83"/>
        <v/>
      </c>
    </row>
    <row r="1490" spans="1:16" ht="15.25" customHeight="1">
      <c r="A1490" s="1029" t="str">
        <f>'statement of marks'!AR89</f>
        <v/>
      </c>
      <c r="B1490" s="1030"/>
      <c r="C1490" s="181" t="str">
        <f>IF('statement of marks'!AS89="","",'statement of marks'!AS89)</f>
        <v/>
      </c>
      <c r="D1490" s="181" t="str">
        <f>IF('statement of marks'!AT89="","",'statement of marks'!AT89)</f>
        <v/>
      </c>
      <c r="E1490" s="181" t="str">
        <f>IF('statement of marks'!AU89="","",'statement of marks'!AU89)</f>
        <v/>
      </c>
      <c r="F1490" s="181" t="str">
        <f>IF('statement of marks'!AW89="","",'statement of marks'!AW89)</f>
        <v/>
      </c>
      <c r="G1490" s="122" t="str">
        <f t="shared" si="82"/>
        <v/>
      </c>
      <c r="H1490" s="231"/>
      <c r="J1490" s="1029" t="str">
        <f>'statement of marks'!AR90</f>
        <v/>
      </c>
      <c r="K1490" s="1030"/>
      <c r="L1490" s="181" t="str">
        <f>IF('statement of marks'!AS90="","",'statement of marks'!AS90)</f>
        <v/>
      </c>
      <c r="M1490" s="181" t="str">
        <f>IF('statement of marks'!AT90="","",'statement of marks'!AT90)</f>
        <v/>
      </c>
      <c r="N1490" s="181" t="str">
        <f>IF('statement of marks'!AU90="","",'statement of marks'!AU90)</f>
        <v/>
      </c>
      <c r="O1490" s="181" t="str">
        <f>IF('statement of marks'!AW90="","",'statement of marks'!AW90)</f>
        <v/>
      </c>
      <c r="P1490" s="122" t="str">
        <f t="shared" si="83"/>
        <v/>
      </c>
    </row>
    <row r="1491" spans="1:16" ht="15.25" customHeight="1">
      <c r="A1491" s="1029" t="str">
        <f>'statement of marks'!$BI$3</f>
        <v>SCIENCE</v>
      </c>
      <c r="B1491" s="1030"/>
      <c r="C1491" s="181" t="str">
        <f>IF('statement of marks'!BI89="","",'statement of marks'!BI89)</f>
        <v/>
      </c>
      <c r="D1491" s="181" t="str">
        <f>IF('statement of marks'!BJ89="","",'statement of marks'!BJ89)</f>
        <v/>
      </c>
      <c r="E1491" s="181" t="str">
        <f>IF('statement of marks'!BK89="","",'statement of marks'!BK89)</f>
        <v/>
      </c>
      <c r="F1491" s="181" t="str">
        <f>IF('statement of marks'!BM89="","",'statement of marks'!BM89)</f>
        <v/>
      </c>
      <c r="G1491" s="122" t="str">
        <f t="shared" si="82"/>
        <v/>
      </c>
      <c r="H1491" s="231"/>
      <c r="J1491" s="1029" t="str">
        <f>'statement of marks'!$BI$3</f>
        <v>SCIENCE</v>
      </c>
      <c r="K1491" s="1030"/>
      <c r="L1491" s="181" t="str">
        <f>IF('statement of marks'!BI90="","",'statement of marks'!BI90)</f>
        <v/>
      </c>
      <c r="M1491" s="181" t="str">
        <f>IF('statement of marks'!BJ90="","",'statement of marks'!BJ90)</f>
        <v/>
      </c>
      <c r="N1491" s="181" t="str">
        <f>IF('statement of marks'!BK90="","",'statement of marks'!BK90)</f>
        <v/>
      </c>
      <c r="O1491" s="181" t="str">
        <f>IF('statement of marks'!BM90="","",'statement of marks'!BM90)</f>
        <v/>
      </c>
      <c r="P1491" s="122" t="str">
        <f t="shared" si="83"/>
        <v/>
      </c>
    </row>
    <row r="1492" spans="1:16" ht="15.25" customHeight="1">
      <c r="A1492" s="1029" t="str">
        <f>'statement of marks'!$BY$3</f>
        <v>SOCIAL SCIENCE</v>
      </c>
      <c r="B1492" s="1030"/>
      <c r="C1492" s="181" t="str">
        <f>IF('statement of marks'!BY89="","",'statement of marks'!BY89)</f>
        <v/>
      </c>
      <c r="D1492" s="181" t="str">
        <f>IF('statement of marks'!BZ89="","",'statement of marks'!BZ89)</f>
        <v/>
      </c>
      <c r="E1492" s="181" t="str">
        <f>IF('statement of marks'!CA89="","",'statement of marks'!CA89)</f>
        <v/>
      </c>
      <c r="F1492" s="181" t="str">
        <f>IF('statement of marks'!CC89="","",'statement of marks'!CC89)</f>
        <v/>
      </c>
      <c r="G1492" s="122" t="str">
        <f t="shared" si="82"/>
        <v/>
      </c>
      <c r="H1492" s="231"/>
      <c r="J1492" s="1029" t="str">
        <f>'statement of marks'!$BY$3</f>
        <v>SOCIAL SCIENCE</v>
      </c>
      <c r="K1492" s="1030"/>
      <c r="L1492" s="181" t="str">
        <f>IF('statement of marks'!BY90="","",'statement of marks'!BY90)</f>
        <v/>
      </c>
      <c r="M1492" s="181" t="str">
        <f>IF('statement of marks'!BZ90="","",'statement of marks'!BZ90)</f>
        <v/>
      </c>
      <c r="N1492" s="181" t="str">
        <f>IF('statement of marks'!CA90="","",'statement of marks'!CA90)</f>
        <v/>
      </c>
      <c r="O1492" s="181" t="str">
        <f>IF('statement of marks'!CC90="","",'statement of marks'!CC90)</f>
        <v/>
      </c>
      <c r="P1492" s="122" t="str">
        <f t="shared" si="83"/>
        <v/>
      </c>
    </row>
    <row r="1493" spans="1:16" ht="15.25" customHeight="1">
      <c r="A1493" s="1029" t="str">
        <f>'statement of marks'!$CO$3</f>
        <v>MATHEMATICS</v>
      </c>
      <c r="B1493" s="1030"/>
      <c r="C1493" s="181" t="str">
        <f>IF('statement of marks'!CO89="","",'statement of marks'!CO89)</f>
        <v/>
      </c>
      <c r="D1493" s="181" t="str">
        <f>IF('statement of marks'!CP89="","",'statement of marks'!CP89)</f>
        <v/>
      </c>
      <c r="E1493" s="181" t="str">
        <f>IF('statement of marks'!CQ89="","",'statement of marks'!CQ89)</f>
        <v/>
      </c>
      <c r="F1493" s="181" t="str">
        <f>IF('statement of marks'!CS89="","",'statement of marks'!CS89)</f>
        <v/>
      </c>
      <c r="G1493" s="122" t="str">
        <f t="shared" si="82"/>
        <v/>
      </c>
      <c r="H1493" s="231"/>
      <c r="J1493" s="1029" t="str">
        <f>'statement of marks'!$CO$3</f>
        <v>MATHEMATICS</v>
      </c>
      <c r="K1493" s="1030"/>
      <c r="L1493" s="181" t="str">
        <f>IF('statement of marks'!CO90="","",'statement of marks'!CO90)</f>
        <v/>
      </c>
      <c r="M1493" s="181" t="str">
        <f>IF('statement of marks'!CP90="","",'statement of marks'!CP90)</f>
        <v/>
      </c>
      <c r="N1493" s="181" t="str">
        <f>IF('statement of marks'!CQ90="","",'statement of marks'!CQ90)</f>
        <v/>
      </c>
      <c r="O1493" s="181" t="str">
        <f>IF('statement of marks'!CS90="","",'statement of marks'!CS90)</f>
        <v/>
      </c>
      <c r="P1493" s="122" t="str">
        <f t="shared" si="83"/>
        <v/>
      </c>
    </row>
    <row r="1494" spans="1:16" ht="15.25" customHeight="1">
      <c r="A1494" s="1047" t="s">
        <v>255</v>
      </c>
      <c r="B1494" s="1048"/>
      <c r="C1494" s="180" t="str">
        <f>IF(C1493="","",SUM(C1488:C1493))</f>
        <v/>
      </c>
      <c r="D1494" s="180" t="str">
        <f>IF(D1493="","",SUM(D1488:D1493))</f>
        <v/>
      </c>
      <c r="E1494" s="180" t="str">
        <f>IF(E1493="","",SUM(E1488:E1493))</f>
        <v/>
      </c>
      <c r="F1494" s="180" t="str">
        <f>IF(F1493="","",SUM(F1488:F1493))</f>
        <v/>
      </c>
      <c r="G1494" s="188" t="str">
        <f>IF(G1493="","",SUM(G1488:G1493))</f>
        <v/>
      </c>
      <c r="H1494" s="231"/>
      <c r="J1494" s="1047" t="s">
        <v>255</v>
      </c>
      <c r="K1494" s="1048"/>
      <c r="L1494" s="180" t="str">
        <f>IF(L1493="","",SUM(L1488:L1493))</f>
        <v/>
      </c>
      <c r="M1494" s="180" t="str">
        <f>IF(M1493="","",SUM(M1488:M1493))</f>
        <v/>
      </c>
      <c r="N1494" s="180" t="str">
        <f>IF(N1493="","",SUM(N1488:N1493))</f>
        <v/>
      </c>
      <c r="O1494" s="180" t="str">
        <f>IF(O1493="","",SUM(O1488:O1493))</f>
        <v/>
      </c>
      <c r="P1494" s="188" t="str">
        <f>IF(P1493="","",SUM(P1488:P1493))</f>
        <v/>
      </c>
    </row>
    <row r="1495" spans="1:16" ht="15.25" customHeight="1">
      <c r="A1495" s="1047" t="s">
        <v>169</v>
      </c>
      <c r="B1495" s="1048"/>
      <c r="C1495" s="563">
        <f>60-(COUNTIF(C1488:C1493,"NA")*10+COUNTIF(C1488:C1493,"ML")*10)</f>
        <v>60</v>
      </c>
      <c r="D1495" s="563">
        <f>60-(COUNTIF(D1488:D1493,"NA")*10+COUNTIF(D1488:D1493,"ML")*10)</f>
        <v>60</v>
      </c>
      <c r="E1495" s="563">
        <f>60-(COUNTIF(E1488:E1493,"NA")*10+COUNTIF(E1488:E1493,"ML")*10)</f>
        <v>60</v>
      </c>
      <c r="F1495" s="563">
        <f>420-(COUNTIF(F1488:F1493,"NA")*70+COUNTIF(F1488:F1493,"ML")*70)</f>
        <v>420</v>
      </c>
      <c r="G1495" s="189">
        <f>SUM(C1495:F1495)</f>
        <v>600</v>
      </c>
      <c r="H1495" s="231"/>
      <c r="J1495" s="1047" t="s">
        <v>169</v>
      </c>
      <c r="K1495" s="1048"/>
      <c r="L1495" s="563">
        <f>60-(COUNTIF(L1488:L1493,"NA")*10+COUNTIF(L1488:L1493,"ML")*10)</f>
        <v>60</v>
      </c>
      <c r="M1495" s="563">
        <f>60-(COUNTIF(M1488:M1493,"NA")*10+COUNTIF(M1488:M1493,"ML")*10)</f>
        <v>60</v>
      </c>
      <c r="N1495" s="563">
        <f>60-(COUNTIF(N1488:N1493,"NA")*10+COUNTIF(N1488:N1493,"ML")*10)</f>
        <v>60</v>
      </c>
      <c r="O1495" s="563">
        <f>420-(COUNTIF(O1488:O1493,"NA")*70+COUNTIF(O1488:O1493,"ML")*70)</f>
        <v>420</v>
      </c>
      <c r="P1495" s="189">
        <f>SUM(L1495:O1495)</f>
        <v>600</v>
      </c>
    </row>
    <row r="1496" spans="1:16" ht="15.25" customHeight="1">
      <c r="A1496" s="1045" t="s">
        <v>133</v>
      </c>
      <c r="B1496" s="1046"/>
      <c r="C1496" s="123" t="e">
        <f>C1494/C1495*100</f>
        <v>#VALUE!</v>
      </c>
      <c r="D1496" s="123" t="e">
        <f>D1494/D1495*100</f>
        <v>#VALUE!</v>
      </c>
      <c r="E1496" s="123" t="e">
        <f>E1494/E1495*100</f>
        <v>#VALUE!</v>
      </c>
      <c r="F1496" s="123" t="e">
        <f>F1494/F1495*100</f>
        <v>#VALUE!</v>
      </c>
      <c r="G1496" s="124" t="e">
        <f>G1494/G1495*100</f>
        <v>#VALUE!</v>
      </c>
      <c r="H1496" s="231"/>
      <c r="J1496" s="1045" t="s">
        <v>133</v>
      </c>
      <c r="K1496" s="1046"/>
      <c r="L1496" s="123" t="e">
        <f>L1494/L1495*100</f>
        <v>#VALUE!</v>
      </c>
      <c r="M1496" s="123" t="e">
        <f>M1494/M1495*100</f>
        <v>#VALUE!</v>
      </c>
      <c r="N1496" s="123" t="e">
        <f>N1494/N1495*100</f>
        <v>#VALUE!</v>
      </c>
      <c r="O1496" s="123" t="e">
        <f>O1494/O1495*100</f>
        <v>#VALUE!</v>
      </c>
      <c r="P1496" s="124" t="e">
        <f>P1494/P1495*100</f>
        <v>#VALUE!</v>
      </c>
    </row>
    <row r="1497" spans="1:16" ht="15.25" customHeight="1">
      <c r="A1497" s="1029" t="str">
        <f>'statement of marks'!$DE$3</f>
        <v>RAJASTHAN STUDIES</v>
      </c>
      <c r="B1497" s="1030"/>
      <c r="C1497" s="564" t="str">
        <f>IF('statement of marks'!DE89="","",'statement of marks'!DE89)</f>
        <v/>
      </c>
      <c r="D1497" s="564" t="str">
        <f>IF('statement of marks'!DF89="","",'statement of marks'!DF89)</f>
        <v/>
      </c>
      <c r="E1497" s="564" t="str">
        <f>IF('statement of marks'!DG89="","",'statement of marks'!DG89)</f>
        <v/>
      </c>
      <c r="F1497" s="564" t="str">
        <f>IF('statement of marks'!DI89="","",'statement of marks'!DI89)</f>
        <v/>
      </c>
      <c r="G1497" s="122" t="str">
        <f>IF(F1497="","",SUM(C1497:F1497))</f>
        <v/>
      </c>
      <c r="H1497" s="231"/>
      <c r="J1497" s="1029" t="str">
        <f>'statement of marks'!$DE$3</f>
        <v>RAJASTHAN STUDIES</v>
      </c>
      <c r="K1497" s="1030"/>
      <c r="L1497" s="564" t="str">
        <f>IF('statement of marks'!DE90="","",'statement of marks'!DE90)</f>
        <v/>
      </c>
      <c r="M1497" s="564" t="str">
        <f>IF('statement of marks'!DF90="","",'statement of marks'!DF90)</f>
        <v/>
      </c>
      <c r="N1497" s="564" t="str">
        <f>IF('statement of marks'!DG90="","",'statement of marks'!DG90)</f>
        <v/>
      </c>
      <c r="O1497" s="564" t="str">
        <f>IF('statement of marks'!DI90="","",'statement of marks'!DI90)</f>
        <v/>
      </c>
      <c r="P1497" s="122" t="str">
        <f>IF(O1497="","",SUM(L1497:O1497))</f>
        <v/>
      </c>
    </row>
    <row r="1498" spans="1:16" ht="15.25" customHeight="1">
      <c r="A1498" s="1029" t="str">
        <f>'statement of marks'!$DP$3</f>
        <v>PH. AND HEALTH EDU.</v>
      </c>
      <c r="B1498" s="1030"/>
      <c r="C1498" s="564" t="str">
        <f>IF('statement of marks'!DP89="","",'statement of marks'!DP89)</f>
        <v/>
      </c>
      <c r="D1498" s="564" t="str">
        <f>IF('statement of marks'!DQ89="","",'statement of marks'!DQ89)</f>
        <v/>
      </c>
      <c r="E1498" s="564" t="str">
        <f>IF('statement of marks'!DR89="","",'statement of marks'!DR89)</f>
        <v/>
      </c>
      <c r="F1498" s="564" t="str">
        <f>IF('statement of marks'!DV89="","",'statement of marks'!DV89)</f>
        <v/>
      </c>
      <c r="G1498" s="122" t="str">
        <f>IF(F1498="","",SUM(C1498:F1498))</f>
        <v/>
      </c>
      <c r="H1498" s="231"/>
      <c r="J1498" s="1029" t="str">
        <f>'statement of marks'!$DP$3</f>
        <v>PH. AND HEALTH EDU.</v>
      </c>
      <c r="K1498" s="1030"/>
      <c r="L1498" s="564" t="str">
        <f>IF('statement of marks'!DP90="","",'statement of marks'!DP90)</f>
        <v/>
      </c>
      <c r="M1498" s="564" t="str">
        <f>IF('statement of marks'!DQ90="","",'statement of marks'!DQ90)</f>
        <v/>
      </c>
      <c r="N1498" s="564" t="str">
        <f>IF('statement of marks'!DR90="","",'statement of marks'!DR90)</f>
        <v/>
      </c>
      <c r="O1498" s="564" t="str">
        <f>IF('statement of marks'!DV90="","",'statement of marks'!DV90)</f>
        <v/>
      </c>
      <c r="P1498" s="122" t="str">
        <f>IF(O1498="","",SUM(L1498:O1498))</f>
        <v/>
      </c>
    </row>
    <row r="1499" spans="1:16" ht="15.25" customHeight="1">
      <c r="A1499" s="1029" t="str">
        <f>'statement of marks'!$EB$3</f>
        <v>FOUNDATION OF IT</v>
      </c>
      <c r="B1499" s="1030"/>
      <c r="C1499" s="564" t="str">
        <f>IF('statement of marks'!EB89="","",'statement of marks'!EB89)</f>
        <v/>
      </c>
      <c r="D1499" s="564" t="str">
        <f>IF('statement of marks'!EC89="","",'statement of marks'!EC89)</f>
        <v/>
      </c>
      <c r="E1499" s="564" t="str">
        <f>IF('statement of marks'!ED89="","",'statement of marks'!ED89)</f>
        <v/>
      </c>
      <c r="F1499" s="564" t="str">
        <f>IF('statement of marks'!EH89="","",'statement of marks'!EH89)</f>
        <v/>
      </c>
      <c r="G1499" s="122" t="str">
        <f>IF(F1499="","",SUM(C1499:F1499))</f>
        <v/>
      </c>
      <c r="H1499" s="231"/>
      <c r="J1499" s="1029" t="str">
        <f>'statement of marks'!$EB$3</f>
        <v>FOUNDATION OF IT</v>
      </c>
      <c r="K1499" s="1030"/>
      <c r="L1499" s="564" t="str">
        <f>IF('statement of marks'!EB90="","",'statement of marks'!EB90)</f>
        <v/>
      </c>
      <c r="M1499" s="564" t="str">
        <f>IF('statement of marks'!EC90="","",'statement of marks'!EC90)</f>
        <v/>
      </c>
      <c r="N1499" s="564" t="str">
        <f>IF('statement of marks'!ED90="","",'statement of marks'!ED90)</f>
        <v/>
      </c>
      <c r="O1499" s="564" t="str">
        <f>IF('statement of marks'!EH90="","",'statement of marks'!EH90)</f>
        <v/>
      </c>
      <c r="P1499" s="122" t="str">
        <f>IF(O1499="","",SUM(L1499:O1499))</f>
        <v/>
      </c>
    </row>
    <row r="1500" spans="1:16" ht="15.25" customHeight="1">
      <c r="A1500" s="1029" t="str">
        <f>'statement of marks'!$EN$3</f>
        <v>S.U.P.W.</v>
      </c>
      <c r="B1500" s="1030"/>
      <c r="C1500" s="562" t="s">
        <v>247</v>
      </c>
      <c r="D1500" s="1042" t="s">
        <v>249</v>
      </c>
      <c r="E1500" s="1042"/>
      <c r="F1500" s="565" t="s">
        <v>75</v>
      </c>
      <c r="G1500" s="122" t="s">
        <v>30</v>
      </c>
      <c r="H1500" s="231"/>
      <c r="J1500" s="1029" t="str">
        <f>'statement of marks'!$EN$3</f>
        <v>S.U.P.W.</v>
      </c>
      <c r="K1500" s="1030"/>
      <c r="L1500" s="562" t="s">
        <v>247</v>
      </c>
      <c r="M1500" s="1042" t="s">
        <v>249</v>
      </c>
      <c r="N1500" s="1042"/>
      <c r="O1500" s="565" t="s">
        <v>75</v>
      </c>
      <c r="P1500" s="122" t="s">
        <v>30</v>
      </c>
    </row>
    <row r="1501" spans="1:16" ht="15.25" customHeight="1">
      <c r="A1501" s="1029"/>
      <c r="B1501" s="1030"/>
      <c r="C1501" s="563">
        <f>'statement of marks'!$EN$6</f>
        <v>25</v>
      </c>
      <c r="D1501" s="1043">
        <f>'statement of marks'!$EO$6</f>
        <v>45</v>
      </c>
      <c r="E1501" s="1043"/>
      <c r="F1501" s="563">
        <f>'statement of marks'!$EP$6</f>
        <v>30</v>
      </c>
      <c r="G1501" s="122">
        <f>SUM(C1501,D1501,F1501)</f>
        <v>100</v>
      </c>
      <c r="H1501" s="231"/>
      <c r="J1501" s="1029"/>
      <c r="K1501" s="1030"/>
      <c r="L1501" s="563">
        <f>'statement of marks'!$EN$6</f>
        <v>25</v>
      </c>
      <c r="M1501" s="1043">
        <f>'statement of marks'!$EO$6</f>
        <v>45</v>
      </c>
      <c r="N1501" s="1043"/>
      <c r="O1501" s="563">
        <f>'statement of marks'!$EP$6</f>
        <v>30</v>
      </c>
      <c r="P1501" s="122">
        <f>SUM(L1501,M1501,O1501)</f>
        <v>100</v>
      </c>
    </row>
    <row r="1502" spans="1:16" ht="15.25" customHeight="1">
      <c r="A1502" s="1029"/>
      <c r="B1502" s="1030"/>
      <c r="C1502" s="564" t="str">
        <f>IF('statement of marks'!EN89="","",'statement of marks'!EN89)</f>
        <v/>
      </c>
      <c r="D1502" s="1044" t="str">
        <f>'statement of marks'!EO89</f>
        <v/>
      </c>
      <c r="E1502" s="1044"/>
      <c r="F1502" s="564" t="str">
        <f>'statement of marks'!EP89</f>
        <v/>
      </c>
      <c r="G1502" s="561" t="str">
        <f>IF(F1502="","",SUM(C1502,D1502,F1502))</f>
        <v/>
      </c>
      <c r="H1502" s="231"/>
      <c r="J1502" s="1029"/>
      <c r="K1502" s="1030"/>
      <c r="L1502" s="564" t="str">
        <f>IF('statement of marks'!EN90="","",'statement of marks'!EN90)</f>
        <v/>
      </c>
      <c r="M1502" s="1044" t="str">
        <f>'statement of marks'!EO90</f>
        <v/>
      </c>
      <c r="N1502" s="1044"/>
      <c r="O1502" s="564" t="str">
        <f>'statement of marks'!EP90</f>
        <v/>
      </c>
      <c r="P1502" s="561" t="str">
        <f>IF(O1502="","",SUM(L1502,M1502,O1502))</f>
        <v/>
      </c>
    </row>
    <row r="1503" spans="1:16" ht="15.25" customHeight="1">
      <c r="A1503" s="1029" t="str">
        <f>'statement of marks'!$ES$3</f>
        <v>ART EDU.</v>
      </c>
      <c r="B1503" s="1030"/>
      <c r="C1503" s="565" t="s">
        <v>76</v>
      </c>
      <c r="D1503" s="1041" t="s">
        <v>77</v>
      </c>
      <c r="E1503" s="1041"/>
      <c r="F1503" s="224" t="s">
        <v>248</v>
      </c>
      <c r="G1503" s="122" t="s">
        <v>30</v>
      </c>
      <c r="H1503" s="231"/>
      <c r="J1503" s="1029" t="str">
        <f>'statement of marks'!$ES$3</f>
        <v>ART EDU.</v>
      </c>
      <c r="K1503" s="1030"/>
      <c r="L1503" s="565" t="s">
        <v>76</v>
      </c>
      <c r="M1503" s="1041" t="s">
        <v>77</v>
      </c>
      <c r="N1503" s="1041"/>
      <c r="O1503" s="224" t="s">
        <v>248</v>
      </c>
      <c r="P1503" s="122" t="s">
        <v>30</v>
      </c>
    </row>
    <row r="1504" spans="1:16" ht="15.25" customHeight="1">
      <c r="A1504" s="1029"/>
      <c r="B1504" s="1030"/>
      <c r="C1504" s="563">
        <f>'statement of marks'!$ES$6</f>
        <v>25</v>
      </c>
      <c r="D1504" s="563">
        <f>'statement of marks'!$ET$6</f>
        <v>30</v>
      </c>
      <c r="E1504" s="563">
        <f>'statement of marks'!$EU$6</f>
        <v>30</v>
      </c>
      <c r="F1504" s="563">
        <f>'statement of marks'!$EV$6</f>
        <v>15</v>
      </c>
      <c r="G1504" s="122">
        <f>SUM(C1504,D1504,E1504,F1504)</f>
        <v>100</v>
      </c>
      <c r="H1504" s="231"/>
      <c r="J1504" s="1029"/>
      <c r="K1504" s="1030"/>
      <c r="L1504" s="563">
        <f>'statement of marks'!$ES$6</f>
        <v>25</v>
      </c>
      <c r="M1504" s="563">
        <f>'statement of marks'!$ET$6</f>
        <v>30</v>
      </c>
      <c r="N1504" s="563">
        <f>'statement of marks'!$EU$6</f>
        <v>30</v>
      </c>
      <c r="O1504" s="563">
        <f>'statement of marks'!$EV$6</f>
        <v>15</v>
      </c>
      <c r="P1504" s="122">
        <f>SUM(L1504,M1504,N1504,O1504)</f>
        <v>100</v>
      </c>
    </row>
    <row r="1505" spans="1:16" ht="15.25" customHeight="1">
      <c r="A1505" s="1029"/>
      <c r="B1505" s="1030"/>
      <c r="C1505" s="564" t="str">
        <f>IF('statement of marks'!ES89="","",'statement of marks'!ES89)</f>
        <v/>
      </c>
      <c r="D1505" s="564" t="str">
        <f>'statement of marks'!ET89</f>
        <v/>
      </c>
      <c r="E1505" s="564" t="str">
        <f>'statement of marks'!EU89</f>
        <v/>
      </c>
      <c r="F1505" s="564" t="str">
        <f>'statement of marks'!EV89</f>
        <v/>
      </c>
      <c r="G1505" s="122" t="str">
        <f>IF(F1505="","",SUM(C1505:F1505))</f>
        <v/>
      </c>
      <c r="H1505" s="231"/>
      <c r="J1505" s="1029"/>
      <c r="K1505" s="1030"/>
      <c r="L1505" s="564" t="str">
        <f>IF('statement of marks'!ES90="","",'statement of marks'!ES90)</f>
        <v/>
      </c>
      <c r="M1505" s="564" t="str">
        <f>'statement of marks'!ET90</f>
        <v/>
      </c>
      <c r="N1505" s="564" t="str">
        <f>'statement of marks'!EU90</f>
        <v/>
      </c>
      <c r="O1505" s="564" t="str">
        <f>'statement of marks'!EV90</f>
        <v/>
      </c>
      <c r="P1505" s="122" t="str">
        <f>IF(O1505="","",SUM(L1505:O1505))</f>
        <v/>
      </c>
    </row>
    <row r="1506" spans="1:16" ht="15.25" customHeight="1">
      <c r="A1506" s="1033" t="s">
        <v>246</v>
      </c>
      <c r="B1506" s="1034"/>
      <c r="C1506" s="560" t="s">
        <v>252</v>
      </c>
      <c r="D1506" s="560" t="s">
        <v>251</v>
      </c>
      <c r="E1506" s="560" t="s">
        <v>250</v>
      </c>
      <c r="F1506" s="1031" t="s">
        <v>245</v>
      </c>
      <c r="G1506" s="1032"/>
      <c r="H1506" s="231"/>
      <c r="J1506" s="1033" t="s">
        <v>246</v>
      </c>
      <c r="K1506" s="1034"/>
      <c r="L1506" s="560" t="s">
        <v>252</v>
      </c>
      <c r="M1506" s="560" t="s">
        <v>251</v>
      </c>
      <c r="N1506" s="560" t="s">
        <v>250</v>
      </c>
      <c r="O1506" s="1031" t="s">
        <v>245</v>
      </c>
      <c r="P1506" s="1032"/>
    </row>
    <row r="1507" spans="1:16" ht="15.25" customHeight="1">
      <c r="A1507" s="1033" t="s">
        <v>170</v>
      </c>
      <c r="B1507" s="1034"/>
      <c r="C1507" s="181" t="str">
        <f>IF('statement of marks'!GN89="","",'statement of marks'!GN89)</f>
        <v/>
      </c>
      <c r="D1507" s="181" t="str">
        <f>IF('statement of marks'!GP89="","",'statement of marks'!GP89)</f>
        <v/>
      </c>
      <c r="E1507" s="181" t="str">
        <f>IF('statement of marks'!GR89="","",'statement of marks'!GR89)</f>
        <v/>
      </c>
      <c r="F1507" s="1035" t="str">
        <f>'statement of marks'!GT89</f>
        <v/>
      </c>
      <c r="G1507" s="1036"/>
      <c r="H1507" s="231"/>
      <c r="J1507" s="1033" t="s">
        <v>170</v>
      </c>
      <c r="K1507" s="1034"/>
      <c r="L1507" s="181" t="str">
        <f>IF('statement of marks'!GN90="","",'statement of marks'!GN90)</f>
        <v/>
      </c>
      <c r="M1507" s="181" t="str">
        <f>IF('statement of marks'!GP90="","",'statement of marks'!GP90)</f>
        <v/>
      </c>
      <c r="N1507" s="181" t="str">
        <f>IF('statement of marks'!GR90="","",'statement of marks'!GR90)</f>
        <v/>
      </c>
      <c r="O1507" s="1035" t="str">
        <f>'statement of marks'!GT90</f>
        <v/>
      </c>
      <c r="P1507" s="1036"/>
    </row>
    <row r="1508" spans="1:16" ht="15.25" customHeight="1">
      <c r="A1508" s="1037" t="s">
        <v>171</v>
      </c>
      <c r="B1508" s="1038"/>
      <c r="C1508" s="180" t="str">
        <f>IF('statement of marks'!GM89="","",'statement of marks'!GM89)</f>
        <v/>
      </c>
      <c r="D1508" s="180" t="str">
        <f>IF('statement of marks'!GO89="","",'statement of marks'!GO89)</f>
        <v/>
      </c>
      <c r="E1508" s="180" t="str">
        <f>IF('statement of marks'!GQ89="","",'statement of marks'!GQ89)</f>
        <v/>
      </c>
      <c r="F1508" s="1039" t="str">
        <f>'statement of marks'!GS89</f>
        <v/>
      </c>
      <c r="G1508" s="1040"/>
      <c r="H1508" s="231"/>
      <c r="J1508" s="1037" t="s">
        <v>171</v>
      </c>
      <c r="K1508" s="1038"/>
      <c r="L1508" s="180" t="str">
        <f>IF('statement of marks'!GM90="","",'statement of marks'!GM90)</f>
        <v/>
      </c>
      <c r="M1508" s="180" t="str">
        <f>IF('statement of marks'!GO90="","",'statement of marks'!GO90)</f>
        <v/>
      </c>
      <c r="N1508" s="180" t="str">
        <f>IF('statement of marks'!GQ90="","",'statement of marks'!GQ90)</f>
        <v/>
      </c>
      <c r="O1508" s="1039" t="str">
        <f>'statement of marks'!GS90</f>
        <v/>
      </c>
      <c r="P1508" s="1040"/>
    </row>
    <row r="1509" spans="1:16" ht="15.25" customHeight="1">
      <c r="A1509" s="1029" t="s">
        <v>241</v>
      </c>
      <c r="B1509" s="1030"/>
      <c r="C1509" s="177"/>
      <c r="D1509" s="43"/>
      <c r="E1509" s="43"/>
      <c r="F1509" s="43"/>
      <c r="G1509" s="226"/>
      <c r="H1509" s="231"/>
      <c r="J1509" s="1029" t="s">
        <v>241</v>
      </c>
      <c r="K1509" s="1030"/>
      <c r="L1509" s="177"/>
      <c r="M1509" s="43"/>
      <c r="N1509" s="43"/>
      <c r="O1509" s="43"/>
      <c r="P1509" s="226"/>
    </row>
    <row r="1510" spans="1:16" ht="15.25" customHeight="1">
      <c r="A1510" s="1029" t="s">
        <v>242</v>
      </c>
      <c r="B1510" s="1030"/>
      <c r="C1510" s="177"/>
      <c r="D1510" s="43"/>
      <c r="E1510" s="43"/>
      <c r="F1510" s="43"/>
      <c r="G1510" s="226"/>
      <c r="H1510" s="231"/>
      <c r="J1510" s="1029" t="s">
        <v>242</v>
      </c>
      <c r="K1510" s="1030"/>
      <c r="L1510" s="177"/>
      <c r="M1510" s="43"/>
      <c r="N1510" s="43"/>
      <c r="O1510" s="43"/>
      <c r="P1510" s="226"/>
    </row>
    <row r="1511" spans="1:16" ht="15.25" customHeight="1">
      <c r="A1511" s="1029" t="s">
        <v>243</v>
      </c>
      <c r="B1511" s="1030"/>
      <c r="C1511" s="177"/>
      <c r="D1511" s="43"/>
      <c r="E1511" s="43"/>
      <c r="F1511" s="43"/>
      <c r="G1511" s="226"/>
      <c r="H1511" s="231"/>
      <c r="J1511" s="1029" t="s">
        <v>243</v>
      </c>
      <c r="K1511" s="1030"/>
      <c r="L1511" s="177"/>
      <c r="M1511" s="43"/>
      <c r="N1511" s="43"/>
      <c r="O1511" s="43"/>
      <c r="P1511" s="226"/>
    </row>
    <row r="1512" spans="1:16" ht="15.25" customHeight="1" thickBot="1">
      <c r="A1512" s="1027" t="s">
        <v>244</v>
      </c>
      <c r="B1512" s="1028"/>
      <c r="C1512" s="178"/>
      <c r="D1512" s="227"/>
      <c r="E1512" s="227"/>
      <c r="F1512" s="227"/>
      <c r="G1512" s="228"/>
      <c r="H1512" s="231"/>
      <c r="J1512" s="1027" t="s">
        <v>244</v>
      </c>
      <c r="K1512" s="1028"/>
      <c r="L1512" s="178"/>
      <c r="M1512" s="227"/>
      <c r="N1512" s="227"/>
      <c r="O1512" s="227"/>
      <c r="P1512" s="228"/>
    </row>
    <row r="1513" spans="1:16" ht="15.25" customHeight="1" thickTop="1">
      <c r="A1513" s="1053" t="s">
        <v>166</v>
      </c>
      <c r="B1513" s="1054"/>
      <c r="C1513" s="1054"/>
      <c r="D1513" s="1054"/>
      <c r="E1513" s="1054"/>
      <c r="F1513" s="1054"/>
      <c r="G1513" s="1055"/>
      <c r="H1513" s="231"/>
      <c r="J1513" s="1056" t="s">
        <v>256</v>
      </c>
      <c r="K1513" s="1057"/>
      <c r="L1513" s="1057"/>
      <c r="M1513" s="1057"/>
      <c r="N1513" s="1057"/>
      <c r="O1513" s="1057"/>
      <c r="P1513" s="1058"/>
    </row>
    <row r="1514" spans="1:16" ht="15.25" customHeight="1">
      <c r="A1514" s="1059" t="str">
        <f>IF('statement of marks'!$A$1="","",'statement of marks'!$A$1)</f>
        <v xml:space="preserve">GOVT. HR. SEC. SCHOOL, </v>
      </c>
      <c r="B1514" s="1060"/>
      <c r="C1514" s="1060"/>
      <c r="D1514" s="1060"/>
      <c r="E1514" s="1060"/>
      <c r="F1514" s="1060"/>
      <c r="G1514" s="1061"/>
      <c r="H1514" s="231"/>
      <c r="J1514" s="1059" t="str">
        <f>IF('statement of marks'!$A$1="","",'statement of marks'!$A$1)</f>
        <v xml:space="preserve">GOVT. HR. SEC. SCHOOL, </v>
      </c>
      <c r="K1514" s="1060"/>
      <c r="L1514" s="1060"/>
      <c r="M1514" s="1060"/>
      <c r="N1514" s="1060"/>
      <c r="O1514" s="1060"/>
      <c r="P1514" s="1061"/>
    </row>
    <row r="1515" spans="1:16" ht="15.25" customHeight="1">
      <c r="A1515" s="1059"/>
      <c r="B1515" s="1060"/>
      <c r="C1515" s="1060"/>
      <c r="D1515" s="1060"/>
      <c r="E1515" s="1060"/>
      <c r="F1515" s="1060"/>
      <c r="G1515" s="1061"/>
      <c r="H1515" s="231"/>
      <c r="J1515" s="1059"/>
      <c r="K1515" s="1060"/>
      <c r="L1515" s="1060"/>
      <c r="M1515" s="1060"/>
      <c r="N1515" s="1060"/>
      <c r="O1515" s="1060"/>
      <c r="P1515" s="1061"/>
    </row>
    <row r="1516" spans="1:16" ht="15.25" customHeight="1">
      <c r="A1516" s="1029" t="s">
        <v>167</v>
      </c>
      <c r="B1516" s="1030"/>
      <c r="C1516" s="1051" t="str">
        <f>IF('statement of marks'!$F$3="","",'statement of marks'!$F$3)</f>
        <v>2015-16</v>
      </c>
      <c r="D1516" s="1051"/>
      <c r="E1516" s="1051"/>
      <c r="F1516" s="1051"/>
      <c r="G1516" s="1052"/>
      <c r="H1516" s="231"/>
      <c r="J1516" s="1029" t="s">
        <v>167</v>
      </c>
      <c r="K1516" s="1030"/>
      <c r="L1516" s="1051" t="str">
        <f>IF('statement of marks'!$F$3="","",'statement of marks'!$F$3)</f>
        <v>2015-16</v>
      </c>
      <c r="M1516" s="1051"/>
      <c r="N1516" s="1051"/>
      <c r="O1516" s="1051"/>
      <c r="P1516" s="1052"/>
    </row>
    <row r="1517" spans="1:16" ht="15.25" customHeight="1">
      <c r="A1517" s="1029" t="s">
        <v>31</v>
      </c>
      <c r="B1517" s="1030"/>
      <c r="C1517" s="1051" t="str">
        <f>IF('statement of marks'!H91="","",'statement of marks'!H91)</f>
        <v>A 085</v>
      </c>
      <c r="D1517" s="1051"/>
      <c r="E1517" s="1051"/>
      <c r="F1517" s="1051"/>
      <c r="G1517" s="1052"/>
      <c r="H1517" s="231"/>
      <c r="J1517" s="1029" t="s">
        <v>31</v>
      </c>
      <c r="K1517" s="1030"/>
      <c r="L1517" s="1051" t="str">
        <f>IF('statement of marks'!H92="","",'statement of marks'!H92)</f>
        <v>A 086</v>
      </c>
      <c r="M1517" s="1051"/>
      <c r="N1517" s="1051"/>
      <c r="O1517" s="1051"/>
      <c r="P1517" s="1052"/>
    </row>
    <row r="1518" spans="1:16" ht="15.25" customHeight="1">
      <c r="A1518" s="1029" t="s">
        <v>32</v>
      </c>
      <c r="B1518" s="1030"/>
      <c r="C1518" s="1051" t="str">
        <f>IF('statement of marks'!I91="","",'statement of marks'!I91)</f>
        <v>B 085</v>
      </c>
      <c r="D1518" s="1051"/>
      <c r="E1518" s="1051"/>
      <c r="F1518" s="1051"/>
      <c r="G1518" s="1052"/>
      <c r="H1518" s="231"/>
      <c r="J1518" s="1029" t="s">
        <v>32</v>
      </c>
      <c r="K1518" s="1030"/>
      <c r="L1518" s="1051" t="str">
        <f>IF('statement of marks'!I92="","",'statement of marks'!I92)</f>
        <v>B 086</v>
      </c>
      <c r="M1518" s="1051"/>
      <c r="N1518" s="1051"/>
      <c r="O1518" s="1051"/>
      <c r="P1518" s="1052"/>
    </row>
    <row r="1519" spans="1:16" ht="15.25" customHeight="1">
      <c r="A1519" s="1029" t="s">
        <v>33</v>
      </c>
      <c r="B1519" s="1030"/>
      <c r="C1519" s="1051" t="str">
        <f>IF('statement of marks'!J91="","",'statement of marks'!J91)</f>
        <v>C 085</v>
      </c>
      <c r="D1519" s="1051"/>
      <c r="E1519" s="1051"/>
      <c r="F1519" s="1051"/>
      <c r="G1519" s="1052"/>
      <c r="H1519" s="231"/>
      <c r="J1519" s="1029" t="s">
        <v>33</v>
      </c>
      <c r="K1519" s="1030"/>
      <c r="L1519" s="1051" t="str">
        <f>IF('statement of marks'!J92="","",'statement of marks'!J92)</f>
        <v>C 086</v>
      </c>
      <c r="M1519" s="1051"/>
      <c r="N1519" s="1051"/>
      <c r="O1519" s="1051"/>
      <c r="P1519" s="1052"/>
    </row>
    <row r="1520" spans="1:16" ht="15.25" customHeight="1">
      <c r="A1520" s="1029" t="s">
        <v>202</v>
      </c>
      <c r="B1520" s="1030"/>
      <c r="C1520" s="559" t="str">
        <f>IF('statement of marks'!$A$3="","",'statement of marks'!$A$3)</f>
        <v>10 'B'</v>
      </c>
      <c r="D1520" s="1030" t="s">
        <v>62</v>
      </c>
      <c r="E1520" s="1030"/>
      <c r="F1520" s="1030">
        <f>IF('statement of marks'!D91="","",'statement of marks'!D91)</f>
        <v>1085</v>
      </c>
      <c r="G1520" s="1050"/>
      <c r="H1520" s="231"/>
      <c r="J1520" s="1029" t="s">
        <v>202</v>
      </c>
      <c r="K1520" s="1030"/>
      <c r="L1520" s="559" t="str">
        <f>IF('statement of marks'!$A$3="","",'statement of marks'!$A$3)</f>
        <v>10 'B'</v>
      </c>
      <c r="M1520" s="1030" t="s">
        <v>62</v>
      </c>
      <c r="N1520" s="1030"/>
      <c r="O1520" s="1030">
        <f>IF('statement of marks'!D92="","",'statement of marks'!D92)</f>
        <v>1086</v>
      </c>
      <c r="P1520" s="1050"/>
    </row>
    <row r="1521" spans="1:16" ht="15.25" customHeight="1">
      <c r="A1521" s="1029" t="s">
        <v>63</v>
      </c>
      <c r="B1521" s="1030"/>
      <c r="C1521" s="559" t="str">
        <f>IF('statement of marks'!F91="","",'statement of marks'!F91)</f>
        <v/>
      </c>
      <c r="D1521" s="1030" t="s">
        <v>58</v>
      </c>
      <c r="E1521" s="1030"/>
      <c r="F1521" s="1062" t="str">
        <f>IF('statement of marks'!G91="","",'statement of marks'!G91)</f>
        <v/>
      </c>
      <c r="G1521" s="1063"/>
      <c r="H1521" s="231"/>
      <c r="J1521" s="1029" t="s">
        <v>63</v>
      </c>
      <c r="K1521" s="1030"/>
      <c r="L1521" s="559" t="str">
        <f>IF('statement of marks'!F92="","",'statement of marks'!F92)</f>
        <v/>
      </c>
      <c r="M1521" s="1030" t="s">
        <v>58</v>
      </c>
      <c r="N1521" s="1030"/>
      <c r="O1521" s="1062" t="str">
        <f>IF('statement of marks'!G92="","",'statement of marks'!G92)</f>
        <v/>
      </c>
      <c r="P1521" s="1063"/>
    </row>
    <row r="1522" spans="1:16" ht="15.25" customHeight="1">
      <c r="A1522" s="229" t="s">
        <v>168</v>
      </c>
      <c r="B1522" s="230" t="s">
        <v>254</v>
      </c>
      <c r="C1522" s="186" t="s">
        <v>67</v>
      </c>
      <c r="D1522" s="186" t="s">
        <v>68</v>
      </c>
      <c r="E1522" s="186" t="s">
        <v>69</v>
      </c>
      <c r="F1522" s="558" t="s">
        <v>176</v>
      </c>
      <c r="G1522" s="190" t="s">
        <v>253</v>
      </c>
      <c r="H1522" s="231"/>
      <c r="J1522" s="229" t="s">
        <v>168</v>
      </c>
      <c r="K1522" s="230" t="s">
        <v>254</v>
      </c>
      <c r="L1522" s="186" t="s">
        <v>67</v>
      </c>
      <c r="M1522" s="186" t="s">
        <v>68</v>
      </c>
      <c r="N1522" s="186" t="s">
        <v>69</v>
      </c>
      <c r="O1522" s="558" t="s">
        <v>176</v>
      </c>
      <c r="P1522" s="190" t="s">
        <v>253</v>
      </c>
    </row>
    <row r="1523" spans="1:16" ht="15.25" customHeight="1">
      <c r="A1523" s="1049" t="s">
        <v>148</v>
      </c>
      <c r="B1523" s="1046"/>
      <c r="C1523" s="563">
        <v>10</v>
      </c>
      <c r="D1523" s="563">
        <v>10</v>
      </c>
      <c r="E1523" s="563">
        <v>10</v>
      </c>
      <c r="F1523" s="563">
        <v>70</v>
      </c>
      <c r="G1523" s="122">
        <v>100</v>
      </c>
      <c r="H1523" s="231"/>
      <c r="J1523" s="1049" t="s">
        <v>148</v>
      </c>
      <c r="K1523" s="1046"/>
      <c r="L1523" s="563">
        <v>10</v>
      </c>
      <c r="M1523" s="563">
        <v>10</v>
      </c>
      <c r="N1523" s="563">
        <v>10</v>
      </c>
      <c r="O1523" s="563">
        <v>70</v>
      </c>
      <c r="P1523" s="122">
        <v>100</v>
      </c>
    </row>
    <row r="1524" spans="1:16" ht="15.25" customHeight="1">
      <c r="A1524" s="1029" t="str">
        <f>'statement of marks'!$K$3</f>
        <v>HINDI</v>
      </c>
      <c r="B1524" s="1030"/>
      <c r="C1524" s="181" t="str">
        <f>IF('statement of marks'!K91="","",'statement of marks'!K91)</f>
        <v/>
      </c>
      <c r="D1524" s="181" t="str">
        <f>IF('statement of marks'!L91="","",'statement of marks'!L91)</f>
        <v/>
      </c>
      <c r="E1524" s="181" t="str">
        <f>IF('statement of marks'!M91="","",'statement of marks'!M91)</f>
        <v/>
      </c>
      <c r="F1524" s="181" t="str">
        <f>IF('statement of marks'!O91="","",'statement of marks'!O91)</f>
        <v/>
      </c>
      <c r="G1524" s="122" t="str">
        <f t="shared" ref="G1524:G1529" si="84">IF(F1524="","",SUM(C1524:F1524))</f>
        <v/>
      </c>
      <c r="H1524" s="231"/>
      <c r="J1524" s="1029" t="str">
        <f>'statement of marks'!$K$3</f>
        <v>HINDI</v>
      </c>
      <c r="K1524" s="1030"/>
      <c r="L1524" s="181" t="str">
        <f>IF('statement of marks'!K92="","",'statement of marks'!K92)</f>
        <v/>
      </c>
      <c r="M1524" s="181" t="str">
        <f>IF('statement of marks'!L92="","",'statement of marks'!L92)</f>
        <v/>
      </c>
      <c r="N1524" s="181" t="str">
        <f>IF('statement of marks'!M92="","",'statement of marks'!M92)</f>
        <v/>
      </c>
      <c r="O1524" s="181" t="str">
        <f>IF('statement of marks'!O92="","",'statement of marks'!O92)</f>
        <v/>
      </c>
      <c r="P1524" s="122" t="str">
        <f t="shared" ref="P1524:P1529" si="85">IF(O1524="","",SUM(L1524:O1524))</f>
        <v/>
      </c>
    </row>
    <row r="1525" spans="1:16" ht="15.25" customHeight="1">
      <c r="A1525" s="1029" t="str">
        <f>'statement of marks'!$AA$3</f>
        <v>ENGLISH</v>
      </c>
      <c r="B1525" s="1030"/>
      <c r="C1525" s="181" t="str">
        <f>IF('statement of marks'!AA91="","",'statement of marks'!AA91)</f>
        <v/>
      </c>
      <c r="D1525" s="181" t="str">
        <f>IF('statement of marks'!AB91="","",'statement of marks'!AB91)</f>
        <v/>
      </c>
      <c r="E1525" s="181" t="str">
        <f>IF('statement of marks'!AC91="","",'statement of marks'!AC91)</f>
        <v/>
      </c>
      <c r="F1525" s="181" t="str">
        <f>IF('statement of marks'!AE91="","",'statement of marks'!AE91)</f>
        <v/>
      </c>
      <c r="G1525" s="122" t="str">
        <f t="shared" si="84"/>
        <v/>
      </c>
      <c r="H1525" s="231"/>
      <c r="J1525" s="1029" t="str">
        <f>'statement of marks'!$AA$3</f>
        <v>ENGLISH</v>
      </c>
      <c r="K1525" s="1030"/>
      <c r="L1525" s="181" t="str">
        <f>IF('statement of marks'!AA92="","",'statement of marks'!AA92)</f>
        <v/>
      </c>
      <c r="M1525" s="181" t="str">
        <f>IF('statement of marks'!AB92="","",'statement of marks'!AB92)</f>
        <v/>
      </c>
      <c r="N1525" s="181" t="str">
        <f>IF('statement of marks'!AC92="","",'statement of marks'!AC92)</f>
        <v/>
      </c>
      <c r="O1525" s="181" t="str">
        <f>IF('statement of marks'!AE92="","",'statement of marks'!AE92)</f>
        <v/>
      </c>
      <c r="P1525" s="122" t="str">
        <f t="shared" si="85"/>
        <v/>
      </c>
    </row>
    <row r="1526" spans="1:16" ht="15.25" customHeight="1">
      <c r="A1526" s="1029" t="str">
        <f>'statement of marks'!AR91</f>
        <v/>
      </c>
      <c r="B1526" s="1030"/>
      <c r="C1526" s="181" t="str">
        <f>IF('statement of marks'!AS91="","",'statement of marks'!AS91)</f>
        <v/>
      </c>
      <c r="D1526" s="181" t="str">
        <f>IF('statement of marks'!AT91="","",'statement of marks'!AT91)</f>
        <v/>
      </c>
      <c r="E1526" s="181" t="str">
        <f>IF('statement of marks'!AU91="","",'statement of marks'!AU91)</f>
        <v/>
      </c>
      <c r="F1526" s="181" t="str">
        <f>IF('statement of marks'!AW91="","",'statement of marks'!AW91)</f>
        <v/>
      </c>
      <c r="G1526" s="122" t="str">
        <f t="shared" si="84"/>
        <v/>
      </c>
      <c r="H1526" s="231"/>
      <c r="J1526" s="1029" t="str">
        <f>'statement of marks'!AR92</f>
        <v/>
      </c>
      <c r="K1526" s="1030"/>
      <c r="L1526" s="181" t="str">
        <f>IF('statement of marks'!AS92="","",'statement of marks'!AS92)</f>
        <v/>
      </c>
      <c r="M1526" s="181" t="str">
        <f>IF('statement of marks'!AT92="","",'statement of marks'!AT92)</f>
        <v/>
      </c>
      <c r="N1526" s="181" t="str">
        <f>IF('statement of marks'!AU92="","",'statement of marks'!AU92)</f>
        <v/>
      </c>
      <c r="O1526" s="181" t="str">
        <f>IF('statement of marks'!AW92="","",'statement of marks'!AW92)</f>
        <v/>
      </c>
      <c r="P1526" s="122" t="str">
        <f t="shared" si="85"/>
        <v/>
      </c>
    </row>
    <row r="1527" spans="1:16" ht="15.25" customHeight="1">
      <c r="A1527" s="1029" t="str">
        <f>'statement of marks'!$BI$3</f>
        <v>SCIENCE</v>
      </c>
      <c r="B1527" s="1030"/>
      <c r="C1527" s="181" t="str">
        <f>IF('statement of marks'!BI91="","",'statement of marks'!BI91)</f>
        <v/>
      </c>
      <c r="D1527" s="181" t="str">
        <f>IF('statement of marks'!BJ91="","",'statement of marks'!BJ91)</f>
        <v/>
      </c>
      <c r="E1527" s="181" t="str">
        <f>IF('statement of marks'!BK91="","",'statement of marks'!BK91)</f>
        <v/>
      </c>
      <c r="F1527" s="181" t="str">
        <f>IF('statement of marks'!BM91="","",'statement of marks'!BM91)</f>
        <v/>
      </c>
      <c r="G1527" s="122" t="str">
        <f t="shared" si="84"/>
        <v/>
      </c>
      <c r="H1527" s="231"/>
      <c r="J1527" s="1029" t="str">
        <f>'statement of marks'!$BI$3</f>
        <v>SCIENCE</v>
      </c>
      <c r="K1527" s="1030"/>
      <c r="L1527" s="181" t="str">
        <f>IF('statement of marks'!BI92="","",'statement of marks'!BI92)</f>
        <v/>
      </c>
      <c r="M1527" s="181" t="str">
        <f>IF('statement of marks'!BJ92="","",'statement of marks'!BJ92)</f>
        <v/>
      </c>
      <c r="N1527" s="181" t="str">
        <f>IF('statement of marks'!BK92="","",'statement of marks'!BK92)</f>
        <v/>
      </c>
      <c r="O1527" s="181" t="str">
        <f>IF('statement of marks'!BM92="","",'statement of marks'!BM92)</f>
        <v/>
      </c>
      <c r="P1527" s="122" t="str">
        <f t="shared" si="85"/>
        <v/>
      </c>
    </row>
    <row r="1528" spans="1:16" ht="15.25" customHeight="1">
      <c r="A1528" s="1029" t="str">
        <f>'statement of marks'!$BY$3</f>
        <v>SOCIAL SCIENCE</v>
      </c>
      <c r="B1528" s="1030"/>
      <c r="C1528" s="181" t="str">
        <f>IF('statement of marks'!BY91="","",'statement of marks'!BY91)</f>
        <v/>
      </c>
      <c r="D1528" s="181" t="str">
        <f>IF('statement of marks'!BZ91="","",'statement of marks'!BZ91)</f>
        <v/>
      </c>
      <c r="E1528" s="181" t="str">
        <f>IF('statement of marks'!CA91="","",'statement of marks'!CA91)</f>
        <v/>
      </c>
      <c r="F1528" s="181" t="str">
        <f>IF('statement of marks'!CC91="","",'statement of marks'!CC91)</f>
        <v/>
      </c>
      <c r="G1528" s="122" t="str">
        <f t="shared" si="84"/>
        <v/>
      </c>
      <c r="H1528" s="231"/>
      <c r="J1528" s="1029" t="str">
        <f>'statement of marks'!$BY$3</f>
        <v>SOCIAL SCIENCE</v>
      </c>
      <c r="K1528" s="1030"/>
      <c r="L1528" s="181" t="str">
        <f>IF('statement of marks'!BY92="","",'statement of marks'!BY92)</f>
        <v/>
      </c>
      <c r="M1528" s="181" t="str">
        <f>IF('statement of marks'!BZ92="","",'statement of marks'!BZ92)</f>
        <v/>
      </c>
      <c r="N1528" s="181" t="str">
        <f>IF('statement of marks'!CA92="","",'statement of marks'!CA92)</f>
        <v/>
      </c>
      <c r="O1528" s="181" t="str">
        <f>IF('statement of marks'!CC92="","",'statement of marks'!CC92)</f>
        <v/>
      </c>
      <c r="P1528" s="122" t="str">
        <f t="shared" si="85"/>
        <v/>
      </c>
    </row>
    <row r="1529" spans="1:16" ht="15.25" customHeight="1">
      <c r="A1529" s="1029" t="str">
        <f>'statement of marks'!$CO$3</f>
        <v>MATHEMATICS</v>
      </c>
      <c r="B1529" s="1030"/>
      <c r="C1529" s="181" t="str">
        <f>IF('statement of marks'!CO91="","",'statement of marks'!CO91)</f>
        <v/>
      </c>
      <c r="D1529" s="181" t="str">
        <f>IF('statement of marks'!CP91="","",'statement of marks'!CP91)</f>
        <v/>
      </c>
      <c r="E1529" s="181" t="str">
        <f>IF('statement of marks'!CQ91="","",'statement of marks'!CQ91)</f>
        <v/>
      </c>
      <c r="F1529" s="181" t="str">
        <f>IF('statement of marks'!CS91="","",'statement of marks'!CS91)</f>
        <v/>
      </c>
      <c r="G1529" s="122" t="str">
        <f t="shared" si="84"/>
        <v/>
      </c>
      <c r="H1529" s="231"/>
      <c r="J1529" s="1029" t="str">
        <f>'statement of marks'!$CO$3</f>
        <v>MATHEMATICS</v>
      </c>
      <c r="K1529" s="1030"/>
      <c r="L1529" s="181" t="str">
        <f>IF('statement of marks'!CO92="","",'statement of marks'!CO92)</f>
        <v/>
      </c>
      <c r="M1529" s="181" t="str">
        <f>IF('statement of marks'!CP92="","",'statement of marks'!CP92)</f>
        <v/>
      </c>
      <c r="N1529" s="181" t="str">
        <f>IF('statement of marks'!CQ92="","",'statement of marks'!CQ92)</f>
        <v/>
      </c>
      <c r="O1529" s="181" t="str">
        <f>IF('statement of marks'!CS92="","",'statement of marks'!CS92)</f>
        <v/>
      </c>
      <c r="P1529" s="122" t="str">
        <f t="shared" si="85"/>
        <v/>
      </c>
    </row>
    <row r="1530" spans="1:16" ht="15.25" customHeight="1">
      <c r="A1530" s="1047" t="s">
        <v>255</v>
      </c>
      <c r="B1530" s="1048"/>
      <c r="C1530" s="180" t="str">
        <f>IF(C1529="","",SUM(C1524:C1529))</f>
        <v/>
      </c>
      <c r="D1530" s="180" t="str">
        <f>IF(D1529="","",SUM(D1524:D1529))</f>
        <v/>
      </c>
      <c r="E1530" s="180" t="str">
        <f>IF(E1529="","",SUM(E1524:E1529))</f>
        <v/>
      </c>
      <c r="F1530" s="180" t="str">
        <f>IF(F1529="","",SUM(F1524:F1529))</f>
        <v/>
      </c>
      <c r="G1530" s="188" t="str">
        <f>IF(G1529="","",SUM(G1524:G1529))</f>
        <v/>
      </c>
      <c r="H1530" s="231"/>
      <c r="J1530" s="1047" t="s">
        <v>255</v>
      </c>
      <c r="K1530" s="1048"/>
      <c r="L1530" s="180" t="str">
        <f>IF(L1529="","",SUM(L1524:L1529))</f>
        <v/>
      </c>
      <c r="M1530" s="180" t="str">
        <f>IF(M1529="","",SUM(M1524:M1529))</f>
        <v/>
      </c>
      <c r="N1530" s="180" t="str">
        <f>IF(N1529="","",SUM(N1524:N1529))</f>
        <v/>
      </c>
      <c r="O1530" s="180" t="str">
        <f>IF(O1529="","",SUM(O1524:O1529))</f>
        <v/>
      </c>
      <c r="P1530" s="188" t="str">
        <f>IF(P1529="","",SUM(P1524:P1529))</f>
        <v/>
      </c>
    </row>
    <row r="1531" spans="1:16" ht="15.25" customHeight="1">
      <c r="A1531" s="1047" t="s">
        <v>169</v>
      </c>
      <c r="B1531" s="1048"/>
      <c r="C1531" s="563">
        <f>60-(COUNTIF(C1524:C1529,"NA")*10+COUNTIF(C1524:C1529,"ML")*10)</f>
        <v>60</v>
      </c>
      <c r="D1531" s="563">
        <f>60-(COUNTIF(D1524:D1529,"NA")*10+COUNTIF(D1524:D1529,"ML")*10)</f>
        <v>60</v>
      </c>
      <c r="E1531" s="563">
        <f>60-(COUNTIF(E1524:E1529,"NA")*10+COUNTIF(E1524:E1529,"ML")*10)</f>
        <v>60</v>
      </c>
      <c r="F1531" s="563">
        <f>420-(COUNTIF(F1524:F1529,"NA")*70+COUNTIF(F1524:F1529,"ML")*70)</f>
        <v>420</v>
      </c>
      <c r="G1531" s="189">
        <f>SUM(C1531:F1531)</f>
        <v>600</v>
      </c>
      <c r="H1531" s="231"/>
      <c r="J1531" s="1047" t="s">
        <v>169</v>
      </c>
      <c r="K1531" s="1048"/>
      <c r="L1531" s="563">
        <f>60-(COUNTIF(L1524:L1529,"NA")*10+COUNTIF(L1524:L1529,"ML")*10)</f>
        <v>60</v>
      </c>
      <c r="M1531" s="563">
        <f>60-(COUNTIF(M1524:M1529,"NA")*10+COUNTIF(M1524:M1529,"ML")*10)</f>
        <v>60</v>
      </c>
      <c r="N1531" s="563">
        <f>60-(COUNTIF(N1524:N1529,"NA")*10+COUNTIF(N1524:N1529,"ML")*10)</f>
        <v>60</v>
      </c>
      <c r="O1531" s="563">
        <f>420-(COUNTIF(O1524:O1529,"NA")*70+COUNTIF(O1524:O1529,"ML")*70)</f>
        <v>420</v>
      </c>
      <c r="P1531" s="189">
        <f>SUM(L1531:O1531)</f>
        <v>600</v>
      </c>
    </row>
    <row r="1532" spans="1:16" ht="15.25" customHeight="1">
      <c r="A1532" s="1045" t="s">
        <v>133</v>
      </c>
      <c r="B1532" s="1046"/>
      <c r="C1532" s="123" t="e">
        <f>C1530/C1531*100</f>
        <v>#VALUE!</v>
      </c>
      <c r="D1532" s="123" t="e">
        <f>D1530/D1531*100</f>
        <v>#VALUE!</v>
      </c>
      <c r="E1532" s="123" t="e">
        <f>E1530/E1531*100</f>
        <v>#VALUE!</v>
      </c>
      <c r="F1532" s="123" t="e">
        <f>F1530/F1531*100</f>
        <v>#VALUE!</v>
      </c>
      <c r="G1532" s="124" t="e">
        <f>G1530/G1531*100</f>
        <v>#VALUE!</v>
      </c>
      <c r="H1532" s="231"/>
      <c r="J1532" s="1045" t="s">
        <v>133</v>
      </c>
      <c r="K1532" s="1046"/>
      <c r="L1532" s="123" t="e">
        <f>L1530/L1531*100</f>
        <v>#VALUE!</v>
      </c>
      <c r="M1532" s="123" t="e">
        <f>M1530/M1531*100</f>
        <v>#VALUE!</v>
      </c>
      <c r="N1532" s="123" t="e">
        <f>N1530/N1531*100</f>
        <v>#VALUE!</v>
      </c>
      <c r="O1532" s="123" t="e">
        <f>O1530/O1531*100</f>
        <v>#VALUE!</v>
      </c>
      <c r="P1532" s="124" t="e">
        <f>P1530/P1531*100</f>
        <v>#VALUE!</v>
      </c>
    </row>
    <row r="1533" spans="1:16" ht="15.25" customHeight="1">
      <c r="A1533" s="1029" t="str">
        <f>'statement of marks'!$DE$3</f>
        <v>RAJASTHAN STUDIES</v>
      </c>
      <c r="B1533" s="1030"/>
      <c r="C1533" s="564" t="str">
        <f>IF('statement of marks'!DE91="","",'statement of marks'!DE91)</f>
        <v/>
      </c>
      <c r="D1533" s="564" t="str">
        <f>IF('statement of marks'!DF91="","",'statement of marks'!DF91)</f>
        <v/>
      </c>
      <c r="E1533" s="564" t="str">
        <f>IF('statement of marks'!DG91="","",'statement of marks'!DG91)</f>
        <v/>
      </c>
      <c r="F1533" s="564" t="str">
        <f>IF('statement of marks'!DI91="","",'statement of marks'!DI91)</f>
        <v/>
      </c>
      <c r="G1533" s="122" t="str">
        <f>IF(F1533="","",SUM(C1533:F1533))</f>
        <v/>
      </c>
      <c r="H1533" s="231"/>
      <c r="J1533" s="1029" t="str">
        <f>'statement of marks'!$DE$3</f>
        <v>RAJASTHAN STUDIES</v>
      </c>
      <c r="K1533" s="1030"/>
      <c r="L1533" s="564" t="str">
        <f>IF('statement of marks'!DE92="","",'statement of marks'!DE92)</f>
        <v/>
      </c>
      <c r="M1533" s="564" t="str">
        <f>IF('statement of marks'!DF92="","",'statement of marks'!DF92)</f>
        <v/>
      </c>
      <c r="N1533" s="564" t="str">
        <f>IF('statement of marks'!DG92="","",'statement of marks'!DG92)</f>
        <v/>
      </c>
      <c r="O1533" s="564" t="str">
        <f>IF('statement of marks'!DI92="","",'statement of marks'!DI92)</f>
        <v/>
      </c>
      <c r="P1533" s="122" t="str">
        <f>IF(O1533="","",SUM(L1533:O1533))</f>
        <v/>
      </c>
    </row>
    <row r="1534" spans="1:16" ht="15.25" customHeight="1">
      <c r="A1534" s="1029" t="str">
        <f>'statement of marks'!$DP$3</f>
        <v>PH. AND HEALTH EDU.</v>
      </c>
      <c r="B1534" s="1030"/>
      <c r="C1534" s="564" t="str">
        <f>IF('statement of marks'!DP91="","",'statement of marks'!DP91)</f>
        <v/>
      </c>
      <c r="D1534" s="564" t="str">
        <f>IF('statement of marks'!DQ91="","",'statement of marks'!DQ91)</f>
        <v/>
      </c>
      <c r="E1534" s="564" t="str">
        <f>IF('statement of marks'!DR91="","",'statement of marks'!DR91)</f>
        <v/>
      </c>
      <c r="F1534" s="564" t="str">
        <f>IF('statement of marks'!DV91="","",'statement of marks'!DV91)</f>
        <v/>
      </c>
      <c r="G1534" s="122" t="str">
        <f>IF(F1534="","",SUM(C1534:F1534))</f>
        <v/>
      </c>
      <c r="H1534" s="231"/>
      <c r="J1534" s="1029" t="str">
        <f>'statement of marks'!$DP$3</f>
        <v>PH. AND HEALTH EDU.</v>
      </c>
      <c r="K1534" s="1030"/>
      <c r="L1534" s="564" t="str">
        <f>IF('statement of marks'!DP92="","",'statement of marks'!DP92)</f>
        <v/>
      </c>
      <c r="M1534" s="564" t="str">
        <f>IF('statement of marks'!DQ92="","",'statement of marks'!DQ92)</f>
        <v/>
      </c>
      <c r="N1534" s="564" t="str">
        <f>IF('statement of marks'!DR92="","",'statement of marks'!DR92)</f>
        <v/>
      </c>
      <c r="O1534" s="564" t="str">
        <f>IF('statement of marks'!DV92="","",'statement of marks'!DV92)</f>
        <v/>
      </c>
      <c r="P1534" s="122" t="str">
        <f>IF(O1534="","",SUM(L1534:O1534))</f>
        <v/>
      </c>
    </row>
    <row r="1535" spans="1:16" ht="15.25" customHeight="1">
      <c r="A1535" s="1029" t="str">
        <f>'statement of marks'!$EB$3</f>
        <v>FOUNDATION OF IT</v>
      </c>
      <c r="B1535" s="1030"/>
      <c r="C1535" s="564" t="str">
        <f>IF('statement of marks'!EB91="","",'statement of marks'!EB91)</f>
        <v/>
      </c>
      <c r="D1535" s="564" t="str">
        <f>IF('statement of marks'!EC91="","",'statement of marks'!EC91)</f>
        <v/>
      </c>
      <c r="E1535" s="564" t="str">
        <f>IF('statement of marks'!ED91="","",'statement of marks'!ED91)</f>
        <v/>
      </c>
      <c r="F1535" s="564" t="str">
        <f>IF('statement of marks'!EH91="","",'statement of marks'!EH91)</f>
        <v/>
      </c>
      <c r="G1535" s="122" t="str">
        <f>IF(F1535="","",SUM(C1535:F1535))</f>
        <v/>
      </c>
      <c r="H1535" s="231"/>
      <c r="J1535" s="1029" t="str">
        <f>'statement of marks'!$EB$3</f>
        <v>FOUNDATION OF IT</v>
      </c>
      <c r="K1535" s="1030"/>
      <c r="L1535" s="564" t="str">
        <f>IF('statement of marks'!EB92="","",'statement of marks'!EB92)</f>
        <v/>
      </c>
      <c r="M1535" s="564" t="str">
        <f>IF('statement of marks'!EC92="","",'statement of marks'!EC92)</f>
        <v/>
      </c>
      <c r="N1535" s="564" t="str">
        <f>IF('statement of marks'!ED92="","",'statement of marks'!ED92)</f>
        <v/>
      </c>
      <c r="O1535" s="564" t="str">
        <f>IF('statement of marks'!EH92="","",'statement of marks'!EH92)</f>
        <v/>
      </c>
      <c r="P1535" s="122" t="str">
        <f>IF(O1535="","",SUM(L1535:O1535))</f>
        <v/>
      </c>
    </row>
    <row r="1536" spans="1:16" ht="15.25" customHeight="1">
      <c r="A1536" s="1029" t="str">
        <f>'statement of marks'!$EN$3</f>
        <v>S.U.P.W.</v>
      </c>
      <c r="B1536" s="1030"/>
      <c r="C1536" s="562" t="s">
        <v>247</v>
      </c>
      <c r="D1536" s="1042" t="s">
        <v>249</v>
      </c>
      <c r="E1536" s="1042"/>
      <c r="F1536" s="565" t="s">
        <v>75</v>
      </c>
      <c r="G1536" s="122" t="s">
        <v>30</v>
      </c>
      <c r="H1536" s="231"/>
      <c r="J1536" s="1029" t="str">
        <f>'statement of marks'!$EN$3</f>
        <v>S.U.P.W.</v>
      </c>
      <c r="K1536" s="1030"/>
      <c r="L1536" s="562" t="s">
        <v>247</v>
      </c>
      <c r="M1536" s="1042" t="s">
        <v>249</v>
      </c>
      <c r="N1536" s="1042"/>
      <c r="O1536" s="565" t="s">
        <v>75</v>
      </c>
      <c r="P1536" s="122" t="s">
        <v>30</v>
      </c>
    </row>
    <row r="1537" spans="1:16" ht="15.25" customHeight="1">
      <c r="A1537" s="1029"/>
      <c r="B1537" s="1030"/>
      <c r="C1537" s="563">
        <f>'statement of marks'!$EN$6</f>
        <v>25</v>
      </c>
      <c r="D1537" s="1043">
        <f>'statement of marks'!$EO$6</f>
        <v>45</v>
      </c>
      <c r="E1537" s="1043"/>
      <c r="F1537" s="563">
        <f>'statement of marks'!$EP$6</f>
        <v>30</v>
      </c>
      <c r="G1537" s="122">
        <f>SUM(C1537,D1537,F1537)</f>
        <v>100</v>
      </c>
      <c r="H1537" s="231"/>
      <c r="J1537" s="1029"/>
      <c r="K1537" s="1030"/>
      <c r="L1537" s="563">
        <f>'statement of marks'!$EN$6</f>
        <v>25</v>
      </c>
      <c r="M1537" s="1043">
        <f>'statement of marks'!$EO$6</f>
        <v>45</v>
      </c>
      <c r="N1537" s="1043"/>
      <c r="O1537" s="563">
        <f>'statement of marks'!$EP$6</f>
        <v>30</v>
      </c>
      <c r="P1537" s="122">
        <f>SUM(L1537,M1537,O1537)</f>
        <v>100</v>
      </c>
    </row>
    <row r="1538" spans="1:16" ht="15.25" customHeight="1">
      <c r="A1538" s="1029"/>
      <c r="B1538" s="1030"/>
      <c r="C1538" s="564" t="str">
        <f>IF('statement of marks'!EN91="","",'statement of marks'!EN91)</f>
        <v/>
      </c>
      <c r="D1538" s="1044" t="str">
        <f>'statement of marks'!EO91</f>
        <v/>
      </c>
      <c r="E1538" s="1044"/>
      <c r="F1538" s="564" t="str">
        <f>'statement of marks'!EP91</f>
        <v/>
      </c>
      <c r="G1538" s="561" t="str">
        <f>IF(F1538="","",SUM(C1538,D1538,F1538))</f>
        <v/>
      </c>
      <c r="H1538" s="231"/>
      <c r="J1538" s="1029"/>
      <c r="K1538" s="1030"/>
      <c r="L1538" s="564" t="str">
        <f>IF('statement of marks'!EN92="","",'statement of marks'!EN92)</f>
        <v/>
      </c>
      <c r="M1538" s="1044" t="str">
        <f>'statement of marks'!EO92</f>
        <v/>
      </c>
      <c r="N1538" s="1044"/>
      <c r="O1538" s="564" t="str">
        <f>'statement of marks'!EP92</f>
        <v/>
      </c>
      <c r="P1538" s="561" t="str">
        <f>IF(O1538="","",SUM(L1538,M1538,O1538))</f>
        <v/>
      </c>
    </row>
    <row r="1539" spans="1:16" ht="15.25" customHeight="1">
      <c r="A1539" s="1029" t="str">
        <f>'statement of marks'!$ES$3</f>
        <v>ART EDU.</v>
      </c>
      <c r="B1539" s="1030"/>
      <c r="C1539" s="565" t="s">
        <v>76</v>
      </c>
      <c r="D1539" s="1041" t="s">
        <v>77</v>
      </c>
      <c r="E1539" s="1041"/>
      <c r="F1539" s="224" t="s">
        <v>248</v>
      </c>
      <c r="G1539" s="122" t="s">
        <v>30</v>
      </c>
      <c r="H1539" s="231"/>
      <c r="J1539" s="1029" t="str">
        <f>'statement of marks'!$ES$3</f>
        <v>ART EDU.</v>
      </c>
      <c r="K1539" s="1030"/>
      <c r="L1539" s="565" t="s">
        <v>76</v>
      </c>
      <c r="M1539" s="1041" t="s">
        <v>77</v>
      </c>
      <c r="N1539" s="1041"/>
      <c r="O1539" s="224" t="s">
        <v>248</v>
      </c>
      <c r="P1539" s="122" t="s">
        <v>30</v>
      </c>
    </row>
    <row r="1540" spans="1:16" ht="15.25" customHeight="1">
      <c r="A1540" s="1029"/>
      <c r="B1540" s="1030"/>
      <c r="C1540" s="563">
        <f>'statement of marks'!$ES$6</f>
        <v>25</v>
      </c>
      <c r="D1540" s="563">
        <f>'statement of marks'!$ET$6</f>
        <v>30</v>
      </c>
      <c r="E1540" s="563">
        <f>'statement of marks'!$EU$6</f>
        <v>30</v>
      </c>
      <c r="F1540" s="563">
        <f>'statement of marks'!$EV$6</f>
        <v>15</v>
      </c>
      <c r="G1540" s="122">
        <f>SUM(C1540,D1540,E1540,F1540)</f>
        <v>100</v>
      </c>
      <c r="H1540" s="231"/>
      <c r="J1540" s="1029"/>
      <c r="K1540" s="1030"/>
      <c r="L1540" s="563">
        <f>'statement of marks'!$ES$6</f>
        <v>25</v>
      </c>
      <c r="M1540" s="563">
        <f>'statement of marks'!$ET$6</f>
        <v>30</v>
      </c>
      <c r="N1540" s="563">
        <f>'statement of marks'!$EU$6</f>
        <v>30</v>
      </c>
      <c r="O1540" s="563">
        <f>'statement of marks'!$EV$6</f>
        <v>15</v>
      </c>
      <c r="P1540" s="122">
        <f>SUM(L1540,M1540,N1540,O1540)</f>
        <v>100</v>
      </c>
    </row>
    <row r="1541" spans="1:16" ht="15.25" customHeight="1">
      <c r="A1541" s="1029"/>
      <c r="B1541" s="1030"/>
      <c r="C1541" s="564" t="str">
        <f>IF('statement of marks'!ES91="","",'statement of marks'!ES91)</f>
        <v/>
      </c>
      <c r="D1541" s="564" t="str">
        <f>'statement of marks'!ET91</f>
        <v/>
      </c>
      <c r="E1541" s="564" t="str">
        <f>'statement of marks'!EU91</f>
        <v/>
      </c>
      <c r="F1541" s="564" t="str">
        <f>'statement of marks'!EV91</f>
        <v/>
      </c>
      <c r="G1541" s="122" t="str">
        <f>IF(F1541="","",SUM(C1541:F1541))</f>
        <v/>
      </c>
      <c r="H1541" s="231"/>
      <c r="J1541" s="1029"/>
      <c r="K1541" s="1030"/>
      <c r="L1541" s="564" t="str">
        <f>IF('statement of marks'!ES92="","",'statement of marks'!ES92)</f>
        <v/>
      </c>
      <c r="M1541" s="564" t="str">
        <f>'statement of marks'!ET92</f>
        <v/>
      </c>
      <c r="N1541" s="564" t="str">
        <f>'statement of marks'!EU92</f>
        <v/>
      </c>
      <c r="O1541" s="564" t="str">
        <f>'statement of marks'!EV92</f>
        <v/>
      </c>
      <c r="P1541" s="122" t="str">
        <f>IF(O1541="","",SUM(L1541:O1541))</f>
        <v/>
      </c>
    </row>
    <row r="1542" spans="1:16" ht="15.25" customHeight="1">
      <c r="A1542" s="1033" t="s">
        <v>246</v>
      </c>
      <c r="B1542" s="1034"/>
      <c r="C1542" s="560" t="s">
        <v>252</v>
      </c>
      <c r="D1542" s="560" t="s">
        <v>251</v>
      </c>
      <c r="E1542" s="560" t="s">
        <v>250</v>
      </c>
      <c r="F1542" s="1031" t="s">
        <v>245</v>
      </c>
      <c r="G1542" s="1032"/>
      <c r="H1542" s="231"/>
      <c r="J1542" s="1033" t="s">
        <v>246</v>
      </c>
      <c r="K1542" s="1034"/>
      <c r="L1542" s="560" t="s">
        <v>252</v>
      </c>
      <c r="M1542" s="560" t="s">
        <v>251</v>
      </c>
      <c r="N1542" s="560" t="s">
        <v>250</v>
      </c>
      <c r="O1542" s="1031" t="s">
        <v>245</v>
      </c>
      <c r="P1542" s="1032"/>
    </row>
    <row r="1543" spans="1:16" ht="15.25" customHeight="1">
      <c r="A1543" s="1033" t="s">
        <v>170</v>
      </c>
      <c r="B1543" s="1034"/>
      <c r="C1543" s="181" t="str">
        <f>IF('statement of marks'!GN91="","",'statement of marks'!GN91)</f>
        <v/>
      </c>
      <c r="D1543" s="181" t="str">
        <f>IF('statement of marks'!GP91="","",'statement of marks'!GP91)</f>
        <v/>
      </c>
      <c r="E1543" s="181" t="str">
        <f>IF('statement of marks'!GR91="","",'statement of marks'!GR91)</f>
        <v/>
      </c>
      <c r="F1543" s="1035" t="str">
        <f>'statement of marks'!GT91</f>
        <v/>
      </c>
      <c r="G1543" s="1036"/>
      <c r="H1543" s="231"/>
      <c r="J1543" s="1033" t="s">
        <v>170</v>
      </c>
      <c r="K1543" s="1034"/>
      <c r="L1543" s="181" t="str">
        <f>IF('statement of marks'!GN92="","",'statement of marks'!GN92)</f>
        <v/>
      </c>
      <c r="M1543" s="181" t="str">
        <f>IF('statement of marks'!GP92="","",'statement of marks'!GP92)</f>
        <v/>
      </c>
      <c r="N1543" s="181" t="str">
        <f>IF('statement of marks'!GR92="","",'statement of marks'!GR92)</f>
        <v/>
      </c>
      <c r="O1543" s="1035" t="str">
        <f>'statement of marks'!GT92</f>
        <v/>
      </c>
      <c r="P1543" s="1036"/>
    </row>
    <row r="1544" spans="1:16" ht="15.25" customHeight="1">
      <c r="A1544" s="1037" t="s">
        <v>171</v>
      </c>
      <c r="B1544" s="1038"/>
      <c r="C1544" s="180" t="str">
        <f>IF('statement of marks'!GM91="","",'statement of marks'!GM91)</f>
        <v/>
      </c>
      <c r="D1544" s="180" t="str">
        <f>IF('statement of marks'!GO91="","",'statement of marks'!GO91)</f>
        <v/>
      </c>
      <c r="E1544" s="180" t="str">
        <f>IF('statement of marks'!GQ91="","",'statement of marks'!GQ91)</f>
        <v/>
      </c>
      <c r="F1544" s="1039" t="str">
        <f>'statement of marks'!GS91</f>
        <v/>
      </c>
      <c r="G1544" s="1040"/>
      <c r="H1544" s="231"/>
      <c r="J1544" s="1037" t="s">
        <v>171</v>
      </c>
      <c r="K1544" s="1038"/>
      <c r="L1544" s="180" t="str">
        <f>IF('statement of marks'!GM92="","",'statement of marks'!GM92)</f>
        <v/>
      </c>
      <c r="M1544" s="180" t="str">
        <f>IF('statement of marks'!GO92="","",'statement of marks'!GO92)</f>
        <v/>
      </c>
      <c r="N1544" s="180" t="str">
        <f>IF('statement of marks'!GQ92="","",'statement of marks'!GQ92)</f>
        <v/>
      </c>
      <c r="O1544" s="1039" t="str">
        <f>'statement of marks'!GS92</f>
        <v/>
      </c>
      <c r="P1544" s="1040"/>
    </row>
    <row r="1545" spans="1:16" ht="15.25" customHeight="1">
      <c r="A1545" s="1029" t="s">
        <v>241</v>
      </c>
      <c r="B1545" s="1030"/>
      <c r="C1545" s="177"/>
      <c r="D1545" s="43"/>
      <c r="E1545" s="43"/>
      <c r="F1545" s="43"/>
      <c r="G1545" s="226"/>
      <c r="H1545" s="231"/>
      <c r="J1545" s="1029" t="s">
        <v>241</v>
      </c>
      <c r="K1545" s="1030"/>
      <c r="L1545" s="177"/>
      <c r="M1545" s="43"/>
      <c r="N1545" s="43"/>
      <c r="O1545" s="43"/>
      <c r="P1545" s="226"/>
    </row>
    <row r="1546" spans="1:16" ht="15.25" customHeight="1">
      <c r="A1546" s="1029" t="s">
        <v>242</v>
      </c>
      <c r="B1546" s="1030"/>
      <c r="C1546" s="177"/>
      <c r="D1546" s="43"/>
      <c r="E1546" s="43"/>
      <c r="F1546" s="43"/>
      <c r="G1546" s="226"/>
      <c r="H1546" s="231"/>
      <c r="J1546" s="1029" t="s">
        <v>242</v>
      </c>
      <c r="K1546" s="1030"/>
      <c r="L1546" s="177"/>
      <c r="M1546" s="43"/>
      <c r="N1546" s="43"/>
      <c r="O1546" s="43"/>
      <c r="P1546" s="226"/>
    </row>
    <row r="1547" spans="1:16" ht="15.25" customHeight="1">
      <c r="A1547" s="1029" t="s">
        <v>243</v>
      </c>
      <c r="B1547" s="1030"/>
      <c r="C1547" s="177"/>
      <c r="D1547" s="43"/>
      <c r="E1547" s="43"/>
      <c r="F1547" s="43"/>
      <c r="G1547" s="226"/>
      <c r="H1547" s="231"/>
      <c r="J1547" s="1029" t="s">
        <v>243</v>
      </c>
      <c r="K1547" s="1030"/>
      <c r="L1547" s="177"/>
      <c r="M1547" s="43"/>
      <c r="N1547" s="43"/>
      <c r="O1547" s="43"/>
      <c r="P1547" s="226"/>
    </row>
    <row r="1548" spans="1:16" ht="15.25" customHeight="1" thickBot="1">
      <c r="A1548" s="1027" t="s">
        <v>244</v>
      </c>
      <c r="B1548" s="1028"/>
      <c r="C1548" s="178"/>
      <c r="D1548" s="227"/>
      <c r="E1548" s="227"/>
      <c r="F1548" s="227"/>
      <c r="G1548" s="228"/>
      <c r="H1548" s="231"/>
      <c r="J1548" s="1027" t="s">
        <v>244</v>
      </c>
      <c r="K1548" s="1028"/>
      <c r="L1548" s="178"/>
      <c r="M1548" s="227"/>
      <c r="N1548" s="227"/>
      <c r="O1548" s="227"/>
      <c r="P1548" s="228"/>
    </row>
    <row r="1549" spans="1:16" ht="15.25" customHeight="1" thickTop="1">
      <c r="A1549" s="1053" t="s">
        <v>166</v>
      </c>
      <c r="B1549" s="1054"/>
      <c r="C1549" s="1054"/>
      <c r="D1549" s="1054"/>
      <c r="E1549" s="1054"/>
      <c r="F1549" s="1054"/>
      <c r="G1549" s="1055"/>
      <c r="H1549" s="231"/>
      <c r="J1549" s="1056" t="s">
        <v>256</v>
      </c>
      <c r="K1549" s="1057"/>
      <c r="L1549" s="1057"/>
      <c r="M1549" s="1057"/>
      <c r="N1549" s="1057"/>
      <c r="O1549" s="1057"/>
      <c r="P1549" s="1058"/>
    </row>
    <row r="1550" spans="1:16" ht="15.25" customHeight="1">
      <c r="A1550" s="1059" t="str">
        <f>IF('statement of marks'!$A$1="","",'statement of marks'!$A$1)</f>
        <v xml:space="preserve">GOVT. HR. SEC. SCHOOL, </v>
      </c>
      <c r="B1550" s="1060"/>
      <c r="C1550" s="1060"/>
      <c r="D1550" s="1060"/>
      <c r="E1550" s="1060"/>
      <c r="F1550" s="1060"/>
      <c r="G1550" s="1061"/>
      <c r="H1550" s="231"/>
      <c r="J1550" s="1059" t="str">
        <f>IF('statement of marks'!$A$1="","",'statement of marks'!$A$1)</f>
        <v xml:space="preserve">GOVT. HR. SEC. SCHOOL, </v>
      </c>
      <c r="K1550" s="1060"/>
      <c r="L1550" s="1060"/>
      <c r="M1550" s="1060"/>
      <c r="N1550" s="1060"/>
      <c r="O1550" s="1060"/>
      <c r="P1550" s="1061"/>
    </row>
    <row r="1551" spans="1:16" ht="15.25" customHeight="1">
      <c r="A1551" s="1059"/>
      <c r="B1551" s="1060"/>
      <c r="C1551" s="1060"/>
      <c r="D1551" s="1060"/>
      <c r="E1551" s="1060"/>
      <c r="F1551" s="1060"/>
      <c r="G1551" s="1061"/>
      <c r="H1551" s="231"/>
      <c r="J1551" s="1059"/>
      <c r="K1551" s="1060"/>
      <c r="L1551" s="1060"/>
      <c r="M1551" s="1060"/>
      <c r="N1551" s="1060"/>
      <c r="O1551" s="1060"/>
      <c r="P1551" s="1061"/>
    </row>
    <row r="1552" spans="1:16" ht="15.25" customHeight="1">
      <c r="A1552" s="1029" t="s">
        <v>167</v>
      </c>
      <c r="B1552" s="1030"/>
      <c r="C1552" s="1051" t="str">
        <f>IF('statement of marks'!$F$3="","",'statement of marks'!$F$3)</f>
        <v>2015-16</v>
      </c>
      <c r="D1552" s="1051"/>
      <c r="E1552" s="1051"/>
      <c r="F1552" s="1051"/>
      <c r="G1552" s="1052"/>
      <c r="H1552" s="231"/>
      <c r="J1552" s="1029" t="s">
        <v>167</v>
      </c>
      <c r="K1552" s="1030"/>
      <c r="L1552" s="1051" t="str">
        <f>IF('statement of marks'!$F$3="","",'statement of marks'!$F$3)</f>
        <v>2015-16</v>
      </c>
      <c r="M1552" s="1051"/>
      <c r="N1552" s="1051"/>
      <c r="O1552" s="1051"/>
      <c r="P1552" s="1052"/>
    </row>
    <row r="1553" spans="1:16" ht="15.25" customHeight="1">
      <c r="A1553" s="1029" t="s">
        <v>31</v>
      </c>
      <c r="B1553" s="1030"/>
      <c r="C1553" s="1051" t="str">
        <f>IF('statement of marks'!H93="","",'statement of marks'!H93)</f>
        <v>A 087</v>
      </c>
      <c r="D1553" s="1051"/>
      <c r="E1553" s="1051"/>
      <c r="F1553" s="1051"/>
      <c r="G1553" s="1052"/>
      <c r="H1553" s="231"/>
      <c r="J1553" s="1029" t="s">
        <v>31</v>
      </c>
      <c r="K1553" s="1030"/>
      <c r="L1553" s="1051" t="str">
        <f>IF('statement of marks'!H94="","",'statement of marks'!H94)</f>
        <v>A 088</v>
      </c>
      <c r="M1553" s="1051"/>
      <c r="N1553" s="1051"/>
      <c r="O1553" s="1051"/>
      <c r="P1553" s="1052"/>
    </row>
    <row r="1554" spans="1:16" ht="15.25" customHeight="1">
      <c r="A1554" s="1029" t="s">
        <v>32</v>
      </c>
      <c r="B1554" s="1030"/>
      <c r="C1554" s="1051" t="str">
        <f>IF('statement of marks'!I93="","",'statement of marks'!I93)</f>
        <v>B 087</v>
      </c>
      <c r="D1554" s="1051"/>
      <c r="E1554" s="1051"/>
      <c r="F1554" s="1051"/>
      <c r="G1554" s="1052"/>
      <c r="H1554" s="231"/>
      <c r="J1554" s="1029" t="s">
        <v>32</v>
      </c>
      <c r="K1554" s="1030"/>
      <c r="L1554" s="1051" t="str">
        <f>IF('statement of marks'!I94="","",'statement of marks'!I94)</f>
        <v>B 088</v>
      </c>
      <c r="M1554" s="1051"/>
      <c r="N1554" s="1051"/>
      <c r="O1554" s="1051"/>
      <c r="P1554" s="1052"/>
    </row>
    <row r="1555" spans="1:16" ht="15.25" customHeight="1">
      <c r="A1555" s="1029" t="s">
        <v>33</v>
      </c>
      <c r="B1555" s="1030"/>
      <c r="C1555" s="1051" t="str">
        <f>IF('statement of marks'!J93="","",'statement of marks'!J93)</f>
        <v>C 087</v>
      </c>
      <c r="D1555" s="1051"/>
      <c r="E1555" s="1051"/>
      <c r="F1555" s="1051"/>
      <c r="G1555" s="1052"/>
      <c r="H1555" s="231"/>
      <c r="J1555" s="1029" t="s">
        <v>33</v>
      </c>
      <c r="K1555" s="1030"/>
      <c r="L1555" s="1051" t="str">
        <f>IF('statement of marks'!J94="","",'statement of marks'!J94)</f>
        <v>C 088</v>
      </c>
      <c r="M1555" s="1051"/>
      <c r="N1555" s="1051"/>
      <c r="O1555" s="1051"/>
      <c r="P1555" s="1052"/>
    </row>
    <row r="1556" spans="1:16" ht="15.25" customHeight="1">
      <c r="A1556" s="1029" t="s">
        <v>202</v>
      </c>
      <c r="B1556" s="1030"/>
      <c r="C1556" s="559" t="str">
        <f>IF('statement of marks'!$A$3="","",'statement of marks'!$A$3)</f>
        <v>10 'B'</v>
      </c>
      <c r="D1556" s="1030" t="s">
        <v>62</v>
      </c>
      <c r="E1556" s="1030"/>
      <c r="F1556" s="1030">
        <f>IF('statement of marks'!D93="","",'statement of marks'!D93)</f>
        <v>1087</v>
      </c>
      <c r="G1556" s="1050"/>
      <c r="H1556" s="231"/>
      <c r="J1556" s="1029" t="s">
        <v>202</v>
      </c>
      <c r="K1556" s="1030"/>
      <c r="L1556" s="559" t="str">
        <f>IF('statement of marks'!$A$3="","",'statement of marks'!$A$3)</f>
        <v>10 'B'</v>
      </c>
      <c r="M1556" s="1030" t="s">
        <v>62</v>
      </c>
      <c r="N1556" s="1030"/>
      <c r="O1556" s="1030">
        <f>IF('statement of marks'!D94="","",'statement of marks'!D94)</f>
        <v>1088</v>
      </c>
      <c r="P1556" s="1050"/>
    </row>
    <row r="1557" spans="1:16" ht="15.25" customHeight="1">
      <c r="A1557" s="1029" t="s">
        <v>63</v>
      </c>
      <c r="B1557" s="1030"/>
      <c r="C1557" s="559" t="str">
        <f>IF('statement of marks'!F93="","",'statement of marks'!F93)</f>
        <v/>
      </c>
      <c r="D1557" s="1030" t="s">
        <v>58</v>
      </c>
      <c r="E1557" s="1030"/>
      <c r="F1557" s="1062" t="str">
        <f>IF('statement of marks'!G93="","",'statement of marks'!G93)</f>
        <v/>
      </c>
      <c r="G1557" s="1063"/>
      <c r="H1557" s="231"/>
      <c r="J1557" s="1029" t="s">
        <v>63</v>
      </c>
      <c r="K1557" s="1030"/>
      <c r="L1557" s="559" t="str">
        <f>IF('statement of marks'!F94="","",'statement of marks'!F94)</f>
        <v/>
      </c>
      <c r="M1557" s="1030" t="s">
        <v>58</v>
      </c>
      <c r="N1557" s="1030"/>
      <c r="O1557" s="1062" t="str">
        <f>IF('statement of marks'!G94="","",'statement of marks'!G94)</f>
        <v/>
      </c>
      <c r="P1557" s="1063"/>
    </row>
    <row r="1558" spans="1:16" ht="15.25" customHeight="1">
      <c r="A1558" s="229" t="s">
        <v>168</v>
      </c>
      <c r="B1558" s="230" t="s">
        <v>254</v>
      </c>
      <c r="C1558" s="186" t="s">
        <v>67</v>
      </c>
      <c r="D1558" s="186" t="s">
        <v>68</v>
      </c>
      <c r="E1558" s="186" t="s">
        <v>69</v>
      </c>
      <c r="F1558" s="558" t="s">
        <v>176</v>
      </c>
      <c r="G1558" s="190" t="s">
        <v>253</v>
      </c>
      <c r="H1558" s="231"/>
      <c r="J1558" s="229" t="s">
        <v>168</v>
      </c>
      <c r="K1558" s="230" t="s">
        <v>254</v>
      </c>
      <c r="L1558" s="186" t="s">
        <v>67</v>
      </c>
      <c r="M1558" s="186" t="s">
        <v>68</v>
      </c>
      <c r="N1558" s="186" t="s">
        <v>69</v>
      </c>
      <c r="O1558" s="558" t="s">
        <v>176</v>
      </c>
      <c r="P1558" s="190" t="s">
        <v>253</v>
      </c>
    </row>
    <row r="1559" spans="1:16" ht="15.25" customHeight="1">
      <c r="A1559" s="1049" t="s">
        <v>148</v>
      </c>
      <c r="B1559" s="1046"/>
      <c r="C1559" s="563">
        <v>10</v>
      </c>
      <c r="D1559" s="563">
        <v>10</v>
      </c>
      <c r="E1559" s="563">
        <v>10</v>
      </c>
      <c r="F1559" s="563">
        <v>70</v>
      </c>
      <c r="G1559" s="122">
        <v>100</v>
      </c>
      <c r="H1559" s="231"/>
      <c r="J1559" s="1049" t="s">
        <v>148</v>
      </c>
      <c r="K1559" s="1046"/>
      <c r="L1559" s="563">
        <v>10</v>
      </c>
      <c r="M1559" s="563">
        <v>10</v>
      </c>
      <c r="N1559" s="563">
        <v>10</v>
      </c>
      <c r="O1559" s="563">
        <v>70</v>
      </c>
      <c r="P1559" s="122">
        <v>100</v>
      </c>
    </row>
    <row r="1560" spans="1:16" ht="15.25" customHeight="1">
      <c r="A1560" s="1029" t="str">
        <f>'statement of marks'!$K$3</f>
        <v>HINDI</v>
      </c>
      <c r="B1560" s="1030"/>
      <c r="C1560" s="181" t="str">
        <f>IF('statement of marks'!K93="","",'statement of marks'!K93)</f>
        <v/>
      </c>
      <c r="D1560" s="181" t="str">
        <f>IF('statement of marks'!L93="","",'statement of marks'!L93)</f>
        <v/>
      </c>
      <c r="E1560" s="181" t="str">
        <f>IF('statement of marks'!M93="","",'statement of marks'!M93)</f>
        <v/>
      </c>
      <c r="F1560" s="181" t="str">
        <f>IF('statement of marks'!O93="","",'statement of marks'!O93)</f>
        <v/>
      </c>
      <c r="G1560" s="122" t="str">
        <f t="shared" ref="G1560:G1565" si="86">IF(F1560="","",SUM(C1560:F1560))</f>
        <v/>
      </c>
      <c r="H1560" s="231"/>
      <c r="J1560" s="1029" t="str">
        <f>'statement of marks'!$K$3</f>
        <v>HINDI</v>
      </c>
      <c r="K1560" s="1030"/>
      <c r="L1560" s="181" t="str">
        <f>IF('statement of marks'!K94="","",'statement of marks'!K94)</f>
        <v/>
      </c>
      <c r="M1560" s="181" t="str">
        <f>IF('statement of marks'!L94="","",'statement of marks'!L94)</f>
        <v/>
      </c>
      <c r="N1560" s="181" t="str">
        <f>IF('statement of marks'!M94="","",'statement of marks'!M94)</f>
        <v/>
      </c>
      <c r="O1560" s="181" t="str">
        <f>IF('statement of marks'!O94="","",'statement of marks'!O94)</f>
        <v/>
      </c>
      <c r="P1560" s="122" t="str">
        <f t="shared" ref="P1560:P1565" si="87">IF(O1560="","",SUM(L1560:O1560))</f>
        <v/>
      </c>
    </row>
    <row r="1561" spans="1:16" ht="15.25" customHeight="1">
      <c r="A1561" s="1029" t="str">
        <f>'statement of marks'!$AA$3</f>
        <v>ENGLISH</v>
      </c>
      <c r="B1561" s="1030"/>
      <c r="C1561" s="181" t="str">
        <f>IF('statement of marks'!AA93="","",'statement of marks'!AA93)</f>
        <v/>
      </c>
      <c r="D1561" s="181" t="str">
        <f>IF('statement of marks'!AB93="","",'statement of marks'!AB93)</f>
        <v/>
      </c>
      <c r="E1561" s="181" t="str">
        <f>IF('statement of marks'!AC93="","",'statement of marks'!AC93)</f>
        <v/>
      </c>
      <c r="F1561" s="181" t="str">
        <f>IF('statement of marks'!AE93="","",'statement of marks'!AE93)</f>
        <v/>
      </c>
      <c r="G1561" s="122" t="str">
        <f t="shared" si="86"/>
        <v/>
      </c>
      <c r="H1561" s="231"/>
      <c r="J1561" s="1029" t="str">
        <f>'statement of marks'!$AA$3</f>
        <v>ENGLISH</v>
      </c>
      <c r="K1561" s="1030"/>
      <c r="L1561" s="181" t="str">
        <f>IF('statement of marks'!AA94="","",'statement of marks'!AA94)</f>
        <v/>
      </c>
      <c r="M1561" s="181" t="str">
        <f>IF('statement of marks'!AB94="","",'statement of marks'!AB94)</f>
        <v/>
      </c>
      <c r="N1561" s="181" t="str">
        <f>IF('statement of marks'!AC94="","",'statement of marks'!AC94)</f>
        <v/>
      </c>
      <c r="O1561" s="181" t="str">
        <f>IF('statement of marks'!AE94="","",'statement of marks'!AE94)</f>
        <v/>
      </c>
      <c r="P1561" s="122" t="str">
        <f t="shared" si="87"/>
        <v/>
      </c>
    </row>
    <row r="1562" spans="1:16" ht="15.25" customHeight="1">
      <c r="A1562" s="1029" t="str">
        <f>'statement of marks'!AR93</f>
        <v/>
      </c>
      <c r="B1562" s="1030"/>
      <c r="C1562" s="181" t="str">
        <f>IF('statement of marks'!AS93="","",'statement of marks'!AS93)</f>
        <v/>
      </c>
      <c r="D1562" s="181" t="str">
        <f>IF('statement of marks'!AT93="","",'statement of marks'!AT93)</f>
        <v/>
      </c>
      <c r="E1562" s="181" t="str">
        <f>IF('statement of marks'!AU93="","",'statement of marks'!AU93)</f>
        <v/>
      </c>
      <c r="F1562" s="181" t="str">
        <f>IF('statement of marks'!AW93="","",'statement of marks'!AW93)</f>
        <v/>
      </c>
      <c r="G1562" s="122" t="str">
        <f t="shared" si="86"/>
        <v/>
      </c>
      <c r="H1562" s="231"/>
      <c r="J1562" s="1029" t="str">
        <f>'statement of marks'!AR94</f>
        <v/>
      </c>
      <c r="K1562" s="1030"/>
      <c r="L1562" s="181" t="str">
        <f>IF('statement of marks'!AS94="","",'statement of marks'!AS94)</f>
        <v/>
      </c>
      <c r="M1562" s="181" t="str">
        <f>IF('statement of marks'!AT94="","",'statement of marks'!AT94)</f>
        <v/>
      </c>
      <c r="N1562" s="181" t="str">
        <f>IF('statement of marks'!AU94="","",'statement of marks'!AU94)</f>
        <v/>
      </c>
      <c r="O1562" s="181" t="str">
        <f>IF('statement of marks'!AW94="","",'statement of marks'!AW94)</f>
        <v/>
      </c>
      <c r="P1562" s="122" t="str">
        <f t="shared" si="87"/>
        <v/>
      </c>
    </row>
    <row r="1563" spans="1:16" ht="15.25" customHeight="1">
      <c r="A1563" s="1029" t="str">
        <f>'statement of marks'!$BI$3</f>
        <v>SCIENCE</v>
      </c>
      <c r="B1563" s="1030"/>
      <c r="C1563" s="181" t="str">
        <f>IF('statement of marks'!BI93="","",'statement of marks'!BI93)</f>
        <v/>
      </c>
      <c r="D1563" s="181" t="str">
        <f>IF('statement of marks'!BJ93="","",'statement of marks'!BJ93)</f>
        <v/>
      </c>
      <c r="E1563" s="181" t="str">
        <f>IF('statement of marks'!BK93="","",'statement of marks'!BK93)</f>
        <v/>
      </c>
      <c r="F1563" s="181" t="str">
        <f>IF('statement of marks'!BM93="","",'statement of marks'!BM93)</f>
        <v/>
      </c>
      <c r="G1563" s="122" t="str">
        <f t="shared" si="86"/>
        <v/>
      </c>
      <c r="H1563" s="231"/>
      <c r="J1563" s="1029" t="str">
        <f>'statement of marks'!$BI$3</f>
        <v>SCIENCE</v>
      </c>
      <c r="K1563" s="1030"/>
      <c r="L1563" s="181" t="str">
        <f>IF('statement of marks'!BI94="","",'statement of marks'!BI94)</f>
        <v/>
      </c>
      <c r="M1563" s="181" t="str">
        <f>IF('statement of marks'!BJ94="","",'statement of marks'!BJ94)</f>
        <v/>
      </c>
      <c r="N1563" s="181" t="str">
        <f>IF('statement of marks'!BK94="","",'statement of marks'!BK94)</f>
        <v/>
      </c>
      <c r="O1563" s="181" t="str">
        <f>IF('statement of marks'!BM94="","",'statement of marks'!BM94)</f>
        <v/>
      </c>
      <c r="P1563" s="122" t="str">
        <f t="shared" si="87"/>
        <v/>
      </c>
    </row>
    <row r="1564" spans="1:16" ht="15.25" customHeight="1">
      <c r="A1564" s="1029" t="str">
        <f>'statement of marks'!$BY$3</f>
        <v>SOCIAL SCIENCE</v>
      </c>
      <c r="B1564" s="1030"/>
      <c r="C1564" s="181" t="str">
        <f>IF('statement of marks'!BY93="","",'statement of marks'!BY93)</f>
        <v/>
      </c>
      <c r="D1564" s="181" t="str">
        <f>IF('statement of marks'!BZ93="","",'statement of marks'!BZ93)</f>
        <v/>
      </c>
      <c r="E1564" s="181" t="str">
        <f>IF('statement of marks'!CA93="","",'statement of marks'!CA93)</f>
        <v/>
      </c>
      <c r="F1564" s="181" t="str">
        <f>IF('statement of marks'!CC93="","",'statement of marks'!CC93)</f>
        <v/>
      </c>
      <c r="G1564" s="122" t="str">
        <f t="shared" si="86"/>
        <v/>
      </c>
      <c r="H1564" s="231"/>
      <c r="J1564" s="1029" t="str">
        <f>'statement of marks'!$BY$3</f>
        <v>SOCIAL SCIENCE</v>
      </c>
      <c r="K1564" s="1030"/>
      <c r="L1564" s="181" t="str">
        <f>IF('statement of marks'!BY94="","",'statement of marks'!BY94)</f>
        <v/>
      </c>
      <c r="M1564" s="181" t="str">
        <f>IF('statement of marks'!BZ94="","",'statement of marks'!BZ94)</f>
        <v/>
      </c>
      <c r="N1564" s="181" t="str">
        <f>IF('statement of marks'!CA94="","",'statement of marks'!CA94)</f>
        <v/>
      </c>
      <c r="O1564" s="181" t="str">
        <f>IF('statement of marks'!CC94="","",'statement of marks'!CC94)</f>
        <v/>
      </c>
      <c r="P1564" s="122" t="str">
        <f t="shared" si="87"/>
        <v/>
      </c>
    </row>
    <row r="1565" spans="1:16" ht="15.25" customHeight="1">
      <c r="A1565" s="1029" t="str">
        <f>'statement of marks'!$CO$3</f>
        <v>MATHEMATICS</v>
      </c>
      <c r="B1565" s="1030"/>
      <c r="C1565" s="181" t="str">
        <f>IF('statement of marks'!CO93="","",'statement of marks'!CO93)</f>
        <v/>
      </c>
      <c r="D1565" s="181" t="str">
        <f>IF('statement of marks'!CP93="","",'statement of marks'!CP93)</f>
        <v/>
      </c>
      <c r="E1565" s="181" t="str">
        <f>IF('statement of marks'!CQ93="","",'statement of marks'!CQ93)</f>
        <v/>
      </c>
      <c r="F1565" s="181" t="str">
        <f>IF('statement of marks'!CS93="","",'statement of marks'!CS93)</f>
        <v/>
      </c>
      <c r="G1565" s="122" t="str">
        <f t="shared" si="86"/>
        <v/>
      </c>
      <c r="H1565" s="231"/>
      <c r="J1565" s="1029" t="str">
        <f>'statement of marks'!$CO$3</f>
        <v>MATHEMATICS</v>
      </c>
      <c r="K1565" s="1030"/>
      <c r="L1565" s="181" t="str">
        <f>IF('statement of marks'!CO94="","",'statement of marks'!CO94)</f>
        <v/>
      </c>
      <c r="M1565" s="181" t="str">
        <f>IF('statement of marks'!CP94="","",'statement of marks'!CP94)</f>
        <v/>
      </c>
      <c r="N1565" s="181" t="str">
        <f>IF('statement of marks'!CQ94="","",'statement of marks'!CQ94)</f>
        <v/>
      </c>
      <c r="O1565" s="181" t="str">
        <f>IF('statement of marks'!CS94="","",'statement of marks'!CS94)</f>
        <v/>
      </c>
      <c r="P1565" s="122" t="str">
        <f t="shared" si="87"/>
        <v/>
      </c>
    </row>
    <row r="1566" spans="1:16" ht="15.25" customHeight="1">
      <c r="A1566" s="1047" t="s">
        <v>255</v>
      </c>
      <c r="B1566" s="1048"/>
      <c r="C1566" s="180" t="str">
        <f>IF(C1565="","",SUM(C1560:C1565))</f>
        <v/>
      </c>
      <c r="D1566" s="180" t="str">
        <f>IF(D1565="","",SUM(D1560:D1565))</f>
        <v/>
      </c>
      <c r="E1566" s="180" t="str">
        <f>IF(E1565="","",SUM(E1560:E1565))</f>
        <v/>
      </c>
      <c r="F1566" s="180" t="str">
        <f>IF(F1565="","",SUM(F1560:F1565))</f>
        <v/>
      </c>
      <c r="G1566" s="188" t="str">
        <f>IF(G1565="","",SUM(G1560:G1565))</f>
        <v/>
      </c>
      <c r="H1566" s="231"/>
      <c r="J1566" s="1047" t="s">
        <v>255</v>
      </c>
      <c r="K1566" s="1048"/>
      <c r="L1566" s="180" t="str">
        <f>IF(L1565="","",SUM(L1560:L1565))</f>
        <v/>
      </c>
      <c r="M1566" s="180" t="str">
        <f>IF(M1565="","",SUM(M1560:M1565))</f>
        <v/>
      </c>
      <c r="N1566" s="180" t="str">
        <f>IF(N1565="","",SUM(N1560:N1565))</f>
        <v/>
      </c>
      <c r="O1566" s="180" t="str">
        <f>IF(O1565="","",SUM(O1560:O1565))</f>
        <v/>
      </c>
      <c r="P1566" s="188" t="str">
        <f>IF(P1565="","",SUM(P1560:P1565))</f>
        <v/>
      </c>
    </row>
    <row r="1567" spans="1:16" ht="15.25" customHeight="1">
      <c r="A1567" s="1047" t="s">
        <v>169</v>
      </c>
      <c r="B1567" s="1048"/>
      <c r="C1567" s="563">
        <f>60-(COUNTIF(C1560:C1565,"NA")*10+COUNTIF(C1560:C1565,"ML")*10)</f>
        <v>60</v>
      </c>
      <c r="D1567" s="563">
        <f>60-(COUNTIF(D1560:D1565,"NA")*10+COUNTIF(D1560:D1565,"ML")*10)</f>
        <v>60</v>
      </c>
      <c r="E1567" s="563">
        <f>60-(COUNTIF(E1560:E1565,"NA")*10+COUNTIF(E1560:E1565,"ML")*10)</f>
        <v>60</v>
      </c>
      <c r="F1567" s="563">
        <f>420-(COUNTIF(F1560:F1565,"NA")*70+COUNTIF(F1560:F1565,"ML")*70)</f>
        <v>420</v>
      </c>
      <c r="G1567" s="189">
        <f>SUM(C1567:F1567)</f>
        <v>600</v>
      </c>
      <c r="H1567" s="231"/>
      <c r="J1567" s="1047" t="s">
        <v>169</v>
      </c>
      <c r="K1567" s="1048"/>
      <c r="L1567" s="563">
        <f>60-(COUNTIF(L1560:L1565,"NA")*10+COUNTIF(L1560:L1565,"ML")*10)</f>
        <v>60</v>
      </c>
      <c r="M1567" s="563">
        <f>60-(COUNTIF(M1560:M1565,"NA")*10+COUNTIF(M1560:M1565,"ML")*10)</f>
        <v>60</v>
      </c>
      <c r="N1567" s="563">
        <f>60-(COUNTIF(N1560:N1565,"NA")*10+COUNTIF(N1560:N1565,"ML")*10)</f>
        <v>60</v>
      </c>
      <c r="O1567" s="563">
        <f>420-(COUNTIF(O1560:O1565,"NA")*70+COUNTIF(O1560:O1565,"ML")*70)</f>
        <v>420</v>
      </c>
      <c r="P1567" s="189">
        <f>SUM(L1567:O1567)</f>
        <v>600</v>
      </c>
    </row>
    <row r="1568" spans="1:16" ht="15.25" customHeight="1">
      <c r="A1568" s="1045" t="s">
        <v>133</v>
      </c>
      <c r="B1568" s="1046"/>
      <c r="C1568" s="123" t="e">
        <f>C1566/C1567*100</f>
        <v>#VALUE!</v>
      </c>
      <c r="D1568" s="123" t="e">
        <f>D1566/D1567*100</f>
        <v>#VALUE!</v>
      </c>
      <c r="E1568" s="123" t="e">
        <f>E1566/E1567*100</f>
        <v>#VALUE!</v>
      </c>
      <c r="F1568" s="123" t="e">
        <f>F1566/F1567*100</f>
        <v>#VALUE!</v>
      </c>
      <c r="G1568" s="124" t="e">
        <f>G1566/G1567*100</f>
        <v>#VALUE!</v>
      </c>
      <c r="H1568" s="231"/>
      <c r="J1568" s="1045" t="s">
        <v>133</v>
      </c>
      <c r="K1568" s="1046"/>
      <c r="L1568" s="123" t="e">
        <f>L1566/L1567*100</f>
        <v>#VALUE!</v>
      </c>
      <c r="M1568" s="123" t="e">
        <f>M1566/M1567*100</f>
        <v>#VALUE!</v>
      </c>
      <c r="N1568" s="123" t="e">
        <f>N1566/N1567*100</f>
        <v>#VALUE!</v>
      </c>
      <c r="O1568" s="123" t="e">
        <f>O1566/O1567*100</f>
        <v>#VALUE!</v>
      </c>
      <c r="P1568" s="124" t="e">
        <f>P1566/P1567*100</f>
        <v>#VALUE!</v>
      </c>
    </row>
    <row r="1569" spans="1:16" ht="15.25" customHeight="1">
      <c r="A1569" s="1029" t="str">
        <f>'statement of marks'!$DE$3</f>
        <v>RAJASTHAN STUDIES</v>
      </c>
      <c r="B1569" s="1030"/>
      <c r="C1569" s="564" t="str">
        <f>IF('statement of marks'!DE93="","",'statement of marks'!DE93)</f>
        <v/>
      </c>
      <c r="D1569" s="564" t="str">
        <f>IF('statement of marks'!DF93="","",'statement of marks'!DF93)</f>
        <v/>
      </c>
      <c r="E1569" s="564" t="str">
        <f>IF('statement of marks'!DG93="","",'statement of marks'!DG93)</f>
        <v/>
      </c>
      <c r="F1569" s="564" t="str">
        <f>IF('statement of marks'!DI93="","",'statement of marks'!DI93)</f>
        <v/>
      </c>
      <c r="G1569" s="122" t="str">
        <f>IF(F1569="","",SUM(C1569:F1569))</f>
        <v/>
      </c>
      <c r="H1569" s="231"/>
      <c r="J1569" s="1029" t="str">
        <f>'statement of marks'!$DE$3</f>
        <v>RAJASTHAN STUDIES</v>
      </c>
      <c r="K1569" s="1030"/>
      <c r="L1569" s="564" t="str">
        <f>IF('statement of marks'!DE94="","",'statement of marks'!DE94)</f>
        <v/>
      </c>
      <c r="M1569" s="564" t="str">
        <f>IF('statement of marks'!DF94="","",'statement of marks'!DF94)</f>
        <v/>
      </c>
      <c r="N1569" s="564" t="str">
        <f>IF('statement of marks'!DG94="","",'statement of marks'!DG94)</f>
        <v/>
      </c>
      <c r="O1569" s="564" t="str">
        <f>IF('statement of marks'!DI94="","",'statement of marks'!DI94)</f>
        <v/>
      </c>
      <c r="P1569" s="122" t="str">
        <f>IF(O1569="","",SUM(L1569:O1569))</f>
        <v/>
      </c>
    </row>
    <row r="1570" spans="1:16" ht="15.25" customHeight="1">
      <c r="A1570" s="1029" t="str">
        <f>'statement of marks'!$DP$3</f>
        <v>PH. AND HEALTH EDU.</v>
      </c>
      <c r="B1570" s="1030"/>
      <c r="C1570" s="564" t="str">
        <f>IF('statement of marks'!DP93="","",'statement of marks'!DP93)</f>
        <v/>
      </c>
      <c r="D1570" s="564" t="str">
        <f>IF('statement of marks'!DQ93="","",'statement of marks'!DQ93)</f>
        <v/>
      </c>
      <c r="E1570" s="564" t="str">
        <f>IF('statement of marks'!DR93="","",'statement of marks'!DR93)</f>
        <v/>
      </c>
      <c r="F1570" s="564" t="str">
        <f>IF('statement of marks'!DV93="","",'statement of marks'!DV93)</f>
        <v/>
      </c>
      <c r="G1570" s="122" t="str">
        <f>IF(F1570="","",SUM(C1570:F1570))</f>
        <v/>
      </c>
      <c r="H1570" s="231"/>
      <c r="J1570" s="1029" t="str">
        <f>'statement of marks'!$DP$3</f>
        <v>PH. AND HEALTH EDU.</v>
      </c>
      <c r="K1570" s="1030"/>
      <c r="L1570" s="564" t="str">
        <f>IF('statement of marks'!DP94="","",'statement of marks'!DP94)</f>
        <v/>
      </c>
      <c r="M1570" s="564" t="str">
        <f>IF('statement of marks'!DQ94="","",'statement of marks'!DQ94)</f>
        <v/>
      </c>
      <c r="N1570" s="564" t="str">
        <f>IF('statement of marks'!DR94="","",'statement of marks'!DR94)</f>
        <v/>
      </c>
      <c r="O1570" s="564" t="str">
        <f>IF('statement of marks'!DV94="","",'statement of marks'!DV94)</f>
        <v/>
      </c>
      <c r="P1570" s="122" t="str">
        <f>IF(O1570="","",SUM(L1570:O1570))</f>
        <v/>
      </c>
    </row>
    <row r="1571" spans="1:16" ht="15.25" customHeight="1">
      <c r="A1571" s="1029" t="str">
        <f>'statement of marks'!$EB$3</f>
        <v>FOUNDATION OF IT</v>
      </c>
      <c r="B1571" s="1030"/>
      <c r="C1571" s="564" t="str">
        <f>IF('statement of marks'!EB93="","",'statement of marks'!EB93)</f>
        <v/>
      </c>
      <c r="D1571" s="564" t="str">
        <f>IF('statement of marks'!EC93="","",'statement of marks'!EC93)</f>
        <v/>
      </c>
      <c r="E1571" s="564" t="str">
        <f>IF('statement of marks'!ED93="","",'statement of marks'!ED93)</f>
        <v/>
      </c>
      <c r="F1571" s="564" t="str">
        <f>IF('statement of marks'!EH93="","",'statement of marks'!EH93)</f>
        <v/>
      </c>
      <c r="G1571" s="122" t="str">
        <f>IF(F1571="","",SUM(C1571:F1571))</f>
        <v/>
      </c>
      <c r="H1571" s="231"/>
      <c r="J1571" s="1029" t="str">
        <f>'statement of marks'!$EB$3</f>
        <v>FOUNDATION OF IT</v>
      </c>
      <c r="K1571" s="1030"/>
      <c r="L1571" s="564" t="str">
        <f>IF('statement of marks'!EB94="","",'statement of marks'!EB94)</f>
        <v/>
      </c>
      <c r="M1571" s="564" t="str">
        <f>IF('statement of marks'!EC94="","",'statement of marks'!EC94)</f>
        <v/>
      </c>
      <c r="N1571" s="564" t="str">
        <f>IF('statement of marks'!ED94="","",'statement of marks'!ED94)</f>
        <v/>
      </c>
      <c r="O1571" s="564" t="str">
        <f>IF('statement of marks'!EH94="","",'statement of marks'!EH94)</f>
        <v/>
      </c>
      <c r="P1571" s="122" t="str">
        <f>IF(O1571="","",SUM(L1571:O1571))</f>
        <v/>
      </c>
    </row>
    <row r="1572" spans="1:16" ht="15.25" customHeight="1">
      <c r="A1572" s="1029" t="str">
        <f>'statement of marks'!$EN$3</f>
        <v>S.U.P.W.</v>
      </c>
      <c r="B1572" s="1030"/>
      <c r="C1572" s="562" t="s">
        <v>247</v>
      </c>
      <c r="D1572" s="1042" t="s">
        <v>249</v>
      </c>
      <c r="E1572" s="1042"/>
      <c r="F1572" s="565" t="s">
        <v>75</v>
      </c>
      <c r="G1572" s="122" t="s">
        <v>30</v>
      </c>
      <c r="H1572" s="231"/>
      <c r="J1572" s="1029" t="str">
        <f>'statement of marks'!$EN$3</f>
        <v>S.U.P.W.</v>
      </c>
      <c r="K1572" s="1030"/>
      <c r="L1572" s="562" t="s">
        <v>247</v>
      </c>
      <c r="M1572" s="1042" t="s">
        <v>249</v>
      </c>
      <c r="N1572" s="1042"/>
      <c r="O1572" s="565" t="s">
        <v>75</v>
      </c>
      <c r="P1572" s="122" t="s">
        <v>30</v>
      </c>
    </row>
    <row r="1573" spans="1:16" ht="15.25" customHeight="1">
      <c r="A1573" s="1029"/>
      <c r="B1573" s="1030"/>
      <c r="C1573" s="563">
        <f>'statement of marks'!$EN$6</f>
        <v>25</v>
      </c>
      <c r="D1573" s="1043">
        <f>'statement of marks'!$EO$6</f>
        <v>45</v>
      </c>
      <c r="E1573" s="1043"/>
      <c r="F1573" s="563">
        <f>'statement of marks'!$EP$6</f>
        <v>30</v>
      </c>
      <c r="G1573" s="122">
        <f>SUM(C1573,D1573,F1573)</f>
        <v>100</v>
      </c>
      <c r="H1573" s="231"/>
      <c r="J1573" s="1029"/>
      <c r="K1573" s="1030"/>
      <c r="L1573" s="563">
        <f>'statement of marks'!$EN$6</f>
        <v>25</v>
      </c>
      <c r="M1573" s="1043">
        <f>'statement of marks'!$EO$6</f>
        <v>45</v>
      </c>
      <c r="N1573" s="1043"/>
      <c r="O1573" s="563">
        <f>'statement of marks'!$EP$6</f>
        <v>30</v>
      </c>
      <c r="P1573" s="122">
        <f>SUM(L1573,M1573,O1573)</f>
        <v>100</v>
      </c>
    </row>
    <row r="1574" spans="1:16" ht="15.25" customHeight="1">
      <c r="A1574" s="1029"/>
      <c r="B1574" s="1030"/>
      <c r="C1574" s="564" t="str">
        <f>IF('statement of marks'!EN93="","",'statement of marks'!EN93)</f>
        <v/>
      </c>
      <c r="D1574" s="1044" t="str">
        <f>'statement of marks'!EO93</f>
        <v/>
      </c>
      <c r="E1574" s="1044"/>
      <c r="F1574" s="564" t="str">
        <f>'statement of marks'!EP93</f>
        <v/>
      </c>
      <c r="G1574" s="561" t="str">
        <f>IF(F1574="","",SUM(C1574,D1574,F1574))</f>
        <v/>
      </c>
      <c r="H1574" s="231"/>
      <c r="J1574" s="1029"/>
      <c r="K1574" s="1030"/>
      <c r="L1574" s="564" t="str">
        <f>IF('statement of marks'!EN94="","",'statement of marks'!EN94)</f>
        <v/>
      </c>
      <c r="M1574" s="1044" t="str">
        <f>'statement of marks'!EO94</f>
        <v/>
      </c>
      <c r="N1574" s="1044"/>
      <c r="O1574" s="564" t="str">
        <f>'statement of marks'!EP94</f>
        <v/>
      </c>
      <c r="P1574" s="561" t="str">
        <f>IF(O1574="","",SUM(L1574,M1574,O1574))</f>
        <v/>
      </c>
    </row>
    <row r="1575" spans="1:16" ht="15.25" customHeight="1">
      <c r="A1575" s="1029" t="str">
        <f>'statement of marks'!$ES$3</f>
        <v>ART EDU.</v>
      </c>
      <c r="B1575" s="1030"/>
      <c r="C1575" s="565" t="s">
        <v>76</v>
      </c>
      <c r="D1575" s="1041" t="s">
        <v>77</v>
      </c>
      <c r="E1575" s="1041"/>
      <c r="F1575" s="224" t="s">
        <v>248</v>
      </c>
      <c r="G1575" s="122" t="s">
        <v>30</v>
      </c>
      <c r="H1575" s="231"/>
      <c r="J1575" s="1029" t="str">
        <f>'statement of marks'!$ES$3</f>
        <v>ART EDU.</v>
      </c>
      <c r="K1575" s="1030"/>
      <c r="L1575" s="565" t="s">
        <v>76</v>
      </c>
      <c r="M1575" s="1041" t="s">
        <v>77</v>
      </c>
      <c r="N1575" s="1041"/>
      <c r="O1575" s="224" t="s">
        <v>248</v>
      </c>
      <c r="P1575" s="122" t="s">
        <v>30</v>
      </c>
    </row>
    <row r="1576" spans="1:16" ht="15.25" customHeight="1">
      <c r="A1576" s="1029"/>
      <c r="B1576" s="1030"/>
      <c r="C1576" s="563">
        <f>'statement of marks'!$ES$6</f>
        <v>25</v>
      </c>
      <c r="D1576" s="563">
        <f>'statement of marks'!$ET$6</f>
        <v>30</v>
      </c>
      <c r="E1576" s="563">
        <f>'statement of marks'!$EU$6</f>
        <v>30</v>
      </c>
      <c r="F1576" s="563">
        <f>'statement of marks'!$EV$6</f>
        <v>15</v>
      </c>
      <c r="G1576" s="122">
        <f>SUM(C1576,D1576,E1576,F1576)</f>
        <v>100</v>
      </c>
      <c r="H1576" s="231"/>
      <c r="J1576" s="1029"/>
      <c r="K1576" s="1030"/>
      <c r="L1576" s="563">
        <f>'statement of marks'!$ES$6</f>
        <v>25</v>
      </c>
      <c r="M1576" s="563">
        <f>'statement of marks'!$ET$6</f>
        <v>30</v>
      </c>
      <c r="N1576" s="563">
        <f>'statement of marks'!$EU$6</f>
        <v>30</v>
      </c>
      <c r="O1576" s="563">
        <f>'statement of marks'!$EV$6</f>
        <v>15</v>
      </c>
      <c r="P1576" s="122">
        <f>SUM(L1576,M1576,N1576,O1576)</f>
        <v>100</v>
      </c>
    </row>
    <row r="1577" spans="1:16" ht="15.25" customHeight="1">
      <c r="A1577" s="1029"/>
      <c r="B1577" s="1030"/>
      <c r="C1577" s="564" t="str">
        <f>IF('statement of marks'!ES93="","",'statement of marks'!ES93)</f>
        <v/>
      </c>
      <c r="D1577" s="564" t="str">
        <f>'statement of marks'!ET93</f>
        <v/>
      </c>
      <c r="E1577" s="564" t="str">
        <f>'statement of marks'!EU93</f>
        <v/>
      </c>
      <c r="F1577" s="564" t="str">
        <f>'statement of marks'!EV93</f>
        <v/>
      </c>
      <c r="G1577" s="122" t="str">
        <f>IF(F1577="","",SUM(C1577:F1577))</f>
        <v/>
      </c>
      <c r="H1577" s="231"/>
      <c r="J1577" s="1029"/>
      <c r="K1577" s="1030"/>
      <c r="L1577" s="564" t="str">
        <f>IF('statement of marks'!ES94="","",'statement of marks'!ES94)</f>
        <v/>
      </c>
      <c r="M1577" s="564" t="str">
        <f>'statement of marks'!ET94</f>
        <v/>
      </c>
      <c r="N1577" s="564" t="str">
        <f>'statement of marks'!EU94</f>
        <v/>
      </c>
      <c r="O1577" s="564" t="str">
        <f>'statement of marks'!EV94</f>
        <v/>
      </c>
      <c r="P1577" s="122" t="str">
        <f>IF(O1577="","",SUM(L1577:O1577))</f>
        <v/>
      </c>
    </row>
    <row r="1578" spans="1:16" ht="15.25" customHeight="1">
      <c r="A1578" s="1033" t="s">
        <v>246</v>
      </c>
      <c r="B1578" s="1034"/>
      <c r="C1578" s="560" t="s">
        <v>252</v>
      </c>
      <c r="D1578" s="560" t="s">
        <v>251</v>
      </c>
      <c r="E1578" s="560" t="s">
        <v>250</v>
      </c>
      <c r="F1578" s="1031" t="s">
        <v>245</v>
      </c>
      <c r="G1578" s="1032"/>
      <c r="H1578" s="231"/>
      <c r="J1578" s="1033" t="s">
        <v>246</v>
      </c>
      <c r="K1578" s="1034"/>
      <c r="L1578" s="560" t="s">
        <v>252</v>
      </c>
      <c r="M1578" s="560" t="s">
        <v>251</v>
      </c>
      <c r="N1578" s="560" t="s">
        <v>250</v>
      </c>
      <c r="O1578" s="1031" t="s">
        <v>245</v>
      </c>
      <c r="P1578" s="1032"/>
    </row>
    <row r="1579" spans="1:16" ht="15.25" customHeight="1">
      <c r="A1579" s="1033" t="s">
        <v>170</v>
      </c>
      <c r="B1579" s="1034"/>
      <c r="C1579" s="181" t="str">
        <f>IF('statement of marks'!GN93="","",'statement of marks'!GN93)</f>
        <v/>
      </c>
      <c r="D1579" s="181" t="str">
        <f>IF('statement of marks'!GP93="","",'statement of marks'!GP93)</f>
        <v/>
      </c>
      <c r="E1579" s="181" t="str">
        <f>IF('statement of marks'!GR93="","",'statement of marks'!GR93)</f>
        <v/>
      </c>
      <c r="F1579" s="1035" t="str">
        <f>'statement of marks'!GT93</f>
        <v/>
      </c>
      <c r="G1579" s="1036"/>
      <c r="H1579" s="231"/>
      <c r="J1579" s="1033" t="s">
        <v>170</v>
      </c>
      <c r="K1579" s="1034"/>
      <c r="L1579" s="181" t="str">
        <f>IF('statement of marks'!GN94="","",'statement of marks'!GN94)</f>
        <v/>
      </c>
      <c r="M1579" s="181" t="str">
        <f>IF('statement of marks'!GP94="","",'statement of marks'!GP94)</f>
        <v/>
      </c>
      <c r="N1579" s="181" t="str">
        <f>IF('statement of marks'!GR94="","",'statement of marks'!GR94)</f>
        <v/>
      </c>
      <c r="O1579" s="1035" t="str">
        <f>'statement of marks'!GT94</f>
        <v/>
      </c>
      <c r="P1579" s="1036"/>
    </row>
    <row r="1580" spans="1:16" ht="15.25" customHeight="1">
      <c r="A1580" s="1037" t="s">
        <v>171</v>
      </c>
      <c r="B1580" s="1038"/>
      <c r="C1580" s="180" t="str">
        <f>IF('statement of marks'!GM93="","",'statement of marks'!GM93)</f>
        <v/>
      </c>
      <c r="D1580" s="180" t="str">
        <f>IF('statement of marks'!GO93="","",'statement of marks'!GO93)</f>
        <v/>
      </c>
      <c r="E1580" s="180" t="str">
        <f>IF('statement of marks'!GQ93="","",'statement of marks'!GQ93)</f>
        <v/>
      </c>
      <c r="F1580" s="1039" t="str">
        <f>'statement of marks'!GS93</f>
        <v/>
      </c>
      <c r="G1580" s="1040"/>
      <c r="H1580" s="231"/>
      <c r="J1580" s="1037" t="s">
        <v>171</v>
      </c>
      <c r="K1580" s="1038"/>
      <c r="L1580" s="180" t="str">
        <f>IF('statement of marks'!GM94="","",'statement of marks'!GM94)</f>
        <v/>
      </c>
      <c r="M1580" s="180" t="str">
        <f>IF('statement of marks'!GO94="","",'statement of marks'!GO94)</f>
        <v/>
      </c>
      <c r="N1580" s="180" t="str">
        <f>IF('statement of marks'!GQ94="","",'statement of marks'!GQ94)</f>
        <v/>
      </c>
      <c r="O1580" s="1039" t="str">
        <f>'statement of marks'!GS94</f>
        <v/>
      </c>
      <c r="P1580" s="1040"/>
    </row>
    <row r="1581" spans="1:16" ht="15.25" customHeight="1">
      <c r="A1581" s="1029" t="s">
        <v>241</v>
      </c>
      <c r="B1581" s="1030"/>
      <c r="C1581" s="177"/>
      <c r="D1581" s="43"/>
      <c r="E1581" s="43"/>
      <c r="F1581" s="43"/>
      <c r="G1581" s="226"/>
      <c r="H1581" s="231"/>
      <c r="J1581" s="1029" t="s">
        <v>241</v>
      </c>
      <c r="K1581" s="1030"/>
      <c r="L1581" s="177"/>
      <c r="M1581" s="43"/>
      <c r="N1581" s="43"/>
      <c r="O1581" s="43"/>
      <c r="P1581" s="226"/>
    </row>
    <row r="1582" spans="1:16" ht="15.25" customHeight="1">
      <c r="A1582" s="1029" t="s">
        <v>242</v>
      </c>
      <c r="B1582" s="1030"/>
      <c r="C1582" s="177"/>
      <c r="D1582" s="43"/>
      <c r="E1582" s="43"/>
      <c r="F1582" s="43"/>
      <c r="G1582" s="226"/>
      <c r="H1582" s="231"/>
      <c r="J1582" s="1029" t="s">
        <v>242</v>
      </c>
      <c r="K1582" s="1030"/>
      <c r="L1582" s="177"/>
      <c r="M1582" s="43"/>
      <c r="N1582" s="43"/>
      <c r="O1582" s="43"/>
      <c r="P1582" s="226"/>
    </row>
    <row r="1583" spans="1:16" ht="15.25" customHeight="1">
      <c r="A1583" s="1029" t="s">
        <v>243</v>
      </c>
      <c r="B1583" s="1030"/>
      <c r="C1583" s="177"/>
      <c r="D1583" s="43"/>
      <c r="E1583" s="43"/>
      <c r="F1583" s="43"/>
      <c r="G1583" s="226"/>
      <c r="H1583" s="231"/>
      <c r="J1583" s="1029" t="s">
        <v>243</v>
      </c>
      <c r="K1583" s="1030"/>
      <c r="L1583" s="177"/>
      <c r="M1583" s="43"/>
      <c r="N1583" s="43"/>
      <c r="O1583" s="43"/>
      <c r="P1583" s="226"/>
    </row>
    <row r="1584" spans="1:16" ht="15.25" customHeight="1" thickBot="1">
      <c r="A1584" s="1027" t="s">
        <v>244</v>
      </c>
      <c r="B1584" s="1028"/>
      <c r="C1584" s="178"/>
      <c r="D1584" s="227"/>
      <c r="E1584" s="227"/>
      <c r="F1584" s="227"/>
      <c r="G1584" s="228"/>
      <c r="H1584" s="231"/>
      <c r="J1584" s="1027" t="s">
        <v>244</v>
      </c>
      <c r="K1584" s="1028"/>
      <c r="L1584" s="178"/>
      <c r="M1584" s="227"/>
      <c r="N1584" s="227"/>
      <c r="O1584" s="227"/>
      <c r="P1584" s="228"/>
    </row>
    <row r="1585" spans="1:16" ht="15.25" customHeight="1" thickTop="1">
      <c r="A1585" s="1053" t="s">
        <v>166</v>
      </c>
      <c r="B1585" s="1054"/>
      <c r="C1585" s="1054"/>
      <c r="D1585" s="1054"/>
      <c r="E1585" s="1054"/>
      <c r="F1585" s="1054"/>
      <c r="G1585" s="1055"/>
      <c r="H1585" s="231"/>
      <c r="J1585" s="1056" t="s">
        <v>256</v>
      </c>
      <c r="K1585" s="1057"/>
      <c r="L1585" s="1057"/>
      <c r="M1585" s="1057"/>
      <c r="N1585" s="1057"/>
      <c r="O1585" s="1057"/>
      <c r="P1585" s="1058"/>
    </row>
    <row r="1586" spans="1:16" ht="15.25" customHeight="1">
      <c r="A1586" s="1059" t="str">
        <f>IF('statement of marks'!$A$1="","",'statement of marks'!$A$1)</f>
        <v xml:space="preserve">GOVT. HR. SEC. SCHOOL, </v>
      </c>
      <c r="B1586" s="1060"/>
      <c r="C1586" s="1060"/>
      <c r="D1586" s="1060"/>
      <c r="E1586" s="1060"/>
      <c r="F1586" s="1060"/>
      <c r="G1586" s="1061"/>
      <c r="H1586" s="231"/>
      <c r="J1586" s="1059" t="str">
        <f>IF('statement of marks'!$A$1="","",'statement of marks'!$A$1)</f>
        <v xml:space="preserve">GOVT. HR. SEC. SCHOOL, </v>
      </c>
      <c r="K1586" s="1060"/>
      <c r="L1586" s="1060"/>
      <c r="M1586" s="1060"/>
      <c r="N1586" s="1060"/>
      <c r="O1586" s="1060"/>
      <c r="P1586" s="1061"/>
    </row>
    <row r="1587" spans="1:16" ht="15.25" customHeight="1">
      <c r="A1587" s="1059"/>
      <c r="B1587" s="1060"/>
      <c r="C1587" s="1060"/>
      <c r="D1587" s="1060"/>
      <c r="E1587" s="1060"/>
      <c r="F1587" s="1060"/>
      <c r="G1587" s="1061"/>
      <c r="H1587" s="231"/>
      <c r="J1587" s="1059"/>
      <c r="K1587" s="1060"/>
      <c r="L1587" s="1060"/>
      <c r="M1587" s="1060"/>
      <c r="N1587" s="1060"/>
      <c r="O1587" s="1060"/>
      <c r="P1587" s="1061"/>
    </row>
    <row r="1588" spans="1:16" ht="15.25" customHeight="1">
      <c r="A1588" s="1029" t="s">
        <v>167</v>
      </c>
      <c r="B1588" s="1030"/>
      <c r="C1588" s="1051" t="str">
        <f>IF('statement of marks'!$F$3="","",'statement of marks'!$F$3)</f>
        <v>2015-16</v>
      </c>
      <c r="D1588" s="1051"/>
      <c r="E1588" s="1051"/>
      <c r="F1588" s="1051"/>
      <c r="G1588" s="1052"/>
      <c r="H1588" s="231"/>
      <c r="J1588" s="1029" t="s">
        <v>167</v>
      </c>
      <c r="K1588" s="1030"/>
      <c r="L1588" s="1051" t="str">
        <f>IF('statement of marks'!$F$3="","",'statement of marks'!$F$3)</f>
        <v>2015-16</v>
      </c>
      <c r="M1588" s="1051"/>
      <c r="N1588" s="1051"/>
      <c r="O1588" s="1051"/>
      <c r="P1588" s="1052"/>
    </row>
    <row r="1589" spans="1:16" ht="15.25" customHeight="1">
      <c r="A1589" s="1029" t="s">
        <v>31</v>
      </c>
      <c r="B1589" s="1030"/>
      <c r="C1589" s="1051" t="str">
        <f>IF('statement of marks'!H95="","",'statement of marks'!H95)</f>
        <v>A 089</v>
      </c>
      <c r="D1589" s="1051"/>
      <c r="E1589" s="1051"/>
      <c r="F1589" s="1051"/>
      <c r="G1589" s="1052"/>
      <c r="H1589" s="231"/>
      <c r="J1589" s="1029" t="s">
        <v>31</v>
      </c>
      <c r="K1589" s="1030"/>
      <c r="L1589" s="1051" t="str">
        <f>IF('statement of marks'!H96="","",'statement of marks'!H96)</f>
        <v>A 090</v>
      </c>
      <c r="M1589" s="1051"/>
      <c r="N1589" s="1051"/>
      <c r="O1589" s="1051"/>
      <c r="P1589" s="1052"/>
    </row>
    <row r="1590" spans="1:16" ht="15.25" customHeight="1">
      <c r="A1590" s="1029" t="s">
        <v>32</v>
      </c>
      <c r="B1590" s="1030"/>
      <c r="C1590" s="1051" t="str">
        <f>IF('statement of marks'!I95="","",'statement of marks'!I95)</f>
        <v>B 089</v>
      </c>
      <c r="D1590" s="1051"/>
      <c r="E1590" s="1051"/>
      <c r="F1590" s="1051"/>
      <c r="G1590" s="1052"/>
      <c r="H1590" s="231"/>
      <c r="J1590" s="1029" t="s">
        <v>32</v>
      </c>
      <c r="K1590" s="1030"/>
      <c r="L1590" s="1051" t="str">
        <f>IF('statement of marks'!I96="","",'statement of marks'!I96)</f>
        <v>B 090</v>
      </c>
      <c r="M1590" s="1051"/>
      <c r="N1590" s="1051"/>
      <c r="O1590" s="1051"/>
      <c r="P1590" s="1052"/>
    </row>
    <row r="1591" spans="1:16" ht="15.25" customHeight="1">
      <c r="A1591" s="1029" t="s">
        <v>33</v>
      </c>
      <c r="B1591" s="1030"/>
      <c r="C1591" s="1051" t="str">
        <f>IF('statement of marks'!J95="","",'statement of marks'!J95)</f>
        <v>C 089</v>
      </c>
      <c r="D1591" s="1051"/>
      <c r="E1591" s="1051"/>
      <c r="F1591" s="1051"/>
      <c r="G1591" s="1052"/>
      <c r="H1591" s="231"/>
      <c r="J1591" s="1029" t="s">
        <v>33</v>
      </c>
      <c r="K1591" s="1030"/>
      <c r="L1591" s="1051" t="str">
        <f>IF('statement of marks'!J96="","",'statement of marks'!J96)</f>
        <v>C 090</v>
      </c>
      <c r="M1591" s="1051"/>
      <c r="N1591" s="1051"/>
      <c r="O1591" s="1051"/>
      <c r="P1591" s="1052"/>
    </row>
    <row r="1592" spans="1:16" ht="15.25" customHeight="1">
      <c r="A1592" s="1029" t="s">
        <v>202</v>
      </c>
      <c r="B1592" s="1030"/>
      <c r="C1592" s="559" t="str">
        <f>IF('statement of marks'!$A$3="","",'statement of marks'!$A$3)</f>
        <v>10 'B'</v>
      </c>
      <c r="D1592" s="1030" t="s">
        <v>62</v>
      </c>
      <c r="E1592" s="1030"/>
      <c r="F1592" s="1030">
        <f>IF('statement of marks'!D95="","",'statement of marks'!D95)</f>
        <v>1089</v>
      </c>
      <c r="G1592" s="1050"/>
      <c r="H1592" s="231"/>
      <c r="J1592" s="1029" t="s">
        <v>202</v>
      </c>
      <c r="K1592" s="1030"/>
      <c r="L1592" s="559" t="str">
        <f>IF('statement of marks'!$A$3="","",'statement of marks'!$A$3)</f>
        <v>10 'B'</v>
      </c>
      <c r="M1592" s="1030" t="s">
        <v>62</v>
      </c>
      <c r="N1592" s="1030"/>
      <c r="O1592" s="1030">
        <f>IF('statement of marks'!D96="","",'statement of marks'!D96)</f>
        <v>1090</v>
      </c>
      <c r="P1592" s="1050"/>
    </row>
    <row r="1593" spans="1:16" ht="15.25" customHeight="1">
      <c r="A1593" s="1029" t="s">
        <v>63</v>
      </c>
      <c r="B1593" s="1030"/>
      <c r="C1593" s="559" t="str">
        <f>IF('statement of marks'!F95="","",'statement of marks'!F95)</f>
        <v/>
      </c>
      <c r="D1593" s="1030" t="s">
        <v>58</v>
      </c>
      <c r="E1593" s="1030"/>
      <c r="F1593" s="1062" t="str">
        <f>IF('statement of marks'!G95="","",'statement of marks'!G95)</f>
        <v/>
      </c>
      <c r="G1593" s="1063"/>
      <c r="H1593" s="231"/>
      <c r="J1593" s="1029" t="s">
        <v>63</v>
      </c>
      <c r="K1593" s="1030"/>
      <c r="L1593" s="559" t="str">
        <f>IF('statement of marks'!F96="","",'statement of marks'!F96)</f>
        <v/>
      </c>
      <c r="M1593" s="1030" t="s">
        <v>58</v>
      </c>
      <c r="N1593" s="1030"/>
      <c r="O1593" s="1062" t="str">
        <f>IF('statement of marks'!G96="","",'statement of marks'!G96)</f>
        <v/>
      </c>
      <c r="P1593" s="1063"/>
    </row>
    <row r="1594" spans="1:16" ht="15.25" customHeight="1">
      <c r="A1594" s="229" t="s">
        <v>168</v>
      </c>
      <c r="B1594" s="230" t="s">
        <v>254</v>
      </c>
      <c r="C1594" s="186" t="s">
        <v>67</v>
      </c>
      <c r="D1594" s="186" t="s">
        <v>68</v>
      </c>
      <c r="E1594" s="186" t="s">
        <v>69</v>
      </c>
      <c r="F1594" s="558" t="s">
        <v>176</v>
      </c>
      <c r="G1594" s="190" t="s">
        <v>253</v>
      </c>
      <c r="H1594" s="231"/>
      <c r="J1594" s="229" t="s">
        <v>168</v>
      </c>
      <c r="K1594" s="230" t="s">
        <v>254</v>
      </c>
      <c r="L1594" s="186" t="s">
        <v>67</v>
      </c>
      <c r="M1594" s="186" t="s">
        <v>68</v>
      </c>
      <c r="N1594" s="186" t="s">
        <v>69</v>
      </c>
      <c r="O1594" s="558" t="s">
        <v>176</v>
      </c>
      <c r="P1594" s="190" t="s">
        <v>253</v>
      </c>
    </row>
    <row r="1595" spans="1:16" ht="15.25" customHeight="1">
      <c r="A1595" s="1049" t="s">
        <v>148</v>
      </c>
      <c r="B1595" s="1046"/>
      <c r="C1595" s="563">
        <v>10</v>
      </c>
      <c r="D1595" s="563">
        <v>10</v>
      </c>
      <c r="E1595" s="563">
        <v>10</v>
      </c>
      <c r="F1595" s="563">
        <v>70</v>
      </c>
      <c r="G1595" s="122">
        <v>100</v>
      </c>
      <c r="H1595" s="231"/>
      <c r="J1595" s="1049" t="s">
        <v>148</v>
      </c>
      <c r="K1595" s="1046"/>
      <c r="L1595" s="563">
        <v>10</v>
      </c>
      <c r="M1595" s="563">
        <v>10</v>
      </c>
      <c r="N1595" s="563">
        <v>10</v>
      </c>
      <c r="O1595" s="563">
        <v>70</v>
      </c>
      <c r="P1595" s="122">
        <v>100</v>
      </c>
    </row>
    <row r="1596" spans="1:16" ht="15.25" customHeight="1">
      <c r="A1596" s="1029" t="str">
        <f>'statement of marks'!$K$3</f>
        <v>HINDI</v>
      </c>
      <c r="B1596" s="1030"/>
      <c r="C1596" s="181" t="str">
        <f>IF('statement of marks'!K95="","",'statement of marks'!K95)</f>
        <v/>
      </c>
      <c r="D1596" s="181" t="str">
        <f>IF('statement of marks'!L95="","",'statement of marks'!L95)</f>
        <v/>
      </c>
      <c r="E1596" s="181" t="str">
        <f>IF('statement of marks'!M95="","",'statement of marks'!M95)</f>
        <v/>
      </c>
      <c r="F1596" s="181" t="str">
        <f>IF('statement of marks'!O95="","",'statement of marks'!O95)</f>
        <v/>
      </c>
      <c r="G1596" s="122" t="str">
        <f t="shared" ref="G1596:G1601" si="88">IF(F1596="","",SUM(C1596:F1596))</f>
        <v/>
      </c>
      <c r="H1596" s="231"/>
      <c r="J1596" s="1029" t="str">
        <f>'statement of marks'!$K$3</f>
        <v>HINDI</v>
      </c>
      <c r="K1596" s="1030"/>
      <c r="L1596" s="181" t="str">
        <f>IF('statement of marks'!K96="","",'statement of marks'!K96)</f>
        <v/>
      </c>
      <c r="M1596" s="181" t="str">
        <f>IF('statement of marks'!L96="","",'statement of marks'!L96)</f>
        <v/>
      </c>
      <c r="N1596" s="181" t="str">
        <f>IF('statement of marks'!M96="","",'statement of marks'!M96)</f>
        <v/>
      </c>
      <c r="O1596" s="181" t="str">
        <f>IF('statement of marks'!O96="","",'statement of marks'!O96)</f>
        <v/>
      </c>
      <c r="P1596" s="122" t="str">
        <f t="shared" ref="P1596:P1601" si="89">IF(O1596="","",SUM(L1596:O1596))</f>
        <v/>
      </c>
    </row>
    <row r="1597" spans="1:16" ht="15.25" customHeight="1">
      <c r="A1597" s="1029" t="str">
        <f>'statement of marks'!$AA$3</f>
        <v>ENGLISH</v>
      </c>
      <c r="B1597" s="1030"/>
      <c r="C1597" s="181" t="str">
        <f>IF('statement of marks'!AA95="","",'statement of marks'!AA95)</f>
        <v/>
      </c>
      <c r="D1597" s="181" t="str">
        <f>IF('statement of marks'!AB95="","",'statement of marks'!AB95)</f>
        <v/>
      </c>
      <c r="E1597" s="181" t="str">
        <f>IF('statement of marks'!AC95="","",'statement of marks'!AC95)</f>
        <v/>
      </c>
      <c r="F1597" s="181" t="str">
        <f>IF('statement of marks'!AE95="","",'statement of marks'!AE95)</f>
        <v/>
      </c>
      <c r="G1597" s="122" t="str">
        <f t="shared" si="88"/>
        <v/>
      </c>
      <c r="H1597" s="231"/>
      <c r="J1597" s="1029" t="str">
        <f>'statement of marks'!$AA$3</f>
        <v>ENGLISH</v>
      </c>
      <c r="K1597" s="1030"/>
      <c r="L1597" s="181" t="str">
        <f>IF('statement of marks'!AA96="","",'statement of marks'!AA96)</f>
        <v/>
      </c>
      <c r="M1597" s="181" t="str">
        <f>IF('statement of marks'!AB96="","",'statement of marks'!AB96)</f>
        <v/>
      </c>
      <c r="N1597" s="181" t="str">
        <f>IF('statement of marks'!AC96="","",'statement of marks'!AC96)</f>
        <v/>
      </c>
      <c r="O1597" s="181" t="str">
        <f>IF('statement of marks'!AE96="","",'statement of marks'!AE96)</f>
        <v/>
      </c>
      <c r="P1597" s="122" t="str">
        <f t="shared" si="89"/>
        <v/>
      </c>
    </row>
    <row r="1598" spans="1:16" ht="15.25" customHeight="1">
      <c r="A1598" s="1029" t="str">
        <f>'statement of marks'!AR95</f>
        <v/>
      </c>
      <c r="B1598" s="1030"/>
      <c r="C1598" s="181" t="str">
        <f>IF('statement of marks'!AS95="","",'statement of marks'!AS95)</f>
        <v/>
      </c>
      <c r="D1598" s="181" t="str">
        <f>IF('statement of marks'!AT95="","",'statement of marks'!AT95)</f>
        <v/>
      </c>
      <c r="E1598" s="181" t="str">
        <f>IF('statement of marks'!AU95="","",'statement of marks'!AU95)</f>
        <v/>
      </c>
      <c r="F1598" s="181" t="str">
        <f>IF('statement of marks'!AW95="","",'statement of marks'!AW95)</f>
        <v/>
      </c>
      <c r="G1598" s="122" t="str">
        <f t="shared" si="88"/>
        <v/>
      </c>
      <c r="H1598" s="231"/>
      <c r="J1598" s="1029" t="str">
        <f>'statement of marks'!AR96</f>
        <v/>
      </c>
      <c r="K1598" s="1030"/>
      <c r="L1598" s="181" t="str">
        <f>IF('statement of marks'!AS96="","",'statement of marks'!AS96)</f>
        <v/>
      </c>
      <c r="M1598" s="181" t="str">
        <f>IF('statement of marks'!AT96="","",'statement of marks'!AT96)</f>
        <v/>
      </c>
      <c r="N1598" s="181" t="str">
        <f>IF('statement of marks'!AU96="","",'statement of marks'!AU96)</f>
        <v/>
      </c>
      <c r="O1598" s="181" t="str">
        <f>IF('statement of marks'!AW96="","",'statement of marks'!AW96)</f>
        <v/>
      </c>
      <c r="P1598" s="122" t="str">
        <f t="shared" si="89"/>
        <v/>
      </c>
    </row>
    <row r="1599" spans="1:16" ht="15.25" customHeight="1">
      <c r="A1599" s="1029" t="str">
        <f>'statement of marks'!$BI$3</f>
        <v>SCIENCE</v>
      </c>
      <c r="B1599" s="1030"/>
      <c r="C1599" s="181" t="str">
        <f>IF('statement of marks'!BI95="","",'statement of marks'!BI95)</f>
        <v/>
      </c>
      <c r="D1599" s="181" t="str">
        <f>IF('statement of marks'!BJ95="","",'statement of marks'!BJ95)</f>
        <v/>
      </c>
      <c r="E1599" s="181" t="str">
        <f>IF('statement of marks'!BK95="","",'statement of marks'!BK95)</f>
        <v/>
      </c>
      <c r="F1599" s="181" t="str">
        <f>IF('statement of marks'!BM95="","",'statement of marks'!BM95)</f>
        <v/>
      </c>
      <c r="G1599" s="122" t="str">
        <f t="shared" si="88"/>
        <v/>
      </c>
      <c r="H1599" s="231"/>
      <c r="J1599" s="1029" t="str">
        <f>'statement of marks'!$BI$3</f>
        <v>SCIENCE</v>
      </c>
      <c r="K1599" s="1030"/>
      <c r="L1599" s="181" t="str">
        <f>IF('statement of marks'!BI96="","",'statement of marks'!BI96)</f>
        <v/>
      </c>
      <c r="M1599" s="181" t="str">
        <f>IF('statement of marks'!BJ96="","",'statement of marks'!BJ96)</f>
        <v/>
      </c>
      <c r="N1599" s="181" t="str">
        <f>IF('statement of marks'!BK96="","",'statement of marks'!BK96)</f>
        <v/>
      </c>
      <c r="O1599" s="181" t="str">
        <f>IF('statement of marks'!BM96="","",'statement of marks'!BM96)</f>
        <v/>
      </c>
      <c r="P1599" s="122" t="str">
        <f t="shared" si="89"/>
        <v/>
      </c>
    </row>
    <row r="1600" spans="1:16" ht="15.25" customHeight="1">
      <c r="A1600" s="1029" t="str">
        <f>'statement of marks'!$BY$3</f>
        <v>SOCIAL SCIENCE</v>
      </c>
      <c r="B1600" s="1030"/>
      <c r="C1600" s="181" t="str">
        <f>IF('statement of marks'!BY95="","",'statement of marks'!BY95)</f>
        <v/>
      </c>
      <c r="D1600" s="181" t="str">
        <f>IF('statement of marks'!BZ95="","",'statement of marks'!BZ95)</f>
        <v/>
      </c>
      <c r="E1600" s="181" t="str">
        <f>IF('statement of marks'!CA95="","",'statement of marks'!CA95)</f>
        <v/>
      </c>
      <c r="F1600" s="181" t="str">
        <f>IF('statement of marks'!CC95="","",'statement of marks'!CC95)</f>
        <v/>
      </c>
      <c r="G1600" s="122" t="str">
        <f t="shared" si="88"/>
        <v/>
      </c>
      <c r="H1600" s="231"/>
      <c r="J1600" s="1029" t="str">
        <f>'statement of marks'!$BY$3</f>
        <v>SOCIAL SCIENCE</v>
      </c>
      <c r="K1600" s="1030"/>
      <c r="L1600" s="181" t="str">
        <f>IF('statement of marks'!BY96="","",'statement of marks'!BY96)</f>
        <v/>
      </c>
      <c r="M1600" s="181" t="str">
        <f>IF('statement of marks'!BZ96="","",'statement of marks'!BZ96)</f>
        <v/>
      </c>
      <c r="N1600" s="181" t="str">
        <f>IF('statement of marks'!CA96="","",'statement of marks'!CA96)</f>
        <v/>
      </c>
      <c r="O1600" s="181" t="str">
        <f>IF('statement of marks'!CC96="","",'statement of marks'!CC96)</f>
        <v/>
      </c>
      <c r="P1600" s="122" t="str">
        <f t="shared" si="89"/>
        <v/>
      </c>
    </row>
    <row r="1601" spans="1:16" ht="15.25" customHeight="1">
      <c r="A1601" s="1029" t="str">
        <f>'statement of marks'!$CO$3</f>
        <v>MATHEMATICS</v>
      </c>
      <c r="B1601" s="1030"/>
      <c r="C1601" s="181" t="str">
        <f>IF('statement of marks'!CO95="","",'statement of marks'!CO95)</f>
        <v/>
      </c>
      <c r="D1601" s="181" t="str">
        <f>IF('statement of marks'!CP95="","",'statement of marks'!CP95)</f>
        <v/>
      </c>
      <c r="E1601" s="181" t="str">
        <f>IF('statement of marks'!CQ95="","",'statement of marks'!CQ95)</f>
        <v/>
      </c>
      <c r="F1601" s="181" t="str">
        <f>IF('statement of marks'!CS95="","",'statement of marks'!CS95)</f>
        <v/>
      </c>
      <c r="G1601" s="122" t="str">
        <f t="shared" si="88"/>
        <v/>
      </c>
      <c r="H1601" s="231"/>
      <c r="J1601" s="1029" t="str">
        <f>'statement of marks'!$CO$3</f>
        <v>MATHEMATICS</v>
      </c>
      <c r="K1601" s="1030"/>
      <c r="L1601" s="181" t="str">
        <f>IF('statement of marks'!CO96="","",'statement of marks'!CO96)</f>
        <v/>
      </c>
      <c r="M1601" s="181" t="str">
        <f>IF('statement of marks'!CP96="","",'statement of marks'!CP96)</f>
        <v/>
      </c>
      <c r="N1601" s="181" t="str">
        <f>IF('statement of marks'!CQ96="","",'statement of marks'!CQ96)</f>
        <v/>
      </c>
      <c r="O1601" s="181" t="str">
        <f>IF('statement of marks'!CS96="","",'statement of marks'!CS96)</f>
        <v/>
      </c>
      <c r="P1601" s="122" t="str">
        <f t="shared" si="89"/>
        <v/>
      </c>
    </row>
    <row r="1602" spans="1:16" ht="15.25" customHeight="1">
      <c r="A1602" s="1047" t="s">
        <v>255</v>
      </c>
      <c r="B1602" s="1048"/>
      <c r="C1602" s="180" t="str">
        <f>IF(C1601="","",SUM(C1596:C1601))</f>
        <v/>
      </c>
      <c r="D1602" s="180" t="str">
        <f>IF(D1601="","",SUM(D1596:D1601))</f>
        <v/>
      </c>
      <c r="E1602" s="180" t="str">
        <f>IF(E1601="","",SUM(E1596:E1601))</f>
        <v/>
      </c>
      <c r="F1602" s="180" t="str">
        <f>IF(F1601="","",SUM(F1596:F1601))</f>
        <v/>
      </c>
      <c r="G1602" s="188" t="str">
        <f>IF(G1601="","",SUM(G1596:G1601))</f>
        <v/>
      </c>
      <c r="H1602" s="231"/>
      <c r="J1602" s="1047" t="s">
        <v>255</v>
      </c>
      <c r="K1602" s="1048"/>
      <c r="L1602" s="180" t="str">
        <f>IF(L1601="","",SUM(L1596:L1601))</f>
        <v/>
      </c>
      <c r="M1602" s="180" t="str">
        <f>IF(M1601="","",SUM(M1596:M1601))</f>
        <v/>
      </c>
      <c r="N1602" s="180" t="str">
        <f>IF(N1601="","",SUM(N1596:N1601))</f>
        <v/>
      </c>
      <c r="O1602" s="180" t="str">
        <f>IF(O1601="","",SUM(O1596:O1601))</f>
        <v/>
      </c>
      <c r="P1602" s="188" t="str">
        <f>IF(P1601="","",SUM(P1596:P1601))</f>
        <v/>
      </c>
    </row>
    <row r="1603" spans="1:16" ht="15.25" customHeight="1">
      <c r="A1603" s="1047" t="s">
        <v>169</v>
      </c>
      <c r="B1603" s="1048"/>
      <c r="C1603" s="563">
        <f>60-(COUNTIF(C1596:C1601,"NA")*10+COUNTIF(C1596:C1601,"ML")*10)</f>
        <v>60</v>
      </c>
      <c r="D1603" s="563">
        <f>60-(COUNTIF(D1596:D1601,"NA")*10+COUNTIF(D1596:D1601,"ML")*10)</f>
        <v>60</v>
      </c>
      <c r="E1603" s="563">
        <f>60-(COUNTIF(E1596:E1601,"NA")*10+COUNTIF(E1596:E1601,"ML")*10)</f>
        <v>60</v>
      </c>
      <c r="F1603" s="563">
        <f>420-(COUNTIF(F1596:F1601,"NA")*70+COUNTIF(F1596:F1601,"ML")*70)</f>
        <v>420</v>
      </c>
      <c r="G1603" s="189">
        <f>SUM(C1603:F1603)</f>
        <v>600</v>
      </c>
      <c r="H1603" s="231"/>
      <c r="J1603" s="1047" t="s">
        <v>169</v>
      </c>
      <c r="K1603" s="1048"/>
      <c r="L1603" s="563">
        <f>60-(COUNTIF(L1596:L1601,"NA")*10+COUNTIF(L1596:L1601,"ML")*10)</f>
        <v>60</v>
      </c>
      <c r="M1603" s="563">
        <f>60-(COUNTIF(M1596:M1601,"NA")*10+COUNTIF(M1596:M1601,"ML")*10)</f>
        <v>60</v>
      </c>
      <c r="N1603" s="563">
        <f>60-(COUNTIF(N1596:N1601,"NA")*10+COUNTIF(N1596:N1601,"ML")*10)</f>
        <v>60</v>
      </c>
      <c r="O1603" s="563">
        <f>420-(COUNTIF(O1596:O1601,"NA")*70+COUNTIF(O1596:O1601,"ML")*70)</f>
        <v>420</v>
      </c>
      <c r="P1603" s="189">
        <f>SUM(L1603:O1603)</f>
        <v>600</v>
      </c>
    </row>
    <row r="1604" spans="1:16" ht="15.25" customHeight="1">
      <c r="A1604" s="1045" t="s">
        <v>133</v>
      </c>
      <c r="B1604" s="1046"/>
      <c r="C1604" s="123" t="e">
        <f>C1602/C1603*100</f>
        <v>#VALUE!</v>
      </c>
      <c r="D1604" s="123" t="e">
        <f>D1602/D1603*100</f>
        <v>#VALUE!</v>
      </c>
      <c r="E1604" s="123" t="e">
        <f>E1602/E1603*100</f>
        <v>#VALUE!</v>
      </c>
      <c r="F1604" s="123" t="e">
        <f>F1602/F1603*100</f>
        <v>#VALUE!</v>
      </c>
      <c r="G1604" s="124" t="e">
        <f>G1602/G1603*100</f>
        <v>#VALUE!</v>
      </c>
      <c r="H1604" s="231"/>
      <c r="J1604" s="1045" t="s">
        <v>133</v>
      </c>
      <c r="K1604" s="1046"/>
      <c r="L1604" s="123" t="e">
        <f>L1602/L1603*100</f>
        <v>#VALUE!</v>
      </c>
      <c r="M1604" s="123" t="e">
        <f>M1602/M1603*100</f>
        <v>#VALUE!</v>
      </c>
      <c r="N1604" s="123" t="e">
        <f>N1602/N1603*100</f>
        <v>#VALUE!</v>
      </c>
      <c r="O1604" s="123" t="e">
        <f>O1602/O1603*100</f>
        <v>#VALUE!</v>
      </c>
      <c r="P1604" s="124" t="e">
        <f>P1602/P1603*100</f>
        <v>#VALUE!</v>
      </c>
    </row>
    <row r="1605" spans="1:16" ht="15.25" customHeight="1">
      <c r="A1605" s="1029" t="str">
        <f>'statement of marks'!$DE$3</f>
        <v>RAJASTHAN STUDIES</v>
      </c>
      <c r="B1605" s="1030"/>
      <c r="C1605" s="564" t="str">
        <f>IF('statement of marks'!DE95="","",'statement of marks'!DE95)</f>
        <v/>
      </c>
      <c r="D1605" s="564" t="str">
        <f>IF('statement of marks'!DF95="","",'statement of marks'!DF95)</f>
        <v/>
      </c>
      <c r="E1605" s="564" t="str">
        <f>IF('statement of marks'!DG95="","",'statement of marks'!DG95)</f>
        <v/>
      </c>
      <c r="F1605" s="564" t="str">
        <f>IF('statement of marks'!DI95="","",'statement of marks'!DI95)</f>
        <v/>
      </c>
      <c r="G1605" s="122" t="str">
        <f>IF(F1605="","",SUM(C1605:F1605))</f>
        <v/>
      </c>
      <c r="H1605" s="231"/>
      <c r="J1605" s="1029" t="str">
        <f>'statement of marks'!$DE$3</f>
        <v>RAJASTHAN STUDIES</v>
      </c>
      <c r="K1605" s="1030"/>
      <c r="L1605" s="564" t="str">
        <f>IF('statement of marks'!DE96="","",'statement of marks'!DE96)</f>
        <v/>
      </c>
      <c r="M1605" s="564" t="str">
        <f>IF('statement of marks'!DF96="","",'statement of marks'!DF96)</f>
        <v/>
      </c>
      <c r="N1605" s="564" t="str">
        <f>IF('statement of marks'!DG96="","",'statement of marks'!DG96)</f>
        <v/>
      </c>
      <c r="O1605" s="564" t="str">
        <f>IF('statement of marks'!DI96="","",'statement of marks'!DI96)</f>
        <v/>
      </c>
      <c r="P1605" s="122" t="str">
        <f>IF(O1605="","",SUM(L1605:O1605))</f>
        <v/>
      </c>
    </row>
    <row r="1606" spans="1:16" ht="15.25" customHeight="1">
      <c r="A1606" s="1029" t="str">
        <f>'statement of marks'!$DP$3</f>
        <v>PH. AND HEALTH EDU.</v>
      </c>
      <c r="B1606" s="1030"/>
      <c r="C1606" s="564" t="str">
        <f>IF('statement of marks'!DP95="","",'statement of marks'!DP95)</f>
        <v/>
      </c>
      <c r="D1606" s="564" t="str">
        <f>IF('statement of marks'!DQ95="","",'statement of marks'!DQ95)</f>
        <v/>
      </c>
      <c r="E1606" s="564" t="str">
        <f>IF('statement of marks'!DR95="","",'statement of marks'!DR95)</f>
        <v/>
      </c>
      <c r="F1606" s="564" t="str">
        <f>IF('statement of marks'!DV95="","",'statement of marks'!DV95)</f>
        <v/>
      </c>
      <c r="G1606" s="122" t="str">
        <f>IF(F1606="","",SUM(C1606:F1606))</f>
        <v/>
      </c>
      <c r="H1606" s="231"/>
      <c r="J1606" s="1029" t="str">
        <f>'statement of marks'!$DP$3</f>
        <v>PH. AND HEALTH EDU.</v>
      </c>
      <c r="K1606" s="1030"/>
      <c r="L1606" s="564" t="str">
        <f>IF('statement of marks'!DP96="","",'statement of marks'!DP96)</f>
        <v/>
      </c>
      <c r="M1606" s="564" t="str">
        <f>IF('statement of marks'!DQ96="","",'statement of marks'!DQ96)</f>
        <v/>
      </c>
      <c r="N1606" s="564" t="str">
        <f>IF('statement of marks'!DR96="","",'statement of marks'!DR96)</f>
        <v/>
      </c>
      <c r="O1606" s="564" t="str">
        <f>IF('statement of marks'!DV96="","",'statement of marks'!DV96)</f>
        <v/>
      </c>
      <c r="P1606" s="122" t="str">
        <f>IF(O1606="","",SUM(L1606:O1606))</f>
        <v/>
      </c>
    </row>
    <row r="1607" spans="1:16" ht="15.25" customHeight="1">
      <c r="A1607" s="1029" t="str">
        <f>'statement of marks'!$EB$3</f>
        <v>FOUNDATION OF IT</v>
      </c>
      <c r="B1607" s="1030"/>
      <c r="C1607" s="564" t="str">
        <f>IF('statement of marks'!EB95="","",'statement of marks'!EB95)</f>
        <v/>
      </c>
      <c r="D1607" s="564" t="str">
        <f>IF('statement of marks'!EC95="","",'statement of marks'!EC95)</f>
        <v/>
      </c>
      <c r="E1607" s="564" t="str">
        <f>IF('statement of marks'!ED95="","",'statement of marks'!ED95)</f>
        <v/>
      </c>
      <c r="F1607" s="564" t="str">
        <f>IF('statement of marks'!EH95="","",'statement of marks'!EH95)</f>
        <v/>
      </c>
      <c r="G1607" s="122" t="str">
        <f>IF(F1607="","",SUM(C1607:F1607))</f>
        <v/>
      </c>
      <c r="H1607" s="231"/>
      <c r="J1607" s="1029" t="str">
        <f>'statement of marks'!$EB$3</f>
        <v>FOUNDATION OF IT</v>
      </c>
      <c r="K1607" s="1030"/>
      <c r="L1607" s="564" t="str">
        <f>IF('statement of marks'!EB96="","",'statement of marks'!EB96)</f>
        <v/>
      </c>
      <c r="M1607" s="564" t="str">
        <f>IF('statement of marks'!EC96="","",'statement of marks'!EC96)</f>
        <v/>
      </c>
      <c r="N1607" s="564" t="str">
        <f>IF('statement of marks'!ED96="","",'statement of marks'!ED96)</f>
        <v/>
      </c>
      <c r="O1607" s="564" t="str">
        <f>IF('statement of marks'!EH96="","",'statement of marks'!EH96)</f>
        <v/>
      </c>
      <c r="P1607" s="122" t="str">
        <f>IF(O1607="","",SUM(L1607:O1607))</f>
        <v/>
      </c>
    </row>
    <row r="1608" spans="1:16" ht="15.25" customHeight="1">
      <c r="A1608" s="1029" t="str">
        <f>'statement of marks'!$EN$3</f>
        <v>S.U.P.W.</v>
      </c>
      <c r="B1608" s="1030"/>
      <c r="C1608" s="562" t="s">
        <v>247</v>
      </c>
      <c r="D1608" s="1042" t="s">
        <v>249</v>
      </c>
      <c r="E1608" s="1042"/>
      <c r="F1608" s="565" t="s">
        <v>75</v>
      </c>
      <c r="G1608" s="122" t="s">
        <v>30</v>
      </c>
      <c r="H1608" s="231"/>
      <c r="J1608" s="1029" t="str">
        <f>'statement of marks'!$EN$3</f>
        <v>S.U.P.W.</v>
      </c>
      <c r="K1608" s="1030"/>
      <c r="L1608" s="562" t="s">
        <v>247</v>
      </c>
      <c r="M1608" s="1042" t="s">
        <v>249</v>
      </c>
      <c r="N1608" s="1042"/>
      <c r="O1608" s="565" t="s">
        <v>75</v>
      </c>
      <c r="P1608" s="122" t="s">
        <v>30</v>
      </c>
    </row>
    <row r="1609" spans="1:16" ht="15.25" customHeight="1">
      <c r="A1609" s="1029"/>
      <c r="B1609" s="1030"/>
      <c r="C1609" s="563">
        <f>'statement of marks'!$EN$6</f>
        <v>25</v>
      </c>
      <c r="D1609" s="1043">
        <f>'statement of marks'!$EO$6</f>
        <v>45</v>
      </c>
      <c r="E1609" s="1043"/>
      <c r="F1609" s="563">
        <f>'statement of marks'!$EP$6</f>
        <v>30</v>
      </c>
      <c r="G1609" s="122">
        <f>SUM(C1609,D1609,F1609)</f>
        <v>100</v>
      </c>
      <c r="H1609" s="231"/>
      <c r="J1609" s="1029"/>
      <c r="K1609" s="1030"/>
      <c r="L1609" s="563">
        <f>'statement of marks'!$EN$6</f>
        <v>25</v>
      </c>
      <c r="M1609" s="1043">
        <f>'statement of marks'!$EO$6</f>
        <v>45</v>
      </c>
      <c r="N1609" s="1043"/>
      <c r="O1609" s="563">
        <f>'statement of marks'!$EP$6</f>
        <v>30</v>
      </c>
      <c r="P1609" s="122">
        <f>SUM(L1609,M1609,O1609)</f>
        <v>100</v>
      </c>
    </row>
    <row r="1610" spans="1:16" ht="15.25" customHeight="1">
      <c r="A1610" s="1029"/>
      <c r="B1610" s="1030"/>
      <c r="C1610" s="564" t="str">
        <f>IF('statement of marks'!EN95="","",'statement of marks'!EN95)</f>
        <v/>
      </c>
      <c r="D1610" s="1044" t="str">
        <f>'statement of marks'!EO95</f>
        <v/>
      </c>
      <c r="E1610" s="1044"/>
      <c r="F1610" s="564" t="str">
        <f>'statement of marks'!EP95</f>
        <v/>
      </c>
      <c r="G1610" s="561" t="str">
        <f>IF(F1610="","",SUM(C1610,D1610,F1610))</f>
        <v/>
      </c>
      <c r="H1610" s="231"/>
      <c r="J1610" s="1029"/>
      <c r="K1610" s="1030"/>
      <c r="L1610" s="564" t="str">
        <f>IF('statement of marks'!EN96="","",'statement of marks'!EN96)</f>
        <v/>
      </c>
      <c r="M1610" s="1044" t="str">
        <f>'statement of marks'!EO96</f>
        <v/>
      </c>
      <c r="N1610" s="1044"/>
      <c r="O1610" s="564" t="str">
        <f>'statement of marks'!EP96</f>
        <v/>
      </c>
      <c r="P1610" s="561" t="str">
        <f>IF(O1610="","",SUM(L1610,M1610,O1610))</f>
        <v/>
      </c>
    </row>
    <row r="1611" spans="1:16" ht="15.25" customHeight="1">
      <c r="A1611" s="1029" t="str">
        <f>'statement of marks'!$ES$3</f>
        <v>ART EDU.</v>
      </c>
      <c r="B1611" s="1030"/>
      <c r="C1611" s="565" t="s">
        <v>76</v>
      </c>
      <c r="D1611" s="1041" t="s">
        <v>77</v>
      </c>
      <c r="E1611" s="1041"/>
      <c r="F1611" s="224" t="s">
        <v>248</v>
      </c>
      <c r="G1611" s="122" t="s">
        <v>30</v>
      </c>
      <c r="H1611" s="231"/>
      <c r="J1611" s="1029" t="str">
        <f>'statement of marks'!$ES$3</f>
        <v>ART EDU.</v>
      </c>
      <c r="K1611" s="1030"/>
      <c r="L1611" s="565" t="s">
        <v>76</v>
      </c>
      <c r="M1611" s="1041" t="s">
        <v>77</v>
      </c>
      <c r="N1611" s="1041"/>
      <c r="O1611" s="224" t="s">
        <v>248</v>
      </c>
      <c r="P1611" s="122" t="s">
        <v>30</v>
      </c>
    </row>
    <row r="1612" spans="1:16" ht="15.25" customHeight="1">
      <c r="A1612" s="1029"/>
      <c r="B1612" s="1030"/>
      <c r="C1612" s="563">
        <f>'statement of marks'!$ES$6</f>
        <v>25</v>
      </c>
      <c r="D1612" s="563">
        <f>'statement of marks'!$ET$6</f>
        <v>30</v>
      </c>
      <c r="E1612" s="563">
        <f>'statement of marks'!$EU$6</f>
        <v>30</v>
      </c>
      <c r="F1612" s="563">
        <f>'statement of marks'!$EV$6</f>
        <v>15</v>
      </c>
      <c r="G1612" s="122">
        <f>SUM(C1612,D1612,E1612,F1612)</f>
        <v>100</v>
      </c>
      <c r="H1612" s="231"/>
      <c r="J1612" s="1029"/>
      <c r="K1612" s="1030"/>
      <c r="L1612" s="563">
        <f>'statement of marks'!$ES$6</f>
        <v>25</v>
      </c>
      <c r="M1612" s="563">
        <f>'statement of marks'!$ET$6</f>
        <v>30</v>
      </c>
      <c r="N1612" s="563">
        <f>'statement of marks'!$EU$6</f>
        <v>30</v>
      </c>
      <c r="O1612" s="563">
        <f>'statement of marks'!$EV$6</f>
        <v>15</v>
      </c>
      <c r="P1612" s="122">
        <f>SUM(L1612,M1612,N1612,O1612)</f>
        <v>100</v>
      </c>
    </row>
    <row r="1613" spans="1:16" ht="15.25" customHeight="1">
      <c r="A1613" s="1029"/>
      <c r="B1613" s="1030"/>
      <c r="C1613" s="564" t="str">
        <f>IF('statement of marks'!ES95="","",'statement of marks'!ES95)</f>
        <v/>
      </c>
      <c r="D1613" s="564" t="str">
        <f>'statement of marks'!ET95</f>
        <v/>
      </c>
      <c r="E1613" s="564" t="str">
        <f>'statement of marks'!EU95</f>
        <v/>
      </c>
      <c r="F1613" s="564" t="str">
        <f>'statement of marks'!EV95</f>
        <v/>
      </c>
      <c r="G1613" s="122" t="str">
        <f>IF(F1613="","",SUM(C1613:F1613))</f>
        <v/>
      </c>
      <c r="H1613" s="231"/>
      <c r="J1613" s="1029"/>
      <c r="K1613" s="1030"/>
      <c r="L1613" s="564" t="str">
        <f>IF('statement of marks'!ES96="","",'statement of marks'!ES96)</f>
        <v/>
      </c>
      <c r="M1613" s="564" t="str">
        <f>'statement of marks'!ET96</f>
        <v/>
      </c>
      <c r="N1613" s="564" t="str">
        <f>'statement of marks'!EU96</f>
        <v/>
      </c>
      <c r="O1613" s="564" t="str">
        <f>'statement of marks'!EV96</f>
        <v/>
      </c>
      <c r="P1613" s="122" t="str">
        <f>IF(O1613="","",SUM(L1613:O1613))</f>
        <v/>
      </c>
    </row>
    <row r="1614" spans="1:16" ht="15.25" customHeight="1">
      <c r="A1614" s="1033" t="s">
        <v>246</v>
      </c>
      <c r="B1614" s="1034"/>
      <c r="C1614" s="560" t="s">
        <v>252</v>
      </c>
      <c r="D1614" s="560" t="s">
        <v>251</v>
      </c>
      <c r="E1614" s="560" t="s">
        <v>250</v>
      </c>
      <c r="F1614" s="1031" t="s">
        <v>245</v>
      </c>
      <c r="G1614" s="1032"/>
      <c r="H1614" s="231"/>
      <c r="J1614" s="1033" t="s">
        <v>246</v>
      </c>
      <c r="K1614" s="1034"/>
      <c r="L1614" s="560" t="s">
        <v>252</v>
      </c>
      <c r="M1614" s="560" t="s">
        <v>251</v>
      </c>
      <c r="N1614" s="560" t="s">
        <v>250</v>
      </c>
      <c r="O1614" s="1031" t="s">
        <v>245</v>
      </c>
      <c r="P1614" s="1032"/>
    </row>
    <row r="1615" spans="1:16" ht="15.25" customHeight="1">
      <c r="A1615" s="1033" t="s">
        <v>170</v>
      </c>
      <c r="B1615" s="1034"/>
      <c r="C1615" s="181" t="str">
        <f>IF('statement of marks'!GN95="","",'statement of marks'!GN95)</f>
        <v/>
      </c>
      <c r="D1615" s="181" t="str">
        <f>IF('statement of marks'!GP95="","",'statement of marks'!GP95)</f>
        <v/>
      </c>
      <c r="E1615" s="181" t="str">
        <f>IF('statement of marks'!GR95="","",'statement of marks'!GR95)</f>
        <v/>
      </c>
      <c r="F1615" s="1035" t="str">
        <f>'statement of marks'!GT95</f>
        <v/>
      </c>
      <c r="G1615" s="1036"/>
      <c r="H1615" s="231"/>
      <c r="J1615" s="1033" t="s">
        <v>170</v>
      </c>
      <c r="K1615" s="1034"/>
      <c r="L1615" s="181" t="str">
        <f>IF('statement of marks'!GN96="","",'statement of marks'!GN96)</f>
        <v/>
      </c>
      <c r="M1615" s="181" t="str">
        <f>IF('statement of marks'!GP96="","",'statement of marks'!GP96)</f>
        <v/>
      </c>
      <c r="N1615" s="181" t="str">
        <f>IF('statement of marks'!GR96="","",'statement of marks'!GR96)</f>
        <v/>
      </c>
      <c r="O1615" s="1035" t="str">
        <f>'statement of marks'!GT96</f>
        <v/>
      </c>
      <c r="P1615" s="1036"/>
    </row>
    <row r="1616" spans="1:16" ht="15.25" customHeight="1">
      <c r="A1616" s="1037" t="s">
        <v>171</v>
      </c>
      <c r="B1616" s="1038"/>
      <c r="C1616" s="180" t="str">
        <f>IF('statement of marks'!GM95="","",'statement of marks'!GM95)</f>
        <v/>
      </c>
      <c r="D1616" s="180" t="str">
        <f>IF('statement of marks'!GO95="","",'statement of marks'!GO95)</f>
        <v/>
      </c>
      <c r="E1616" s="180" t="str">
        <f>IF('statement of marks'!GQ95="","",'statement of marks'!GQ95)</f>
        <v/>
      </c>
      <c r="F1616" s="1039" t="str">
        <f>'statement of marks'!GS95</f>
        <v/>
      </c>
      <c r="G1616" s="1040"/>
      <c r="H1616" s="231"/>
      <c r="J1616" s="1037" t="s">
        <v>171</v>
      </c>
      <c r="K1616" s="1038"/>
      <c r="L1616" s="180" t="str">
        <f>IF('statement of marks'!GM96="","",'statement of marks'!GM96)</f>
        <v/>
      </c>
      <c r="M1616" s="180" t="str">
        <f>IF('statement of marks'!GO96="","",'statement of marks'!GO96)</f>
        <v/>
      </c>
      <c r="N1616" s="180" t="str">
        <f>IF('statement of marks'!GQ96="","",'statement of marks'!GQ96)</f>
        <v/>
      </c>
      <c r="O1616" s="1039" t="str">
        <f>'statement of marks'!GS96</f>
        <v/>
      </c>
      <c r="P1616" s="1040"/>
    </row>
    <row r="1617" spans="1:16" ht="15.25" customHeight="1">
      <c r="A1617" s="1029" t="s">
        <v>241</v>
      </c>
      <c r="B1617" s="1030"/>
      <c r="C1617" s="177"/>
      <c r="D1617" s="43"/>
      <c r="E1617" s="43"/>
      <c r="F1617" s="43"/>
      <c r="G1617" s="226"/>
      <c r="H1617" s="231"/>
      <c r="J1617" s="1029" t="s">
        <v>241</v>
      </c>
      <c r="K1617" s="1030"/>
      <c r="L1617" s="177"/>
      <c r="M1617" s="43"/>
      <c r="N1617" s="43"/>
      <c r="O1617" s="43"/>
      <c r="P1617" s="226"/>
    </row>
    <row r="1618" spans="1:16" ht="15.25" customHeight="1">
      <c r="A1618" s="1029" t="s">
        <v>242</v>
      </c>
      <c r="B1618" s="1030"/>
      <c r="C1618" s="177"/>
      <c r="D1618" s="43"/>
      <c r="E1618" s="43"/>
      <c r="F1618" s="43"/>
      <c r="G1618" s="226"/>
      <c r="H1618" s="231"/>
      <c r="J1618" s="1029" t="s">
        <v>242</v>
      </c>
      <c r="K1618" s="1030"/>
      <c r="L1618" s="177"/>
      <c r="M1618" s="43"/>
      <c r="N1618" s="43"/>
      <c r="O1618" s="43"/>
      <c r="P1618" s="226"/>
    </row>
    <row r="1619" spans="1:16" ht="15.25" customHeight="1">
      <c r="A1619" s="1029" t="s">
        <v>243</v>
      </c>
      <c r="B1619" s="1030"/>
      <c r="C1619" s="177"/>
      <c r="D1619" s="43"/>
      <c r="E1619" s="43"/>
      <c r="F1619" s="43"/>
      <c r="G1619" s="226"/>
      <c r="H1619" s="231"/>
      <c r="J1619" s="1029" t="s">
        <v>243</v>
      </c>
      <c r="K1619" s="1030"/>
      <c r="L1619" s="177"/>
      <c r="M1619" s="43"/>
      <c r="N1619" s="43"/>
      <c r="O1619" s="43"/>
      <c r="P1619" s="226"/>
    </row>
    <row r="1620" spans="1:16" ht="15.25" customHeight="1" thickBot="1">
      <c r="A1620" s="1027" t="s">
        <v>244</v>
      </c>
      <c r="B1620" s="1028"/>
      <c r="C1620" s="178"/>
      <c r="D1620" s="227"/>
      <c r="E1620" s="227"/>
      <c r="F1620" s="227"/>
      <c r="G1620" s="228"/>
      <c r="H1620" s="231"/>
      <c r="J1620" s="1027" t="s">
        <v>244</v>
      </c>
      <c r="K1620" s="1028"/>
      <c r="L1620" s="178"/>
      <c r="M1620" s="227"/>
      <c r="N1620" s="227"/>
      <c r="O1620" s="227"/>
      <c r="P1620" s="228"/>
    </row>
    <row r="1621" spans="1:16" ht="15.25" customHeight="1" thickTop="1">
      <c r="A1621" s="1053" t="s">
        <v>166</v>
      </c>
      <c r="B1621" s="1054"/>
      <c r="C1621" s="1054"/>
      <c r="D1621" s="1054"/>
      <c r="E1621" s="1054"/>
      <c r="F1621" s="1054"/>
      <c r="G1621" s="1055"/>
      <c r="H1621" s="231"/>
      <c r="J1621" s="1056" t="s">
        <v>256</v>
      </c>
      <c r="K1621" s="1057"/>
      <c r="L1621" s="1057"/>
      <c r="M1621" s="1057"/>
      <c r="N1621" s="1057"/>
      <c r="O1621" s="1057"/>
      <c r="P1621" s="1058"/>
    </row>
    <row r="1622" spans="1:16" ht="15.25" customHeight="1">
      <c r="A1622" s="1059" t="str">
        <f>IF('statement of marks'!$A$1="","",'statement of marks'!$A$1)</f>
        <v xml:space="preserve">GOVT. HR. SEC. SCHOOL, </v>
      </c>
      <c r="B1622" s="1060"/>
      <c r="C1622" s="1060"/>
      <c r="D1622" s="1060"/>
      <c r="E1622" s="1060"/>
      <c r="F1622" s="1060"/>
      <c r="G1622" s="1061"/>
      <c r="H1622" s="231"/>
      <c r="J1622" s="1059" t="str">
        <f>IF('statement of marks'!$A$1="","",'statement of marks'!$A$1)</f>
        <v xml:space="preserve">GOVT. HR. SEC. SCHOOL, </v>
      </c>
      <c r="K1622" s="1060"/>
      <c r="L1622" s="1060"/>
      <c r="M1622" s="1060"/>
      <c r="N1622" s="1060"/>
      <c r="O1622" s="1060"/>
      <c r="P1622" s="1061"/>
    </row>
    <row r="1623" spans="1:16" ht="15.25" customHeight="1">
      <c r="A1623" s="1059"/>
      <c r="B1623" s="1060"/>
      <c r="C1623" s="1060"/>
      <c r="D1623" s="1060"/>
      <c r="E1623" s="1060"/>
      <c r="F1623" s="1060"/>
      <c r="G1623" s="1061"/>
      <c r="H1623" s="231"/>
      <c r="J1623" s="1059"/>
      <c r="K1623" s="1060"/>
      <c r="L1623" s="1060"/>
      <c r="M1623" s="1060"/>
      <c r="N1623" s="1060"/>
      <c r="O1623" s="1060"/>
      <c r="P1623" s="1061"/>
    </row>
    <row r="1624" spans="1:16" ht="15.25" customHeight="1">
      <c r="A1624" s="1029" t="s">
        <v>167</v>
      </c>
      <c r="B1624" s="1030"/>
      <c r="C1624" s="1051" t="str">
        <f>IF('statement of marks'!$F$3="","",'statement of marks'!$F$3)</f>
        <v>2015-16</v>
      </c>
      <c r="D1624" s="1051"/>
      <c r="E1624" s="1051"/>
      <c r="F1624" s="1051"/>
      <c r="G1624" s="1052"/>
      <c r="H1624" s="231"/>
      <c r="J1624" s="1029" t="s">
        <v>167</v>
      </c>
      <c r="K1624" s="1030"/>
      <c r="L1624" s="1051" t="str">
        <f>IF('statement of marks'!$F$3="","",'statement of marks'!$F$3)</f>
        <v>2015-16</v>
      </c>
      <c r="M1624" s="1051"/>
      <c r="N1624" s="1051"/>
      <c r="O1624" s="1051"/>
      <c r="P1624" s="1052"/>
    </row>
    <row r="1625" spans="1:16" ht="15.25" customHeight="1">
      <c r="A1625" s="1029" t="s">
        <v>31</v>
      </c>
      <c r="B1625" s="1030"/>
      <c r="C1625" s="1051" t="str">
        <f>IF('statement of marks'!H97="","",'statement of marks'!H97)</f>
        <v>A 091</v>
      </c>
      <c r="D1625" s="1051"/>
      <c r="E1625" s="1051"/>
      <c r="F1625" s="1051"/>
      <c r="G1625" s="1052"/>
      <c r="H1625" s="231"/>
      <c r="J1625" s="1029" t="s">
        <v>31</v>
      </c>
      <c r="K1625" s="1030"/>
      <c r="L1625" s="1051" t="str">
        <f>IF('statement of marks'!H98="","",'statement of marks'!H98)</f>
        <v>A 092</v>
      </c>
      <c r="M1625" s="1051"/>
      <c r="N1625" s="1051"/>
      <c r="O1625" s="1051"/>
      <c r="P1625" s="1052"/>
    </row>
    <row r="1626" spans="1:16" ht="15.25" customHeight="1">
      <c r="A1626" s="1029" t="s">
        <v>32</v>
      </c>
      <c r="B1626" s="1030"/>
      <c r="C1626" s="1051" t="str">
        <f>IF('statement of marks'!I97="","",'statement of marks'!I97)</f>
        <v>B 091</v>
      </c>
      <c r="D1626" s="1051"/>
      <c r="E1626" s="1051"/>
      <c r="F1626" s="1051"/>
      <c r="G1626" s="1052"/>
      <c r="H1626" s="231"/>
      <c r="J1626" s="1029" t="s">
        <v>32</v>
      </c>
      <c r="K1626" s="1030"/>
      <c r="L1626" s="1051" t="str">
        <f>IF('statement of marks'!I98="","",'statement of marks'!I98)</f>
        <v>B 092</v>
      </c>
      <c r="M1626" s="1051"/>
      <c r="N1626" s="1051"/>
      <c r="O1626" s="1051"/>
      <c r="P1626" s="1052"/>
    </row>
    <row r="1627" spans="1:16" ht="15.25" customHeight="1">
      <c r="A1627" s="1029" t="s">
        <v>33</v>
      </c>
      <c r="B1627" s="1030"/>
      <c r="C1627" s="1051" t="str">
        <f>IF('statement of marks'!J97="","",'statement of marks'!J97)</f>
        <v>C 091</v>
      </c>
      <c r="D1627" s="1051"/>
      <c r="E1627" s="1051"/>
      <c r="F1627" s="1051"/>
      <c r="G1627" s="1052"/>
      <c r="H1627" s="231"/>
      <c r="J1627" s="1029" t="s">
        <v>33</v>
      </c>
      <c r="K1627" s="1030"/>
      <c r="L1627" s="1051" t="str">
        <f>IF('statement of marks'!J98="","",'statement of marks'!J98)</f>
        <v>C 092</v>
      </c>
      <c r="M1627" s="1051"/>
      <c r="N1627" s="1051"/>
      <c r="O1627" s="1051"/>
      <c r="P1627" s="1052"/>
    </row>
    <row r="1628" spans="1:16" ht="15.25" customHeight="1">
      <c r="A1628" s="1029" t="s">
        <v>202</v>
      </c>
      <c r="B1628" s="1030"/>
      <c r="C1628" s="559" t="str">
        <f>IF('statement of marks'!$A$3="","",'statement of marks'!$A$3)</f>
        <v>10 'B'</v>
      </c>
      <c r="D1628" s="1030" t="s">
        <v>62</v>
      </c>
      <c r="E1628" s="1030"/>
      <c r="F1628" s="1030">
        <f>IF('statement of marks'!D97="","",'statement of marks'!D97)</f>
        <v>1091</v>
      </c>
      <c r="G1628" s="1050"/>
      <c r="H1628" s="231"/>
      <c r="J1628" s="1029" t="s">
        <v>202</v>
      </c>
      <c r="K1628" s="1030"/>
      <c r="L1628" s="559" t="str">
        <f>IF('statement of marks'!$A$3="","",'statement of marks'!$A$3)</f>
        <v>10 'B'</v>
      </c>
      <c r="M1628" s="1030" t="s">
        <v>62</v>
      </c>
      <c r="N1628" s="1030"/>
      <c r="O1628" s="1030">
        <f>IF('statement of marks'!D98="","",'statement of marks'!D98)</f>
        <v>1092</v>
      </c>
      <c r="P1628" s="1050"/>
    </row>
    <row r="1629" spans="1:16" ht="15.25" customHeight="1">
      <c r="A1629" s="1029" t="s">
        <v>63</v>
      </c>
      <c r="B1629" s="1030"/>
      <c r="C1629" s="559" t="str">
        <f>IF('statement of marks'!F97="","",'statement of marks'!F97)</f>
        <v/>
      </c>
      <c r="D1629" s="1030" t="s">
        <v>58</v>
      </c>
      <c r="E1629" s="1030"/>
      <c r="F1629" s="1062" t="str">
        <f>IF('statement of marks'!G97="","",'statement of marks'!G97)</f>
        <v/>
      </c>
      <c r="G1629" s="1063"/>
      <c r="H1629" s="231"/>
      <c r="J1629" s="1029" t="s">
        <v>63</v>
      </c>
      <c r="K1629" s="1030"/>
      <c r="L1629" s="559" t="str">
        <f>IF('statement of marks'!F98="","",'statement of marks'!F98)</f>
        <v/>
      </c>
      <c r="M1629" s="1030" t="s">
        <v>58</v>
      </c>
      <c r="N1629" s="1030"/>
      <c r="O1629" s="1062" t="str">
        <f>IF('statement of marks'!G98="","",'statement of marks'!G98)</f>
        <v/>
      </c>
      <c r="P1629" s="1063"/>
    </row>
    <row r="1630" spans="1:16" ht="15.25" customHeight="1">
      <c r="A1630" s="229" t="s">
        <v>168</v>
      </c>
      <c r="B1630" s="230" t="s">
        <v>254</v>
      </c>
      <c r="C1630" s="186" t="s">
        <v>67</v>
      </c>
      <c r="D1630" s="186" t="s">
        <v>68</v>
      </c>
      <c r="E1630" s="186" t="s">
        <v>69</v>
      </c>
      <c r="F1630" s="558" t="s">
        <v>176</v>
      </c>
      <c r="G1630" s="190" t="s">
        <v>253</v>
      </c>
      <c r="H1630" s="231"/>
      <c r="J1630" s="229" t="s">
        <v>168</v>
      </c>
      <c r="K1630" s="230" t="s">
        <v>254</v>
      </c>
      <c r="L1630" s="186" t="s">
        <v>67</v>
      </c>
      <c r="M1630" s="186" t="s">
        <v>68</v>
      </c>
      <c r="N1630" s="186" t="s">
        <v>69</v>
      </c>
      <c r="O1630" s="558" t="s">
        <v>176</v>
      </c>
      <c r="P1630" s="190" t="s">
        <v>253</v>
      </c>
    </row>
    <row r="1631" spans="1:16" ht="15.25" customHeight="1">
      <c r="A1631" s="1049" t="s">
        <v>148</v>
      </c>
      <c r="B1631" s="1046"/>
      <c r="C1631" s="563">
        <v>10</v>
      </c>
      <c r="D1631" s="563">
        <v>10</v>
      </c>
      <c r="E1631" s="563">
        <v>10</v>
      </c>
      <c r="F1631" s="563">
        <v>70</v>
      </c>
      <c r="G1631" s="122">
        <v>100</v>
      </c>
      <c r="H1631" s="231"/>
      <c r="J1631" s="1049" t="s">
        <v>148</v>
      </c>
      <c r="K1631" s="1046"/>
      <c r="L1631" s="563">
        <v>10</v>
      </c>
      <c r="M1631" s="563">
        <v>10</v>
      </c>
      <c r="N1631" s="563">
        <v>10</v>
      </c>
      <c r="O1631" s="563">
        <v>70</v>
      </c>
      <c r="P1631" s="122">
        <v>100</v>
      </c>
    </row>
    <row r="1632" spans="1:16" ht="15.25" customHeight="1">
      <c r="A1632" s="1029" t="str">
        <f>'statement of marks'!$K$3</f>
        <v>HINDI</v>
      </c>
      <c r="B1632" s="1030"/>
      <c r="C1632" s="181" t="str">
        <f>IF('statement of marks'!K97="","",'statement of marks'!K97)</f>
        <v/>
      </c>
      <c r="D1632" s="181" t="str">
        <f>IF('statement of marks'!L97="","",'statement of marks'!L97)</f>
        <v/>
      </c>
      <c r="E1632" s="181" t="str">
        <f>IF('statement of marks'!M97="","",'statement of marks'!M97)</f>
        <v/>
      </c>
      <c r="F1632" s="181" t="str">
        <f>IF('statement of marks'!O97="","",'statement of marks'!O97)</f>
        <v/>
      </c>
      <c r="G1632" s="122" t="str">
        <f t="shared" ref="G1632:G1637" si="90">IF(F1632="","",SUM(C1632:F1632))</f>
        <v/>
      </c>
      <c r="H1632" s="231"/>
      <c r="J1632" s="1029" t="str">
        <f>'statement of marks'!$K$3</f>
        <v>HINDI</v>
      </c>
      <c r="K1632" s="1030"/>
      <c r="L1632" s="181" t="str">
        <f>IF('statement of marks'!K98="","",'statement of marks'!K98)</f>
        <v/>
      </c>
      <c r="M1632" s="181" t="str">
        <f>IF('statement of marks'!L98="","",'statement of marks'!L98)</f>
        <v/>
      </c>
      <c r="N1632" s="181" t="str">
        <f>IF('statement of marks'!M98="","",'statement of marks'!M98)</f>
        <v/>
      </c>
      <c r="O1632" s="181" t="str">
        <f>IF('statement of marks'!O98="","",'statement of marks'!O98)</f>
        <v/>
      </c>
      <c r="P1632" s="122" t="str">
        <f t="shared" ref="P1632:P1637" si="91">IF(O1632="","",SUM(L1632:O1632))</f>
        <v/>
      </c>
    </row>
    <row r="1633" spans="1:16" ht="15.25" customHeight="1">
      <c r="A1633" s="1029" t="str">
        <f>'statement of marks'!$AA$3</f>
        <v>ENGLISH</v>
      </c>
      <c r="B1633" s="1030"/>
      <c r="C1633" s="181" t="str">
        <f>IF('statement of marks'!AA97="","",'statement of marks'!AA97)</f>
        <v/>
      </c>
      <c r="D1633" s="181" t="str">
        <f>IF('statement of marks'!AB97="","",'statement of marks'!AB97)</f>
        <v/>
      </c>
      <c r="E1633" s="181" t="str">
        <f>IF('statement of marks'!AC97="","",'statement of marks'!AC97)</f>
        <v/>
      </c>
      <c r="F1633" s="181" t="str">
        <f>IF('statement of marks'!AE97="","",'statement of marks'!AE97)</f>
        <v/>
      </c>
      <c r="G1633" s="122" t="str">
        <f t="shared" si="90"/>
        <v/>
      </c>
      <c r="H1633" s="231"/>
      <c r="J1633" s="1029" t="str">
        <f>'statement of marks'!$AA$3</f>
        <v>ENGLISH</v>
      </c>
      <c r="K1633" s="1030"/>
      <c r="L1633" s="181" t="str">
        <f>IF('statement of marks'!AA98="","",'statement of marks'!AA98)</f>
        <v/>
      </c>
      <c r="M1633" s="181" t="str">
        <f>IF('statement of marks'!AB98="","",'statement of marks'!AB98)</f>
        <v/>
      </c>
      <c r="N1633" s="181" t="str">
        <f>IF('statement of marks'!AC98="","",'statement of marks'!AC98)</f>
        <v/>
      </c>
      <c r="O1633" s="181" t="str">
        <f>IF('statement of marks'!AE98="","",'statement of marks'!AE98)</f>
        <v/>
      </c>
      <c r="P1633" s="122" t="str">
        <f t="shared" si="91"/>
        <v/>
      </c>
    </row>
    <row r="1634" spans="1:16" ht="15.25" customHeight="1">
      <c r="A1634" s="1029" t="str">
        <f>'statement of marks'!AR97</f>
        <v/>
      </c>
      <c r="B1634" s="1030"/>
      <c r="C1634" s="181" t="str">
        <f>IF('statement of marks'!AS97="","",'statement of marks'!AS97)</f>
        <v/>
      </c>
      <c r="D1634" s="181" t="str">
        <f>IF('statement of marks'!AT97="","",'statement of marks'!AT97)</f>
        <v/>
      </c>
      <c r="E1634" s="181" t="str">
        <f>IF('statement of marks'!AU97="","",'statement of marks'!AU97)</f>
        <v/>
      </c>
      <c r="F1634" s="181" t="str">
        <f>IF('statement of marks'!AW97="","",'statement of marks'!AW97)</f>
        <v/>
      </c>
      <c r="G1634" s="122" t="str">
        <f t="shared" si="90"/>
        <v/>
      </c>
      <c r="H1634" s="231"/>
      <c r="J1634" s="1029" t="str">
        <f>'statement of marks'!AR98</f>
        <v/>
      </c>
      <c r="K1634" s="1030"/>
      <c r="L1634" s="181" t="str">
        <f>IF('statement of marks'!AS98="","",'statement of marks'!AS98)</f>
        <v/>
      </c>
      <c r="M1634" s="181" t="str">
        <f>IF('statement of marks'!AT98="","",'statement of marks'!AT98)</f>
        <v/>
      </c>
      <c r="N1634" s="181" t="str">
        <f>IF('statement of marks'!AU98="","",'statement of marks'!AU98)</f>
        <v/>
      </c>
      <c r="O1634" s="181" t="str">
        <f>IF('statement of marks'!AW98="","",'statement of marks'!AW98)</f>
        <v/>
      </c>
      <c r="P1634" s="122" t="str">
        <f t="shared" si="91"/>
        <v/>
      </c>
    </row>
    <row r="1635" spans="1:16" ht="15.25" customHeight="1">
      <c r="A1635" s="1029" t="str">
        <f>'statement of marks'!$BI$3</f>
        <v>SCIENCE</v>
      </c>
      <c r="B1635" s="1030"/>
      <c r="C1635" s="181" t="str">
        <f>IF('statement of marks'!BI97="","",'statement of marks'!BI97)</f>
        <v/>
      </c>
      <c r="D1635" s="181" t="str">
        <f>IF('statement of marks'!BJ97="","",'statement of marks'!BJ97)</f>
        <v/>
      </c>
      <c r="E1635" s="181" t="str">
        <f>IF('statement of marks'!BK97="","",'statement of marks'!BK97)</f>
        <v/>
      </c>
      <c r="F1635" s="181" t="str">
        <f>IF('statement of marks'!BM97="","",'statement of marks'!BM97)</f>
        <v/>
      </c>
      <c r="G1635" s="122" t="str">
        <f t="shared" si="90"/>
        <v/>
      </c>
      <c r="H1635" s="231"/>
      <c r="J1635" s="1029" t="str">
        <f>'statement of marks'!$BI$3</f>
        <v>SCIENCE</v>
      </c>
      <c r="K1635" s="1030"/>
      <c r="L1635" s="181" t="str">
        <f>IF('statement of marks'!BI98="","",'statement of marks'!BI98)</f>
        <v/>
      </c>
      <c r="M1635" s="181" t="str">
        <f>IF('statement of marks'!BJ98="","",'statement of marks'!BJ98)</f>
        <v/>
      </c>
      <c r="N1635" s="181" t="str">
        <f>IF('statement of marks'!BK98="","",'statement of marks'!BK98)</f>
        <v/>
      </c>
      <c r="O1635" s="181" t="str">
        <f>IF('statement of marks'!BM98="","",'statement of marks'!BM98)</f>
        <v/>
      </c>
      <c r="P1635" s="122" t="str">
        <f t="shared" si="91"/>
        <v/>
      </c>
    </row>
    <row r="1636" spans="1:16" ht="15.25" customHeight="1">
      <c r="A1636" s="1029" t="str">
        <f>'statement of marks'!$BY$3</f>
        <v>SOCIAL SCIENCE</v>
      </c>
      <c r="B1636" s="1030"/>
      <c r="C1636" s="181" t="str">
        <f>IF('statement of marks'!BY97="","",'statement of marks'!BY97)</f>
        <v/>
      </c>
      <c r="D1636" s="181" t="str">
        <f>IF('statement of marks'!BZ97="","",'statement of marks'!BZ97)</f>
        <v/>
      </c>
      <c r="E1636" s="181" t="str">
        <f>IF('statement of marks'!CA97="","",'statement of marks'!CA97)</f>
        <v/>
      </c>
      <c r="F1636" s="181" t="str">
        <f>IF('statement of marks'!CC97="","",'statement of marks'!CC97)</f>
        <v/>
      </c>
      <c r="G1636" s="122" t="str">
        <f t="shared" si="90"/>
        <v/>
      </c>
      <c r="H1636" s="231"/>
      <c r="J1636" s="1029" t="str">
        <f>'statement of marks'!$BY$3</f>
        <v>SOCIAL SCIENCE</v>
      </c>
      <c r="K1636" s="1030"/>
      <c r="L1636" s="181" t="str">
        <f>IF('statement of marks'!BY98="","",'statement of marks'!BY98)</f>
        <v/>
      </c>
      <c r="M1636" s="181" t="str">
        <f>IF('statement of marks'!BZ98="","",'statement of marks'!BZ98)</f>
        <v/>
      </c>
      <c r="N1636" s="181" t="str">
        <f>IF('statement of marks'!CA98="","",'statement of marks'!CA98)</f>
        <v/>
      </c>
      <c r="O1636" s="181" t="str">
        <f>IF('statement of marks'!CC98="","",'statement of marks'!CC98)</f>
        <v/>
      </c>
      <c r="P1636" s="122" t="str">
        <f t="shared" si="91"/>
        <v/>
      </c>
    </row>
    <row r="1637" spans="1:16" ht="15.25" customHeight="1">
      <c r="A1637" s="1029" t="str">
        <f>'statement of marks'!$CO$3</f>
        <v>MATHEMATICS</v>
      </c>
      <c r="B1637" s="1030"/>
      <c r="C1637" s="181" t="str">
        <f>IF('statement of marks'!CO97="","",'statement of marks'!CO97)</f>
        <v/>
      </c>
      <c r="D1637" s="181" t="str">
        <f>IF('statement of marks'!CP97="","",'statement of marks'!CP97)</f>
        <v/>
      </c>
      <c r="E1637" s="181" t="str">
        <f>IF('statement of marks'!CQ97="","",'statement of marks'!CQ97)</f>
        <v/>
      </c>
      <c r="F1637" s="181" t="str">
        <f>IF('statement of marks'!CS97="","",'statement of marks'!CS97)</f>
        <v/>
      </c>
      <c r="G1637" s="122" t="str">
        <f t="shared" si="90"/>
        <v/>
      </c>
      <c r="H1637" s="231"/>
      <c r="J1637" s="1029" t="str">
        <f>'statement of marks'!$CO$3</f>
        <v>MATHEMATICS</v>
      </c>
      <c r="K1637" s="1030"/>
      <c r="L1637" s="181" t="str">
        <f>IF('statement of marks'!CO98="","",'statement of marks'!CO98)</f>
        <v/>
      </c>
      <c r="M1637" s="181" t="str">
        <f>IF('statement of marks'!CP98="","",'statement of marks'!CP98)</f>
        <v/>
      </c>
      <c r="N1637" s="181" t="str">
        <f>IF('statement of marks'!CQ98="","",'statement of marks'!CQ98)</f>
        <v/>
      </c>
      <c r="O1637" s="181" t="str">
        <f>IF('statement of marks'!CS98="","",'statement of marks'!CS98)</f>
        <v/>
      </c>
      <c r="P1637" s="122" t="str">
        <f t="shared" si="91"/>
        <v/>
      </c>
    </row>
    <row r="1638" spans="1:16" ht="15.25" customHeight="1">
      <c r="A1638" s="1047" t="s">
        <v>255</v>
      </c>
      <c r="B1638" s="1048"/>
      <c r="C1638" s="180" t="str">
        <f>IF(C1637="","",SUM(C1632:C1637))</f>
        <v/>
      </c>
      <c r="D1638" s="180" t="str">
        <f>IF(D1637="","",SUM(D1632:D1637))</f>
        <v/>
      </c>
      <c r="E1638" s="180" t="str">
        <f>IF(E1637="","",SUM(E1632:E1637))</f>
        <v/>
      </c>
      <c r="F1638" s="180" t="str">
        <f>IF(F1637="","",SUM(F1632:F1637))</f>
        <v/>
      </c>
      <c r="G1638" s="188" t="str">
        <f>IF(G1637="","",SUM(G1632:G1637))</f>
        <v/>
      </c>
      <c r="H1638" s="231"/>
      <c r="J1638" s="1047" t="s">
        <v>255</v>
      </c>
      <c r="K1638" s="1048"/>
      <c r="L1638" s="180" t="str">
        <f>IF(L1637="","",SUM(L1632:L1637))</f>
        <v/>
      </c>
      <c r="M1638" s="180" t="str">
        <f>IF(M1637="","",SUM(M1632:M1637))</f>
        <v/>
      </c>
      <c r="N1638" s="180" t="str">
        <f>IF(N1637="","",SUM(N1632:N1637))</f>
        <v/>
      </c>
      <c r="O1638" s="180" t="str">
        <f>IF(O1637="","",SUM(O1632:O1637))</f>
        <v/>
      </c>
      <c r="P1638" s="188" t="str">
        <f>IF(P1637="","",SUM(P1632:P1637))</f>
        <v/>
      </c>
    </row>
    <row r="1639" spans="1:16" ht="15.25" customHeight="1">
      <c r="A1639" s="1047" t="s">
        <v>169</v>
      </c>
      <c r="B1639" s="1048"/>
      <c r="C1639" s="563">
        <f>60-(COUNTIF(C1632:C1637,"NA")*10+COUNTIF(C1632:C1637,"ML")*10)</f>
        <v>60</v>
      </c>
      <c r="D1639" s="563">
        <f>60-(COUNTIF(D1632:D1637,"NA")*10+COUNTIF(D1632:D1637,"ML")*10)</f>
        <v>60</v>
      </c>
      <c r="E1639" s="563">
        <f>60-(COUNTIF(E1632:E1637,"NA")*10+COUNTIF(E1632:E1637,"ML")*10)</f>
        <v>60</v>
      </c>
      <c r="F1639" s="563">
        <f>420-(COUNTIF(F1632:F1637,"NA")*70+COUNTIF(F1632:F1637,"ML")*70)</f>
        <v>420</v>
      </c>
      <c r="G1639" s="189">
        <f>SUM(C1639:F1639)</f>
        <v>600</v>
      </c>
      <c r="H1639" s="231"/>
      <c r="J1639" s="1047" t="s">
        <v>169</v>
      </c>
      <c r="K1639" s="1048"/>
      <c r="L1639" s="563">
        <f>60-(COUNTIF(L1632:L1637,"NA")*10+COUNTIF(L1632:L1637,"ML")*10)</f>
        <v>60</v>
      </c>
      <c r="M1639" s="563">
        <f>60-(COUNTIF(M1632:M1637,"NA")*10+COUNTIF(M1632:M1637,"ML")*10)</f>
        <v>60</v>
      </c>
      <c r="N1639" s="563">
        <f>60-(COUNTIF(N1632:N1637,"NA")*10+COUNTIF(N1632:N1637,"ML")*10)</f>
        <v>60</v>
      </c>
      <c r="O1639" s="563">
        <f>420-(COUNTIF(O1632:O1637,"NA")*70+COUNTIF(O1632:O1637,"ML")*70)</f>
        <v>420</v>
      </c>
      <c r="P1639" s="189">
        <f>SUM(L1639:O1639)</f>
        <v>600</v>
      </c>
    </row>
    <row r="1640" spans="1:16" ht="15.25" customHeight="1">
      <c r="A1640" s="1045" t="s">
        <v>133</v>
      </c>
      <c r="B1640" s="1046"/>
      <c r="C1640" s="123" t="e">
        <f>C1638/C1639*100</f>
        <v>#VALUE!</v>
      </c>
      <c r="D1640" s="123" t="e">
        <f>D1638/D1639*100</f>
        <v>#VALUE!</v>
      </c>
      <c r="E1640" s="123" t="e">
        <f>E1638/E1639*100</f>
        <v>#VALUE!</v>
      </c>
      <c r="F1640" s="123" t="e">
        <f>F1638/F1639*100</f>
        <v>#VALUE!</v>
      </c>
      <c r="G1640" s="124" t="e">
        <f>G1638/G1639*100</f>
        <v>#VALUE!</v>
      </c>
      <c r="H1640" s="231"/>
      <c r="J1640" s="1045" t="s">
        <v>133</v>
      </c>
      <c r="K1640" s="1046"/>
      <c r="L1640" s="123" t="e">
        <f>L1638/L1639*100</f>
        <v>#VALUE!</v>
      </c>
      <c r="M1640" s="123" t="e">
        <f>M1638/M1639*100</f>
        <v>#VALUE!</v>
      </c>
      <c r="N1640" s="123" t="e">
        <f>N1638/N1639*100</f>
        <v>#VALUE!</v>
      </c>
      <c r="O1640" s="123" t="e">
        <f>O1638/O1639*100</f>
        <v>#VALUE!</v>
      </c>
      <c r="P1640" s="124" t="e">
        <f>P1638/P1639*100</f>
        <v>#VALUE!</v>
      </c>
    </row>
    <row r="1641" spans="1:16" ht="15.25" customHeight="1">
      <c r="A1641" s="1029" t="str">
        <f>'statement of marks'!$DE$3</f>
        <v>RAJASTHAN STUDIES</v>
      </c>
      <c r="B1641" s="1030"/>
      <c r="C1641" s="564" t="str">
        <f>IF('statement of marks'!DE97="","",'statement of marks'!DE97)</f>
        <v/>
      </c>
      <c r="D1641" s="564" t="str">
        <f>IF('statement of marks'!DF97="","",'statement of marks'!DF97)</f>
        <v/>
      </c>
      <c r="E1641" s="564" t="str">
        <f>IF('statement of marks'!DG97="","",'statement of marks'!DG97)</f>
        <v/>
      </c>
      <c r="F1641" s="564" t="str">
        <f>IF('statement of marks'!DI97="","",'statement of marks'!DI97)</f>
        <v/>
      </c>
      <c r="G1641" s="122" t="str">
        <f>IF(F1641="","",SUM(C1641:F1641))</f>
        <v/>
      </c>
      <c r="H1641" s="231"/>
      <c r="J1641" s="1029" t="str">
        <f>'statement of marks'!$DE$3</f>
        <v>RAJASTHAN STUDIES</v>
      </c>
      <c r="K1641" s="1030"/>
      <c r="L1641" s="564" t="str">
        <f>IF('statement of marks'!DE98="","",'statement of marks'!DE98)</f>
        <v/>
      </c>
      <c r="M1641" s="564" t="str">
        <f>IF('statement of marks'!DF98="","",'statement of marks'!DF98)</f>
        <v/>
      </c>
      <c r="N1641" s="564" t="str">
        <f>IF('statement of marks'!DG98="","",'statement of marks'!DG98)</f>
        <v/>
      </c>
      <c r="O1641" s="564" t="str">
        <f>IF('statement of marks'!DI98="","",'statement of marks'!DI98)</f>
        <v/>
      </c>
      <c r="P1641" s="122" t="str">
        <f>IF(O1641="","",SUM(L1641:O1641))</f>
        <v/>
      </c>
    </row>
    <row r="1642" spans="1:16" ht="15.25" customHeight="1">
      <c r="A1642" s="1029" t="str">
        <f>'statement of marks'!$DP$3</f>
        <v>PH. AND HEALTH EDU.</v>
      </c>
      <c r="B1642" s="1030"/>
      <c r="C1642" s="564" t="str">
        <f>IF('statement of marks'!DP97="","",'statement of marks'!DP97)</f>
        <v/>
      </c>
      <c r="D1642" s="564" t="str">
        <f>IF('statement of marks'!DQ97="","",'statement of marks'!DQ97)</f>
        <v/>
      </c>
      <c r="E1642" s="564" t="str">
        <f>IF('statement of marks'!DR97="","",'statement of marks'!DR97)</f>
        <v/>
      </c>
      <c r="F1642" s="564" t="str">
        <f>IF('statement of marks'!DV97="","",'statement of marks'!DV97)</f>
        <v/>
      </c>
      <c r="G1642" s="122" t="str">
        <f>IF(F1642="","",SUM(C1642:F1642))</f>
        <v/>
      </c>
      <c r="H1642" s="231"/>
      <c r="J1642" s="1029" t="str">
        <f>'statement of marks'!$DP$3</f>
        <v>PH. AND HEALTH EDU.</v>
      </c>
      <c r="K1642" s="1030"/>
      <c r="L1642" s="564" t="str">
        <f>IF('statement of marks'!DP98="","",'statement of marks'!DP98)</f>
        <v/>
      </c>
      <c r="M1642" s="564" t="str">
        <f>IF('statement of marks'!DQ98="","",'statement of marks'!DQ98)</f>
        <v/>
      </c>
      <c r="N1642" s="564" t="str">
        <f>IF('statement of marks'!DR98="","",'statement of marks'!DR98)</f>
        <v/>
      </c>
      <c r="O1642" s="564" t="str">
        <f>IF('statement of marks'!DV98="","",'statement of marks'!DV98)</f>
        <v/>
      </c>
      <c r="P1642" s="122" t="str">
        <f>IF(O1642="","",SUM(L1642:O1642))</f>
        <v/>
      </c>
    </row>
    <row r="1643" spans="1:16" ht="15.25" customHeight="1">
      <c r="A1643" s="1029" t="str">
        <f>'statement of marks'!$EB$3</f>
        <v>FOUNDATION OF IT</v>
      </c>
      <c r="B1643" s="1030"/>
      <c r="C1643" s="564" t="str">
        <f>IF('statement of marks'!EB97="","",'statement of marks'!EB97)</f>
        <v/>
      </c>
      <c r="D1643" s="564" t="str">
        <f>IF('statement of marks'!EC97="","",'statement of marks'!EC97)</f>
        <v/>
      </c>
      <c r="E1643" s="564" t="str">
        <f>IF('statement of marks'!ED97="","",'statement of marks'!ED97)</f>
        <v/>
      </c>
      <c r="F1643" s="564" t="str">
        <f>IF('statement of marks'!EH97="","",'statement of marks'!EH97)</f>
        <v/>
      </c>
      <c r="G1643" s="122" t="str">
        <f>IF(F1643="","",SUM(C1643:F1643))</f>
        <v/>
      </c>
      <c r="H1643" s="231"/>
      <c r="J1643" s="1029" t="str">
        <f>'statement of marks'!$EB$3</f>
        <v>FOUNDATION OF IT</v>
      </c>
      <c r="K1643" s="1030"/>
      <c r="L1643" s="564" t="str">
        <f>IF('statement of marks'!EB98="","",'statement of marks'!EB98)</f>
        <v/>
      </c>
      <c r="M1643" s="564" t="str">
        <f>IF('statement of marks'!EC98="","",'statement of marks'!EC98)</f>
        <v/>
      </c>
      <c r="N1643" s="564" t="str">
        <f>IF('statement of marks'!ED98="","",'statement of marks'!ED98)</f>
        <v/>
      </c>
      <c r="O1643" s="564" t="str">
        <f>IF('statement of marks'!EH98="","",'statement of marks'!EH98)</f>
        <v/>
      </c>
      <c r="P1643" s="122" t="str">
        <f>IF(O1643="","",SUM(L1643:O1643))</f>
        <v/>
      </c>
    </row>
    <row r="1644" spans="1:16" ht="15.25" customHeight="1">
      <c r="A1644" s="1029" t="str">
        <f>'statement of marks'!$EN$3</f>
        <v>S.U.P.W.</v>
      </c>
      <c r="B1644" s="1030"/>
      <c r="C1644" s="562" t="s">
        <v>247</v>
      </c>
      <c r="D1644" s="1042" t="s">
        <v>249</v>
      </c>
      <c r="E1644" s="1042"/>
      <c r="F1644" s="565" t="s">
        <v>75</v>
      </c>
      <c r="G1644" s="122" t="s">
        <v>30</v>
      </c>
      <c r="H1644" s="231"/>
      <c r="J1644" s="1029" t="str">
        <f>'statement of marks'!$EN$3</f>
        <v>S.U.P.W.</v>
      </c>
      <c r="K1644" s="1030"/>
      <c r="L1644" s="562" t="s">
        <v>247</v>
      </c>
      <c r="M1644" s="1042" t="s">
        <v>249</v>
      </c>
      <c r="N1644" s="1042"/>
      <c r="O1644" s="565" t="s">
        <v>75</v>
      </c>
      <c r="P1644" s="122" t="s">
        <v>30</v>
      </c>
    </row>
    <row r="1645" spans="1:16" ht="15.25" customHeight="1">
      <c r="A1645" s="1029"/>
      <c r="B1645" s="1030"/>
      <c r="C1645" s="563">
        <f>'statement of marks'!$EN$6</f>
        <v>25</v>
      </c>
      <c r="D1645" s="1043">
        <f>'statement of marks'!$EO$6</f>
        <v>45</v>
      </c>
      <c r="E1645" s="1043"/>
      <c r="F1645" s="563">
        <f>'statement of marks'!$EP$6</f>
        <v>30</v>
      </c>
      <c r="G1645" s="122">
        <f>SUM(C1645,D1645,F1645)</f>
        <v>100</v>
      </c>
      <c r="H1645" s="231"/>
      <c r="J1645" s="1029"/>
      <c r="K1645" s="1030"/>
      <c r="L1645" s="563">
        <f>'statement of marks'!$EN$6</f>
        <v>25</v>
      </c>
      <c r="M1645" s="1043">
        <f>'statement of marks'!$EO$6</f>
        <v>45</v>
      </c>
      <c r="N1645" s="1043"/>
      <c r="O1645" s="563">
        <f>'statement of marks'!$EP$6</f>
        <v>30</v>
      </c>
      <c r="P1645" s="122">
        <f>SUM(L1645,M1645,O1645)</f>
        <v>100</v>
      </c>
    </row>
    <row r="1646" spans="1:16" ht="15.25" customHeight="1">
      <c r="A1646" s="1029"/>
      <c r="B1646" s="1030"/>
      <c r="C1646" s="564" t="str">
        <f>IF('statement of marks'!EN97="","",'statement of marks'!EN97)</f>
        <v/>
      </c>
      <c r="D1646" s="1044" t="str">
        <f>'statement of marks'!EO97</f>
        <v/>
      </c>
      <c r="E1646" s="1044"/>
      <c r="F1646" s="564" t="str">
        <f>'statement of marks'!EP97</f>
        <v/>
      </c>
      <c r="G1646" s="561" t="str">
        <f>IF(F1646="","",SUM(C1646,D1646,F1646))</f>
        <v/>
      </c>
      <c r="H1646" s="231"/>
      <c r="J1646" s="1029"/>
      <c r="K1646" s="1030"/>
      <c r="L1646" s="564" t="str">
        <f>IF('statement of marks'!EN98="","",'statement of marks'!EN98)</f>
        <v/>
      </c>
      <c r="M1646" s="1044" t="str">
        <f>'statement of marks'!EO98</f>
        <v/>
      </c>
      <c r="N1646" s="1044"/>
      <c r="O1646" s="564" t="str">
        <f>'statement of marks'!EP98</f>
        <v/>
      </c>
      <c r="P1646" s="561" t="str">
        <f>IF(O1646="","",SUM(L1646,M1646,O1646))</f>
        <v/>
      </c>
    </row>
    <row r="1647" spans="1:16" ht="15.25" customHeight="1">
      <c r="A1647" s="1029" t="str">
        <f>'statement of marks'!$ES$3</f>
        <v>ART EDU.</v>
      </c>
      <c r="B1647" s="1030"/>
      <c r="C1647" s="565" t="s">
        <v>76</v>
      </c>
      <c r="D1647" s="1041" t="s">
        <v>77</v>
      </c>
      <c r="E1647" s="1041"/>
      <c r="F1647" s="224" t="s">
        <v>248</v>
      </c>
      <c r="G1647" s="122" t="s">
        <v>30</v>
      </c>
      <c r="H1647" s="231"/>
      <c r="J1647" s="1029" t="str">
        <f>'statement of marks'!$ES$3</f>
        <v>ART EDU.</v>
      </c>
      <c r="K1647" s="1030"/>
      <c r="L1647" s="565" t="s">
        <v>76</v>
      </c>
      <c r="M1647" s="1041" t="s">
        <v>77</v>
      </c>
      <c r="N1647" s="1041"/>
      <c r="O1647" s="224" t="s">
        <v>248</v>
      </c>
      <c r="P1647" s="122" t="s">
        <v>30</v>
      </c>
    </row>
    <row r="1648" spans="1:16" ht="15.25" customHeight="1">
      <c r="A1648" s="1029"/>
      <c r="B1648" s="1030"/>
      <c r="C1648" s="563">
        <f>'statement of marks'!$ES$6</f>
        <v>25</v>
      </c>
      <c r="D1648" s="563">
        <f>'statement of marks'!$ET$6</f>
        <v>30</v>
      </c>
      <c r="E1648" s="563">
        <f>'statement of marks'!$EU$6</f>
        <v>30</v>
      </c>
      <c r="F1648" s="563">
        <f>'statement of marks'!$EV$6</f>
        <v>15</v>
      </c>
      <c r="G1648" s="122">
        <f>SUM(C1648,D1648,E1648,F1648)</f>
        <v>100</v>
      </c>
      <c r="H1648" s="231"/>
      <c r="J1648" s="1029"/>
      <c r="K1648" s="1030"/>
      <c r="L1648" s="563">
        <f>'statement of marks'!$ES$6</f>
        <v>25</v>
      </c>
      <c r="M1648" s="563">
        <f>'statement of marks'!$ET$6</f>
        <v>30</v>
      </c>
      <c r="N1648" s="563">
        <f>'statement of marks'!$EU$6</f>
        <v>30</v>
      </c>
      <c r="O1648" s="563">
        <f>'statement of marks'!$EV$6</f>
        <v>15</v>
      </c>
      <c r="P1648" s="122">
        <f>SUM(L1648,M1648,N1648,O1648)</f>
        <v>100</v>
      </c>
    </row>
    <row r="1649" spans="1:16" ht="15.25" customHeight="1">
      <c r="A1649" s="1029"/>
      <c r="B1649" s="1030"/>
      <c r="C1649" s="564" t="str">
        <f>IF('statement of marks'!ES97="","",'statement of marks'!ES97)</f>
        <v/>
      </c>
      <c r="D1649" s="564" t="str">
        <f>'statement of marks'!ET97</f>
        <v/>
      </c>
      <c r="E1649" s="564" t="str">
        <f>'statement of marks'!EU97</f>
        <v/>
      </c>
      <c r="F1649" s="564" t="str">
        <f>'statement of marks'!EV97</f>
        <v/>
      </c>
      <c r="G1649" s="122" t="str">
        <f>IF(F1649="","",SUM(C1649:F1649))</f>
        <v/>
      </c>
      <c r="H1649" s="231"/>
      <c r="J1649" s="1029"/>
      <c r="K1649" s="1030"/>
      <c r="L1649" s="564" t="str">
        <f>IF('statement of marks'!ES98="","",'statement of marks'!ES98)</f>
        <v/>
      </c>
      <c r="M1649" s="564" t="str">
        <f>'statement of marks'!ET98</f>
        <v/>
      </c>
      <c r="N1649" s="564" t="str">
        <f>'statement of marks'!EU98</f>
        <v/>
      </c>
      <c r="O1649" s="564" t="str">
        <f>'statement of marks'!EV98</f>
        <v/>
      </c>
      <c r="P1649" s="122" t="str">
        <f>IF(O1649="","",SUM(L1649:O1649))</f>
        <v/>
      </c>
    </row>
    <row r="1650" spans="1:16" ht="15.25" customHeight="1">
      <c r="A1650" s="1033" t="s">
        <v>246</v>
      </c>
      <c r="B1650" s="1034"/>
      <c r="C1650" s="560" t="s">
        <v>252</v>
      </c>
      <c r="D1650" s="560" t="s">
        <v>251</v>
      </c>
      <c r="E1650" s="560" t="s">
        <v>250</v>
      </c>
      <c r="F1650" s="1031" t="s">
        <v>245</v>
      </c>
      <c r="G1650" s="1032"/>
      <c r="H1650" s="231"/>
      <c r="J1650" s="1033" t="s">
        <v>246</v>
      </c>
      <c r="K1650" s="1034"/>
      <c r="L1650" s="560" t="s">
        <v>252</v>
      </c>
      <c r="M1650" s="560" t="s">
        <v>251</v>
      </c>
      <c r="N1650" s="560" t="s">
        <v>250</v>
      </c>
      <c r="O1650" s="1031" t="s">
        <v>245</v>
      </c>
      <c r="P1650" s="1032"/>
    </row>
    <row r="1651" spans="1:16" ht="15.25" customHeight="1">
      <c r="A1651" s="1033" t="s">
        <v>170</v>
      </c>
      <c r="B1651" s="1034"/>
      <c r="C1651" s="181" t="str">
        <f>IF('statement of marks'!GN97="","",'statement of marks'!GN97)</f>
        <v/>
      </c>
      <c r="D1651" s="181" t="str">
        <f>IF('statement of marks'!GP97="","",'statement of marks'!GP97)</f>
        <v/>
      </c>
      <c r="E1651" s="181" t="str">
        <f>IF('statement of marks'!GR97="","",'statement of marks'!GR97)</f>
        <v/>
      </c>
      <c r="F1651" s="1035" t="str">
        <f>'statement of marks'!GT97</f>
        <v/>
      </c>
      <c r="G1651" s="1036"/>
      <c r="H1651" s="231"/>
      <c r="J1651" s="1033" t="s">
        <v>170</v>
      </c>
      <c r="K1651" s="1034"/>
      <c r="L1651" s="181" t="str">
        <f>IF('statement of marks'!GN98="","",'statement of marks'!GN98)</f>
        <v/>
      </c>
      <c r="M1651" s="181" t="str">
        <f>IF('statement of marks'!GP98="","",'statement of marks'!GP98)</f>
        <v/>
      </c>
      <c r="N1651" s="181" t="str">
        <f>IF('statement of marks'!GR98="","",'statement of marks'!GR98)</f>
        <v/>
      </c>
      <c r="O1651" s="1035" t="str">
        <f>'statement of marks'!GT98</f>
        <v/>
      </c>
      <c r="P1651" s="1036"/>
    </row>
    <row r="1652" spans="1:16" ht="15.25" customHeight="1">
      <c r="A1652" s="1037" t="s">
        <v>171</v>
      </c>
      <c r="B1652" s="1038"/>
      <c r="C1652" s="180" t="str">
        <f>IF('statement of marks'!GM97="","",'statement of marks'!GM97)</f>
        <v/>
      </c>
      <c r="D1652" s="180" t="str">
        <f>IF('statement of marks'!GO97="","",'statement of marks'!GO97)</f>
        <v/>
      </c>
      <c r="E1652" s="180" t="str">
        <f>IF('statement of marks'!GQ97="","",'statement of marks'!GQ97)</f>
        <v/>
      </c>
      <c r="F1652" s="1039" t="str">
        <f>'statement of marks'!GS97</f>
        <v/>
      </c>
      <c r="G1652" s="1040"/>
      <c r="H1652" s="231"/>
      <c r="J1652" s="1037" t="s">
        <v>171</v>
      </c>
      <c r="K1652" s="1038"/>
      <c r="L1652" s="180" t="str">
        <f>IF('statement of marks'!GM98="","",'statement of marks'!GM98)</f>
        <v/>
      </c>
      <c r="M1652" s="180" t="str">
        <f>IF('statement of marks'!GO98="","",'statement of marks'!GO98)</f>
        <v/>
      </c>
      <c r="N1652" s="180" t="str">
        <f>IF('statement of marks'!GQ98="","",'statement of marks'!GQ98)</f>
        <v/>
      </c>
      <c r="O1652" s="1039" t="str">
        <f>'statement of marks'!GS98</f>
        <v/>
      </c>
      <c r="P1652" s="1040"/>
    </row>
    <row r="1653" spans="1:16" ht="15.25" customHeight="1">
      <c r="A1653" s="1029" t="s">
        <v>241</v>
      </c>
      <c r="B1653" s="1030"/>
      <c r="C1653" s="177"/>
      <c r="D1653" s="43"/>
      <c r="E1653" s="43"/>
      <c r="F1653" s="43"/>
      <c r="G1653" s="226"/>
      <c r="H1653" s="231"/>
      <c r="J1653" s="1029" t="s">
        <v>241</v>
      </c>
      <c r="K1653" s="1030"/>
      <c r="L1653" s="177"/>
      <c r="M1653" s="43"/>
      <c r="N1653" s="43"/>
      <c r="O1653" s="43"/>
      <c r="P1653" s="226"/>
    </row>
    <row r="1654" spans="1:16" ht="15.25" customHeight="1">
      <c r="A1654" s="1029" t="s">
        <v>242</v>
      </c>
      <c r="B1654" s="1030"/>
      <c r="C1654" s="177"/>
      <c r="D1654" s="43"/>
      <c r="E1654" s="43"/>
      <c r="F1654" s="43"/>
      <c r="G1654" s="226"/>
      <c r="H1654" s="231"/>
      <c r="J1654" s="1029" t="s">
        <v>242</v>
      </c>
      <c r="K1654" s="1030"/>
      <c r="L1654" s="177"/>
      <c r="M1654" s="43"/>
      <c r="N1654" s="43"/>
      <c r="O1654" s="43"/>
      <c r="P1654" s="226"/>
    </row>
    <row r="1655" spans="1:16" ht="15.25" customHeight="1">
      <c r="A1655" s="1029" t="s">
        <v>243</v>
      </c>
      <c r="B1655" s="1030"/>
      <c r="C1655" s="177"/>
      <c r="D1655" s="43"/>
      <c r="E1655" s="43"/>
      <c r="F1655" s="43"/>
      <c r="G1655" s="226"/>
      <c r="H1655" s="231"/>
      <c r="J1655" s="1029" t="s">
        <v>243</v>
      </c>
      <c r="K1655" s="1030"/>
      <c r="L1655" s="177"/>
      <c r="M1655" s="43"/>
      <c r="N1655" s="43"/>
      <c r="O1655" s="43"/>
      <c r="P1655" s="226"/>
    </row>
    <row r="1656" spans="1:16" ht="15.25" customHeight="1" thickBot="1">
      <c r="A1656" s="1027" t="s">
        <v>244</v>
      </c>
      <c r="B1656" s="1028"/>
      <c r="C1656" s="178"/>
      <c r="D1656" s="227"/>
      <c r="E1656" s="227"/>
      <c r="F1656" s="227"/>
      <c r="G1656" s="228"/>
      <c r="H1656" s="231"/>
      <c r="J1656" s="1027" t="s">
        <v>244</v>
      </c>
      <c r="K1656" s="1028"/>
      <c r="L1656" s="178"/>
      <c r="M1656" s="227"/>
      <c r="N1656" s="227"/>
      <c r="O1656" s="227"/>
      <c r="P1656" s="228"/>
    </row>
    <row r="1657" spans="1:16" ht="15.25" customHeight="1" thickTop="1">
      <c r="A1657" s="1053" t="s">
        <v>166</v>
      </c>
      <c r="B1657" s="1054"/>
      <c r="C1657" s="1054"/>
      <c r="D1657" s="1054"/>
      <c r="E1657" s="1054"/>
      <c r="F1657" s="1054"/>
      <c r="G1657" s="1055"/>
      <c r="H1657" s="231"/>
      <c r="J1657" s="1056" t="s">
        <v>256</v>
      </c>
      <c r="K1657" s="1057"/>
      <c r="L1657" s="1057"/>
      <c r="M1657" s="1057"/>
      <c r="N1657" s="1057"/>
      <c r="O1657" s="1057"/>
      <c r="P1657" s="1058"/>
    </row>
    <row r="1658" spans="1:16" ht="15.25" customHeight="1">
      <c r="A1658" s="1059" t="str">
        <f>IF('statement of marks'!$A$1="","",'statement of marks'!$A$1)</f>
        <v xml:space="preserve">GOVT. HR. SEC. SCHOOL, </v>
      </c>
      <c r="B1658" s="1060"/>
      <c r="C1658" s="1060"/>
      <c r="D1658" s="1060"/>
      <c r="E1658" s="1060"/>
      <c r="F1658" s="1060"/>
      <c r="G1658" s="1061"/>
      <c r="H1658" s="231"/>
      <c r="J1658" s="1059" t="str">
        <f>IF('statement of marks'!$A$1="","",'statement of marks'!$A$1)</f>
        <v xml:space="preserve">GOVT. HR. SEC. SCHOOL, </v>
      </c>
      <c r="K1658" s="1060"/>
      <c r="L1658" s="1060"/>
      <c r="M1658" s="1060"/>
      <c r="N1658" s="1060"/>
      <c r="O1658" s="1060"/>
      <c r="P1658" s="1061"/>
    </row>
    <row r="1659" spans="1:16" ht="15.25" customHeight="1">
      <c r="A1659" s="1059"/>
      <c r="B1659" s="1060"/>
      <c r="C1659" s="1060"/>
      <c r="D1659" s="1060"/>
      <c r="E1659" s="1060"/>
      <c r="F1659" s="1060"/>
      <c r="G1659" s="1061"/>
      <c r="H1659" s="231"/>
      <c r="J1659" s="1059"/>
      <c r="K1659" s="1060"/>
      <c r="L1659" s="1060"/>
      <c r="M1659" s="1060"/>
      <c r="N1659" s="1060"/>
      <c r="O1659" s="1060"/>
      <c r="P1659" s="1061"/>
    </row>
    <row r="1660" spans="1:16" ht="15.25" customHeight="1">
      <c r="A1660" s="1029" t="s">
        <v>167</v>
      </c>
      <c r="B1660" s="1030"/>
      <c r="C1660" s="1051" t="str">
        <f>IF('statement of marks'!$F$3="","",'statement of marks'!$F$3)</f>
        <v>2015-16</v>
      </c>
      <c r="D1660" s="1051"/>
      <c r="E1660" s="1051"/>
      <c r="F1660" s="1051"/>
      <c r="G1660" s="1052"/>
      <c r="H1660" s="231"/>
      <c r="J1660" s="1029" t="s">
        <v>167</v>
      </c>
      <c r="K1660" s="1030"/>
      <c r="L1660" s="1051" t="str">
        <f>IF('statement of marks'!$F$3="","",'statement of marks'!$F$3)</f>
        <v>2015-16</v>
      </c>
      <c r="M1660" s="1051"/>
      <c r="N1660" s="1051"/>
      <c r="O1660" s="1051"/>
      <c r="P1660" s="1052"/>
    </row>
    <row r="1661" spans="1:16" ht="15.25" customHeight="1">
      <c r="A1661" s="1029" t="s">
        <v>31</v>
      </c>
      <c r="B1661" s="1030"/>
      <c r="C1661" s="1051" t="str">
        <f>IF('statement of marks'!H99="","",'statement of marks'!H99)</f>
        <v>A 093</v>
      </c>
      <c r="D1661" s="1051"/>
      <c r="E1661" s="1051"/>
      <c r="F1661" s="1051"/>
      <c r="G1661" s="1052"/>
      <c r="H1661" s="231"/>
      <c r="J1661" s="1029" t="s">
        <v>31</v>
      </c>
      <c r="K1661" s="1030"/>
      <c r="L1661" s="1051" t="str">
        <f>IF('statement of marks'!H100="","",'statement of marks'!H100)</f>
        <v>A 094</v>
      </c>
      <c r="M1661" s="1051"/>
      <c r="N1661" s="1051"/>
      <c r="O1661" s="1051"/>
      <c r="P1661" s="1052"/>
    </row>
    <row r="1662" spans="1:16" ht="15.25" customHeight="1">
      <c r="A1662" s="1029" t="s">
        <v>32</v>
      </c>
      <c r="B1662" s="1030"/>
      <c r="C1662" s="1051" t="str">
        <f>IF('statement of marks'!I99="","",'statement of marks'!I99)</f>
        <v>B 093</v>
      </c>
      <c r="D1662" s="1051"/>
      <c r="E1662" s="1051"/>
      <c r="F1662" s="1051"/>
      <c r="G1662" s="1052"/>
      <c r="H1662" s="231"/>
      <c r="J1662" s="1029" t="s">
        <v>32</v>
      </c>
      <c r="K1662" s="1030"/>
      <c r="L1662" s="1051" t="str">
        <f>IF('statement of marks'!I100="","",'statement of marks'!I100)</f>
        <v>B 094</v>
      </c>
      <c r="M1662" s="1051"/>
      <c r="N1662" s="1051"/>
      <c r="O1662" s="1051"/>
      <c r="P1662" s="1052"/>
    </row>
    <row r="1663" spans="1:16" ht="15.25" customHeight="1">
      <c r="A1663" s="1029" t="s">
        <v>33</v>
      </c>
      <c r="B1663" s="1030"/>
      <c r="C1663" s="1051" t="str">
        <f>IF('statement of marks'!J99="","",'statement of marks'!J99)</f>
        <v>C 093</v>
      </c>
      <c r="D1663" s="1051"/>
      <c r="E1663" s="1051"/>
      <c r="F1663" s="1051"/>
      <c r="G1663" s="1052"/>
      <c r="H1663" s="231"/>
      <c r="J1663" s="1029" t="s">
        <v>33</v>
      </c>
      <c r="K1663" s="1030"/>
      <c r="L1663" s="1051" t="str">
        <f>IF('statement of marks'!J100="","",'statement of marks'!J100)</f>
        <v>C 094</v>
      </c>
      <c r="M1663" s="1051"/>
      <c r="N1663" s="1051"/>
      <c r="O1663" s="1051"/>
      <c r="P1663" s="1052"/>
    </row>
    <row r="1664" spans="1:16" ht="15.25" customHeight="1">
      <c r="A1664" s="1029" t="s">
        <v>202</v>
      </c>
      <c r="B1664" s="1030"/>
      <c r="C1664" s="559" t="str">
        <f>IF('statement of marks'!$A$3="","",'statement of marks'!$A$3)</f>
        <v>10 'B'</v>
      </c>
      <c r="D1664" s="1030" t="s">
        <v>62</v>
      </c>
      <c r="E1664" s="1030"/>
      <c r="F1664" s="1030">
        <f>IF('statement of marks'!D99="","",'statement of marks'!D99)</f>
        <v>1093</v>
      </c>
      <c r="G1664" s="1050"/>
      <c r="H1664" s="231"/>
      <c r="J1664" s="1029" t="s">
        <v>202</v>
      </c>
      <c r="K1664" s="1030"/>
      <c r="L1664" s="559" t="str">
        <f>IF('statement of marks'!$A$3="","",'statement of marks'!$A$3)</f>
        <v>10 'B'</v>
      </c>
      <c r="M1664" s="1030" t="s">
        <v>62</v>
      </c>
      <c r="N1664" s="1030"/>
      <c r="O1664" s="1030">
        <f>IF('statement of marks'!D100="","",'statement of marks'!D100)</f>
        <v>1094</v>
      </c>
      <c r="P1664" s="1050"/>
    </row>
    <row r="1665" spans="1:16" ht="15.25" customHeight="1">
      <c r="A1665" s="1029" t="s">
        <v>63</v>
      </c>
      <c r="B1665" s="1030"/>
      <c r="C1665" s="559" t="str">
        <f>IF('statement of marks'!F99="","",'statement of marks'!F99)</f>
        <v/>
      </c>
      <c r="D1665" s="1030" t="s">
        <v>58</v>
      </c>
      <c r="E1665" s="1030"/>
      <c r="F1665" s="1062" t="str">
        <f>IF('statement of marks'!G99="","",'statement of marks'!G99)</f>
        <v/>
      </c>
      <c r="G1665" s="1063"/>
      <c r="H1665" s="231"/>
      <c r="J1665" s="1029" t="s">
        <v>63</v>
      </c>
      <c r="K1665" s="1030"/>
      <c r="L1665" s="559" t="str">
        <f>IF('statement of marks'!F100="","",'statement of marks'!F100)</f>
        <v/>
      </c>
      <c r="M1665" s="1030" t="s">
        <v>58</v>
      </c>
      <c r="N1665" s="1030"/>
      <c r="O1665" s="1062" t="str">
        <f>IF('statement of marks'!G100="","",'statement of marks'!G100)</f>
        <v/>
      </c>
      <c r="P1665" s="1063"/>
    </row>
    <row r="1666" spans="1:16" ht="15.25" customHeight="1">
      <c r="A1666" s="229" t="s">
        <v>168</v>
      </c>
      <c r="B1666" s="230" t="s">
        <v>254</v>
      </c>
      <c r="C1666" s="186" t="s">
        <v>67</v>
      </c>
      <c r="D1666" s="186" t="s">
        <v>68</v>
      </c>
      <c r="E1666" s="186" t="s">
        <v>69</v>
      </c>
      <c r="F1666" s="558" t="s">
        <v>176</v>
      </c>
      <c r="G1666" s="190" t="s">
        <v>253</v>
      </c>
      <c r="H1666" s="231"/>
      <c r="J1666" s="229" t="s">
        <v>168</v>
      </c>
      <c r="K1666" s="230" t="s">
        <v>254</v>
      </c>
      <c r="L1666" s="186" t="s">
        <v>67</v>
      </c>
      <c r="M1666" s="186" t="s">
        <v>68</v>
      </c>
      <c r="N1666" s="186" t="s">
        <v>69</v>
      </c>
      <c r="O1666" s="558" t="s">
        <v>176</v>
      </c>
      <c r="P1666" s="190" t="s">
        <v>253</v>
      </c>
    </row>
    <row r="1667" spans="1:16" ht="15.25" customHeight="1">
      <c r="A1667" s="1049" t="s">
        <v>148</v>
      </c>
      <c r="B1667" s="1046"/>
      <c r="C1667" s="563">
        <v>10</v>
      </c>
      <c r="D1667" s="563">
        <v>10</v>
      </c>
      <c r="E1667" s="563">
        <v>10</v>
      </c>
      <c r="F1667" s="563">
        <v>70</v>
      </c>
      <c r="G1667" s="122">
        <v>100</v>
      </c>
      <c r="H1667" s="231"/>
      <c r="J1667" s="1049" t="s">
        <v>148</v>
      </c>
      <c r="K1667" s="1046"/>
      <c r="L1667" s="563">
        <v>10</v>
      </c>
      <c r="M1667" s="563">
        <v>10</v>
      </c>
      <c r="N1667" s="563">
        <v>10</v>
      </c>
      <c r="O1667" s="563">
        <v>70</v>
      </c>
      <c r="P1667" s="122">
        <v>100</v>
      </c>
    </row>
    <row r="1668" spans="1:16" ht="15.25" customHeight="1">
      <c r="A1668" s="1029" t="str">
        <f>'statement of marks'!$K$3</f>
        <v>HINDI</v>
      </c>
      <c r="B1668" s="1030"/>
      <c r="C1668" s="181" t="str">
        <f>IF('statement of marks'!K99="","",'statement of marks'!K99)</f>
        <v/>
      </c>
      <c r="D1668" s="181" t="str">
        <f>IF('statement of marks'!L99="","",'statement of marks'!L99)</f>
        <v/>
      </c>
      <c r="E1668" s="181" t="str">
        <f>IF('statement of marks'!M99="","",'statement of marks'!M99)</f>
        <v/>
      </c>
      <c r="F1668" s="181" t="str">
        <f>IF('statement of marks'!O99="","",'statement of marks'!O99)</f>
        <v/>
      </c>
      <c r="G1668" s="122" t="str">
        <f t="shared" ref="G1668:G1673" si="92">IF(F1668="","",SUM(C1668:F1668))</f>
        <v/>
      </c>
      <c r="H1668" s="231"/>
      <c r="J1668" s="1029" t="str">
        <f>'statement of marks'!$K$3</f>
        <v>HINDI</v>
      </c>
      <c r="K1668" s="1030"/>
      <c r="L1668" s="181" t="str">
        <f>IF('statement of marks'!K100="","",'statement of marks'!K100)</f>
        <v/>
      </c>
      <c r="M1668" s="181" t="str">
        <f>IF('statement of marks'!L100="","",'statement of marks'!L100)</f>
        <v/>
      </c>
      <c r="N1668" s="181" t="str">
        <f>IF('statement of marks'!M100="","",'statement of marks'!M100)</f>
        <v/>
      </c>
      <c r="O1668" s="181" t="str">
        <f>IF('statement of marks'!O100="","",'statement of marks'!O100)</f>
        <v/>
      </c>
      <c r="P1668" s="122" t="str">
        <f t="shared" ref="P1668:P1673" si="93">IF(O1668="","",SUM(L1668:O1668))</f>
        <v/>
      </c>
    </row>
    <row r="1669" spans="1:16" ht="15.25" customHeight="1">
      <c r="A1669" s="1029" t="str">
        <f>'statement of marks'!$AA$3</f>
        <v>ENGLISH</v>
      </c>
      <c r="B1669" s="1030"/>
      <c r="C1669" s="181" t="str">
        <f>IF('statement of marks'!AA99="","",'statement of marks'!AA99)</f>
        <v/>
      </c>
      <c r="D1669" s="181" t="str">
        <f>IF('statement of marks'!AB99="","",'statement of marks'!AB99)</f>
        <v/>
      </c>
      <c r="E1669" s="181" t="str">
        <f>IF('statement of marks'!AC99="","",'statement of marks'!AC99)</f>
        <v/>
      </c>
      <c r="F1669" s="181" t="str">
        <f>IF('statement of marks'!AE99="","",'statement of marks'!AE99)</f>
        <v/>
      </c>
      <c r="G1669" s="122" t="str">
        <f t="shared" si="92"/>
        <v/>
      </c>
      <c r="H1669" s="231"/>
      <c r="J1669" s="1029" t="str">
        <f>'statement of marks'!$AA$3</f>
        <v>ENGLISH</v>
      </c>
      <c r="K1669" s="1030"/>
      <c r="L1669" s="181" t="str">
        <f>IF('statement of marks'!AA100="","",'statement of marks'!AA100)</f>
        <v/>
      </c>
      <c r="M1669" s="181" t="str">
        <f>IF('statement of marks'!AB100="","",'statement of marks'!AB100)</f>
        <v/>
      </c>
      <c r="N1669" s="181" t="str">
        <f>IF('statement of marks'!AC100="","",'statement of marks'!AC100)</f>
        <v/>
      </c>
      <c r="O1669" s="181" t="str">
        <f>IF('statement of marks'!AE100="","",'statement of marks'!AE100)</f>
        <v/>
      </c>
      <c r="P1669" s="122" t="str">
        <f t="shared" si="93"/>
        <v/>
      </c>
    </row>
    <row r="1670" spans="1:16" ht="15.25" customHeight="1">
      <c r="A1670" s="1029" t="str">
        <f>'statement of marks'!AR99</f>
        <v/>
      </c>
      <c r="B1670" s="1030"/>
      <c r="C1670" s="181" t="str">
        <f>IF('statement of marks'!AS99="","",'statement of marks'!AS99)</f>
        <v/>
      </c>
      <c r="D1670" s="181" t="str">
        <f>IF('statement of marks'!AT99="","",'statement of marks'!AT99)</f>
        <v/>
      </c>
      <c r="E1670" s="181" t="str">
        <f>IF('statement of marks'!AU99="","",'statement of marks'!AU99)</f>
        <v/>
      </c>
      <c r="F1670" s="181" t="str">
        <f>IF('statement of marks'!AW99="","",'statement of marks'!AW99)</f>
        <v/>
      </c>
      <c r="G1670" s="122" t="str">
        <f t="shared" si="92"/>
        <v/>
      </c>
      <c r="H1670" s="231"/>
      <c r="J1670" s="1029" t="str">
        <f>'statement of marks'!AR100</f>
        <v/>
      </c>
      <c r="K1670" s="1030"/>
      <c r="L1670" s="181" t="str">
        <f>IF('statement of marks'!AS100="","",'statement of marks'!AS100)</f>
        <v/>
      </c>
      <c r="M1670" s="181" t="str">
        <f>IF('statement of marks'!AT100="","",'statement of marks'!AT100)</f>
        <v/>
      </c>
      <c r="N1670" s="181" t="str">
        <f>IF('statement of marks'!AU100="","",'statement of marks'!AU100)</f>
        <v/>
      </c>
      <c r="O1670" s="181" t="str">
        <f>IF('statement of marks'!AW100="","",'statement of marks'!AW100)</f>
        <v/>
      </c>
      <c r="P1670" s="122" t="str">
        <f t="shared" si="93"/>
        <v/>
      </c>
    </row>
    <row r="1671" spans="1:16" ht="15.25" customHeight="1">
      <c r="A1671" s="1029" t="str">
        <f>'statement of marks'!$BI$3</f>
        <v>SCIENCE</v>
      </c>
      <c r="B1671" s="1030"/>
      <c r="C1671" s="181" t="str">
        <f>IF('statement of marks'!BI99="","",'statement of marks'!BI99)</f>
        <v/>
      </c>
      <c r="D1671" s="181" t="str">
        <f>IF('statement of marks'!BJ99="","",'statement of marks'!BJ99)</f>
        <v/>
      </c>
      <c r="E1671" s="181" t="str">
        <f>IF('statement of marks'!BK99="","",'statement of marks'!BK99)</f>
        <v/>
      </c>
      <c r="F1671" s="181" t="str">
        <f>IF('statement of marks'!BM99="","",'statement of marks'!BM99)</f>
        <v/>
      </c>
      <c r="G1671" s="122" t="str">
        <f t="shared" si="92"/>
        <v/>
      </c>
      <c r="H1671" s="231"/>
      <c r="J1671" s="1029" t="str">
        <f>'statement of marks'!$BI$3</f>
        <v>SCIENCE</v>
      </c>
      <c r="K1671" s="1030"/>
      <c r="L1671" s="181" t="str">
        <f>IF('statement of marks'!BI100="","",'statement of marks'!BI100)</f>
        <v/>
      </c>
      <c r="M1671" s="181" t="str">
        <f>IF('statement of marks'!BJ100="","",'statement of marks'!BJ100)</f>
        <v/>
      </c>
      <c r="N1671" s="181" t="str">
        <f>IF('statement of marks'!BK100="","",'statement of marks'!BK100)</f>
        <v/>
      </c>
      <c r="O1671" s="181" t="str">
        <f>IF('statement of marks'!BM100="","",'statement of marks'!BM100)</f>
        <v/>
      </c>
      <c r="P1671" s="122" t="str">
        <f t="shared" si="93"/>
        <v/>
      </c>
    </row>
    <row r="1672" spans="1:16" ht="15.25" customHeight="1">
      <c r="A1672" s="1029" t="str">
        <f>'statement of marks'!$BY$3</f>
        <v>SOCIAL SCIENCE</v>
      </c>
      <c r="B1672" s="1030"/>
      <c r="C1672" s="181" t="str">
        <f>IF('statement of marks'!BY99="","",'statement of marks'!BY99)</f>
        <v/>
      </c>
      <c r="D1672" s="181" t="str">
        <f>IF('statement of marks'!BZ99="","",'statement of marks'!BZ99)</f>
        <v/>
      </c>
      <c r="E1672" s="181" t="str">
        <f>IF('statement of marks'!CA99="","",'statement of marks'!CA99)</f>
        <v/>
      </c>
      <c r="F1672" s="181" t="str">
        <f>IF('statement of marks'!CC99="","",'statement of marks'!CC99)</f>
        <v/>
      </c>
      <c r="G1672" s="122" t="str">
        <f t="shared" si="92"/>
        <v/>
      </c>
      <c r="H1672" s="231"/>
      <c r="J1672" s="1029" t="str">
        <f>'statement of marks'!$BY$3</f>
        <v>SOCIAL SCIENCE</v>
      </c>
      <c r="K1672" s="1030"/>
      <c r="L1672" s="181" t="str">
        <f>IF('statement of marks'!BY100="","",'statement of marks'!BY100)</f>
        <v/>
      </c>
      <c r="M1672" s="181" t="str">
        <f>IF('statement of marks'!BZ100="","",'statement of marks'!BZ100)</f>
        <v/>
      </c>
      <c r="N1672" s="181" t="str">
        <f>IF('statement of marks'!CA100="","",'statement of marks'!CA100)</f>
        <v/>
      </c>
      <c r="O1672" s="181" t="str">
        <f>IF('statement of marks'!CC100="","",'statement of marks'!CC100)</f>
        <v/>
      </c>
      <c r="P1672" s="122" t="str">
        <f t="shared" si="93"/>
        <v/>
      </c>
    </row>
    <row r="1673" spans="1:16" ht="15.25" customHeight="1">
      <c r="A1673" s="1029" t="str">
        <f>'statement of marks'!$CO$3</f>
        <v>MATHEMATICS</v>
      </c>
      <c r="B1673" s="1030"/>
      <c r="C1673" s="181" t="str">
        <f>IF('statement of marks'!CO99="","",'statement of marks'!CO99)</f>
        <v/>
      </c>
      <c r="D1673" s="181" t="str">
        <f>IF('statement of marks'!CP99="","",'statement of marks'!CP99)</f>
        <v/>
      </c>
      <c r="E1673" s="181" t="str">
        <f>IF('statement of marks'!CQ99="","",'statement of marks'!CQ99)</f>
        <v/>
      </c>
      <c r="F1673" s="181" t="str">
        <f>IF('statement of marks'!CS99="","",'statement of marks'!CS99)</f>
        <v/>
      </c>
      <c r="G1673" s="122" t="str">
        <f t="shared" si="92"/>
        <v/>
      </c>
      <c r="H1673" s="231"/>
      <c r="J1673" s="1029" t="str">
        <f>'statement of marks'!$CO$3</f>
        <v>MATHEMATICS</v>
      </c>
      <c r="K1673" s="1030"/>
      <c r="L1673" s="181" t="str">
        <f>IF('statement of marks'!CO100="","",'statement of marks'!CO100)</f>
        <v/>
      </c>
      <c r="M1673" s="181" t="str">
        <f>IF('statement of marks'!CP100="","",'statement of marks'!CP100)</f>
        <v/>
      </c>
      <c r="N1673" s="181" t="str">
        <f>IF('statement of marks'!CQ100="","",'statement of marks'!CQ100)</f>
        <v/>
      </c>
      <c r="O1673" s="181" t="str">
        <f>IF('statement of marks'!CS100="","",'statement of marks'!CS100)</f>
        <v/>
      </c>
      <c r="P1673" s="122" t="str">
        <f t="shared" si="93"/>
        <v/>
      </c>
    </row>
    <row r="1674" spans="1:16" ht="15.25" customHeight="1">
      <c r="A1674" s="1047" t="s">
        <v>255</v>
      </c>
      <c r="B1674" s="1048"/>
      <c r="C1674" s="180" t="str">
        <f>IF(C1673="","",SUM(C1668:C1673))</f>
        <v/>
      </c>
      <c r="D1674" s="180" t="str">
        <f>IF(D1673="","",SUM(D1668:D1673))</f>
        <v/>
      </c>
      <c r="E1674" s="180" t="str">
        <f>IF(E1673="","",SUM(E1668:E1673))</f>
        <v/>
      </c>
      <c r="F1674" s="180" t="str">
        <f>IF(F1673="","",SUM(F1668:F1673))</f>
        <v/>
      </c>
      <c r="G1674" s="188" t="str">
        <f>IF(G1673="","",SUM(G1668:G1673))</f>
        <v/>
      </c>
      <c r="H1674" s="231"/>
      <c r="J1674" s="1047" t="s">
        <v>255</v>
      </c>
      <c r="K1674" s="1048"/>
      <c r="L1674" s="180" t="str">
        <f>IF(L1673="","",SUM(L1668:L1673))</f>
        <v/>
      </c>
      <c r="M1674" s="180" t="str">
        <f>IF(M1673="","",SUM(M1668:M1673))</f>
        <v/>
      </c>
      <c r="N1674" s="180" t="str">
        <f>IF(N1673="","",SUM(N1668:N1673))</f>
        <v/>
      </c>
      <c r="O1674" s="180" t="str">
        <f>IF(O1673="","",SUM(O1668:O1673))</f>
        <v/>
      </c>
      <c r="P1674" s="188" t="str">
        <f>IF(P1673="","",SUM(P1668:P1673))</f>
        <v/>
      </c>
    </row>
    <row r="1675" spans="1:16" ht="15.25" customHeight="1">
      <c r="A1675" s="1047" t="s">
        <v>169</v>
      </c>
      <c r="B1675" s="1048"/>
      <c r="C1675" s="563">
        <f>60-(COUNTIF(C1668:C1673,"NA")*10+COUNTIF(C1668:C1673,"ML")*10)</f>
        <v>60</v>
      </c>
      <c r="D1675" s="563">
        <f>60-(COUNTIF(D1668:D1673,"NA")*10+COUNTIF(D1668:D1673,"ML")*10)</f>
        <v>60</v>
      </c>
      <c r="E1675" s="563">
        <f>60-(COUNTIF(E1668:E1673,"NA")*10+COUNTIF(E1668:E1673,"ML")*10)</f>
        <v>60</v>
      </c>
      <c r="F1675" s="563">
        <f>420-(COUNTIF(F1668:F1673,"NA")*70+COUNTIF(F1668:F1673,"ML")*70)</f>
        <v>420</v>
      </c>
      <c r="G1675" s="189">
        <f>SUM(C1675:F1675)</f>
        <v>600</v>
      </c>
      <c r="H1675" s="231"/>
      <c r="J1675" s="1047" t="s">
        <v>169</v>
      </c>
      <c r="K1675" s="1048"/>
      <c r="L1675" s="563">
        <f>60-(COUNTIF(L1668:L1673,"NA")*10+COUNTIF(L1668:L1673,"ML")*10)</f>
        <v>60</v>
      </c>
      <c r="M1675" s="563">
        <f>60-(COUNTIF(M1668:M1673,"NA")*10+COUNTIF(M1668:M1673,"ML")*10)</f>
        <v>60</v>
      </c>
      <c r="N1675" s="563">
        <f>60-(COUNTIF(N1668:N1673,"NA")*10+COUNTIF(N1668:N1673,"ML")*10)</f>
        <v>60</v>
      </c>
      <c r="O1675" s="563">
        <f>420-(COUNTIF(O1668:O1673,"NA")*70+COUNTIF(O1668:O1673,"ML")*70)</f>
        <v>420</v>
      </c>
      <c r="P1675" s="189">
        <f>SUM(L1675:O1675)</f>
        <v>600</v>
      </c>
    </row>
    <row r="1676" spans="1:16" ht="15.25" customHeight="1">
      <c r="A1676" s="1045" t="s">
        <v>133</v>
      </c>
      <c r="B1676" s="1046"/>
      <c r="C1676" s="123" t="e">
        <f>C1674/C1675*100</f>
        <v>#VALUE!</v>
      </c>
      <c r="D1676" s="123" t="e">
        <f>D1674/D1675*100</f>
        <v>#VALUE!</v>
      </c>
      <c r="E1676" s="123" t="e">
        <f>E1674/E1675*100</f>
        <v>#VALUE!</v>
      </c>
      <c r="F1676" s="123" t="e">
        <f>F1674/F1675*100</f>
        <v>#VALUE!</v>
      </c>
      <c r="G1676" s="124" t="e">
        <f>G1674/G1675*100</f>
        <v>#VALUE!</v>
      </c>
      <c r="H1676" s="231"/>
      <c r="J1676" s="1045" t="s">
        <v>133</v>
      </c>
      <c r="K1676" s="1046"/>
      <c r="L1676" s="123" t="e">
        <f>L1674/L1675*100</f>
        <v>#VALUE!</v>
      </c>
      <c r="M1676" s="123" t="e">
        <f>M1674/M1675*100</f>
        <v>#VALUE!</v>
      </c>
      <c r="N1676" s="123" t="e">
        <f>N1674/N1675*100</f>
        <v>#VALUE!</v>
      </c>
      <c r="O1676" s="123" t="e">
        <f>O1674/O1675*100</f>
        <v>#VALUE!</v>
      </c>
      <c r="P1676" s="124" t="e">
        <f>P1674/P1675*100</f>
        <v>#VALUE!</v>
      </c>
    </row>
    <row r="1677" spans="1:16" ht="15.25" customHeight="1">
      <c r="A1677" s="1029" t="str">
        <f>'statement of marks'!$DE$3</f>
        <v>RAJASTHAN STUDIES</v>
      </c>
      <c r="B1677" s="1030"/>
      <c r="C1677" s="564" t="str">
        <f>IF('statement of marks'!DE99="","",'statement of marks'!DE99)</f>
        <v/>
      </c>
      <c r="D1677" s="564" t="str">
        <f>IF('statement of marks'!DF99="","",'statement of marks'!DF99)</f>
        <v/>
      </c>
      <c r="E1677" s="564" t="str">
        <f>IF('statement of marks'!DG99="","",'statement of marks'!DG99)</f>
        <v/>
      </c>
      <c r="F1677" s="564" t="str">
        <f>IF('statement of marks'!DI99="","",'statement of marks'!DI99)</f>
        <v/>
      </c>
      <c r="G1677" s="122" t="str">
        <f>IF(F1677="","",SUM(C1677:F1677))</f>
        <v/>
      </c>
      <c r="H1677" s="231"/>
      <c r="J1677" s="1029" t="str">
        <f>'statement of marks'!$DE$3</f>
        <v>RAJASTHAN STUDIES</v>
      </c>
      <c r="K1677" s="1030"/>
      <c r="L1677" s="564" t="str">
        <f>IF('statement of marks'!DE100="","",'statement of marks'!DE100)</f>
        <v/>
      </c>
      <c r="M1677" s="564" t="str">
        <f>IF('statement of marks'!DF100="","",'statement of marks'!DF100)</f>
        <v/>
      </c>
      <c r="N1677" s="564" t="str">
        <f>IF('statement of marks'!DG100="","",'statement of marks'!DG100)</f>
        <v/>
      </c>
      <c r="O1677" s="564" t="str">
        <f>IF('statement of marks'!DI100="","",'statement of marks'!DI100)</f>
        <v/>
      </c>
      <c r="P1677" s="122" t="str">
        <f>IF(O1677="","",SUM(L1677:O1677))</f>
        <v/>
      </c>
    </row>
    <row r="1678" spans="1:16" ht="15.25" customHeight="1">
      <c r="A1678" s="1029" t="str">
        <f>'statement of marks'!$DP$3</f>
        <v>PH. AND HEALTH EDU.</v>
      </c>
      <c r="B1678" s="1030"/>
      <c r="C1678" s="564" t="str">
        <f>IF('statement of marks'!DP99="","",'statement of marks'!DP99)</f>
        <v/>
      </c>
      <c r="D1678" s="564" t="str">
        <f>IF('statement of marks'!DQ99="","",'statement of marks'!DQ99)</f>
        <v/>
      </c>
      <c r="E1678" s="564" t="str">
        <f>IF('statement of marks'!DR99="","",'statement of marks'!DR99)</f>
        <v/>
      </c>
      <c r="F1678" s="564" t="str">
        <f>IF('statement of marks'!DV99="","",'statement of marks'!DV99)</f>
        <v/>
      </c>
      <c r="G1678" s="122" t="str">
        <f>IF(F1678="","",SUM(C1678:F1678))</f>
        <v/>
      </c>
      <c r="H1678" s="231"/>
      <c r="J1678" s="1029" t="str">
        <f>'statement of marks'!$DP$3</f>
        <v>PH. AND HEALTH EDU.</v>
      </c>
      <c r="K1678" s="1030"/>
      <c r="L1678" s="564" t="str">
        <f>IF('statement of marks'!DP100="","",'statement of marks'!DP100)</f>
        <v/>
      </c>
      <c r="M1678" s="564" t="str">
        <f>IF('statement of marks'!DQ100="","",'statement of marks'!DQ100)</f>
        <v/>
      </c>
      <c r="N1678" s="564" t="str">
        <f>IF('statement of marks'!DR100="","",'statement of marks'!DR100)</f>
        <v/>
      </c>
      <c r="O1678" s="564" t="str">
        <f>IF('statement of marks'!DV100="","",'statement of marks'!DV100)</f>
        <v/>
      </c>
      <c r="P1678" s="122" t="str">
        <f>IF(O1678="","",SUM(L1678:O1678))</f>
        <v/>
      </c>
    </row>
    <row r="1679" spans="1:16" ht="15.25" customHeight="1">
      <c r="A1679" s="1029" t="str">
        <f>'statement of marks'!$EB$3</f>
        <v>FOUNDATION OF IT</v>
      </c>
      <c r="B1679" s="1030"/>
      <c r="C1679" s="564" t="str">
        <f>IF('statement of marks'!EB99="","",'statement of marks'!EB99)</f>
        <v/>
      </c>
      <c r="D1679" s="564" t="str">
        <f>IF('statement of marks'!EC99="","",'statement of marks'!EC99)</f>
        <v/>
      </c>
      <c r="E1679" s="564" t="str">
        <f>IF('statement of marks'!ED99="","",'statement of marks'!ED99)</f>
        <v/>
      </c>
      <c r="F1679" s="564" t="str">
        <f>IF('statement of marks'!EH99="","",'statement of marks'!EH99)</f>
        <v/>
      </c>
      <c r="G1679" s="122" t="str">
        <f>IF(F1679="","",SUM(C1679:F1679))</f>
        <v/>
      </c>
      <c r="H1679" s="231"/>
      <c r="J1679" s="1029" t="str">
        <f>'statement of marks'!$EB$3</f>
        <v>FOUNDATION OF IT</v>
      </c>
      <c r="K1679" s="1030"/>
      <c r="L1679" s="564" t="str">
        <f>IF('statement of marks'!EB100="","",'statement of marks'!EB100)</f>
        <v/>
      </c>
      <c r="M1679" s="564" t="str">
        <f>IF('statement of marks'!EC100="","",'statement of marks'!EC100)</f>
        <v/>
      </c>
      <c r="N1679" s="564" t="str">
        <f>IF('statement of marks'!ED100="","",'statement of marks'!ED100)</f>
        <v/>
      </c>
      <c r="O1679" s="564" t="str">
        <f>IF('statement of marks'!EH100="","",'statement of marks'!EH100)</f>
        <v/>
      </c>
      <c r="P1679" s="122" t="str">
        <f>IF(O1679="","",SUM(L1679:O1679))</f>
        <v/>
      </c>
    </row>
    <row r="1680" spans="1:16" ht="15.25" customHeight="1">
      <c r="A1680" s="1029" t="str">
        <f>'statement of marks'!$EN$3</f>
        <v>S.U.P.W.</v>
      </c>
      <c r="B1680" s="1030"/>
      <c r="C1680" s="562" t="s">
        <v>247</v>
      </c>
      <c r="D1680" s="1042" t="s">
        <v>249</v>
      </c>
      <c r="E1680" s="1042"/>
      <c r="F1680" s="565" t="s">
        <v>75</v>
      </c>
      <c r="G1680" s="122" t="s">
        <v>30</v>
      </c>
      <c r="H1680" s="231"/>
      <c r="J1680" s="1029" t="str">
        <f>'statement of marks'!$EN$3</f>
        <v>S.U.P.W.</v>
      </c>
      <c r="K1680" s="1030"/>
      <c r="L1680" s="562" t="s">
        <v>247</v>
      </c>
      <c r="M1680" s="1042" t="s">
        <v>249</v>
      </c>
      <c r="N1680" s="1042"/>
      <c r="O1680" s="565" t="s">
        <v>75</v>
      </c>
      <c r="P1680" s="122" t="s">
        <v>30</v>
      </c>
    </row>
    <row r="1681" spans="1:16" ht="15.25" customHeight="1">
      <c r="A1681" s="1029"/>
      <c r="B1681" s="1030"/>
      <c r="C1681" s="563">
        <f>'statement of marks'!$EN$6</f>
        <v>25</v>
      </c>
      <c r="D1681" s="1043">
        <f>'statement of marks'!$EO$6</f>
        <v>45</v>
      </c>
      <c r="E1681" s="1043"/>
      <c r="F1681" s="563">
        <f>'statement of marks'!$EP$6</f>
        <v>30</v>
      </c>
      <c r="G1681" s="122">
        <f>SUM(C1681,D1681,F1681)</f>
        <v>100</v>
      </c>
      <c r="H1681" s="231"/>
      <c r="J1681" s="1029"/>
      <c r="K1681" s="1030"/>
      <c r="L1681" s="563">
        <f>'statement of marks'!$EN$6</f>
        <v>25</v>
      </c>
      <c r="M1681" s="1043">
        <f>'statement of marks'!$EO$6</f>
        <v>45</v>
      </c>
      <c r="N1681" s="1043"/>
      <c r="O1681" s="563">
        <f>'statement of marks'!$EP$6</f>
        <v>30</v>
      </c>
      <c r="P1681" s="122">
        <f>SUM(L1681,M1681,O1681)</f>
        <v>100</v>
      </c>
    </row>
    <row r="1682" spans="1:16" ht="15.25" customHeight="1">
      <c r="A1682" s="1029"/>
      <c r="B1682" s="1030"/>
      <c r="C1682" s="564" t="str">
        <f>IF('statement of marks'!EN99="","",'statement of marks'!EN99)</f>
        <v/>
      </c>
      <c r="D1682" s="1044" t="str">
        <f>'statement of marks'!EO99</f>
        <v/>
      </c>
      <c r="E1682" s="1044"/>
      <c r="F1682" s="564" t="str">
        <f>'statement of marks'!EP99</f>
        <v/>
      </c>
      <c r="G1682" s="561" t="str">
        <f>IF(F1682="","",SUM(C1682,D1682,F1682))</f>
        <v/>
      </c>
      <c r="H1682" s="231"/>
      <c r="J1682" s="1029"/>
      <c r="K1682" s="1030"/>
      <c r="L1682" s="564" t="str">
        <f>IF('statement of marks'!EN100="","",'statement of marks'!EN100)</f>
        <v/>
      </c>
      <c r="M1682" s="1044" t="str">
        <f>'statement of marks'!EO100</f>
        <v/>
      </c>
      <c r="N1682" s="1044"/>
      <c r="O1682" s="564" t="str">
        <f>'statement of marks'!EP100</f>
        <v/>
      </c>
      <c r="P1682" s="561" t="str">
        <f>IF(O1682="","",SUM(L1682,M1682,O1682))</f>
        <v/>
      </c>
    </row>
    <row r="1683" spans="1:16" ht="15.25" customHeight="1">
      <c r="A1683" s="1029" t="str">
        <f>'statement of marks'!$ES$3</f>
        <v>ART EDU.</v>
      </c>
      <c r="B1683" s="1030"/>
      <c r="C1683" s="565" t="s">
        <v>76</v>
      </c>
      <c r="D1683" s="1041" t="s">
        <v>77</v>
      </c>
      <c r="E1683" s="1041"/>
      <c r="F1683" s="224" t="s">
        <v>248</v>
      </c>
      <c r="G1683" s="122" t="s">
        <v>30</v>
      </c>
      <c r="H1683" s="231"/>
      <c r="J1683" s="1029" t="str">
        <f>'statement of marks'!$ES$3</f>
        <v>ART EDU.</v>
      </c>
      <c r="K1683" s="1030"/>
      <c r="L1683" s="565" t="s">
        <v>76</v>
      </c>
      <c r="M1683" s="1041" t="s">
        <v>77</v>
      </c>
      <c r="N1683" s="1041"/>
      <c r="O1683" s="224" t="s">
        <v>248</v>
      </c>
      <c r="P1683" s="122" t="s">
        <v>30</v>
      </c>
    </row>
    <row r="1684" spans="1:16" ht="15.25" customHeight="1">
      <c r="A1684" s="1029"/>
      <c r="B1684" s="1030"/>
      <c r="C1684" s="563">
        <f>'statement of marks'!$ES$6</f>
        <v>25</v>
      </c>
      <c r="D1684" s="563">
        <f>'statement of marks'!$ET$6</f>
        <v>30</v>
      </c>
      <c r="E1684" s="563">
        <f>'statement of marks'!$EU$6</f>
        <v>30</v>
      </c>
      <c r="F1684" s="563">
        <f>'statement of marks'!$EV$6</f>
        <v>15</v>
      </c>
      <c r="G1684" s="122">
        <f>SUM(C1684,D1684,E1684,F1684)</f>
        <v>100</v>
      </c>
      <c r="H1684" s="231"/>
      <c r="J1684" s="1029"/>
      <c r="K1684" s="1030"/>
      <c r="L1684" s="563">
        <f>'statement of marks'!$ES$6</f>
        <v>25</v>
      </c>
      <c r="M1684" s="563">
        <f>'statement of marks'!$ET$6</f>
        <v>30</v>
      </c>
      <c r="N1684" s="563">
        <f>'statement of marks'!$EU$6</f>
        <v>30</v>
      </c>
      <c r="O1684" s="563">
        <f>'statement of marks'!$EV$6</f>
        <v>15</v>
      </c>
      <c r="P1684" s="122">
        <f>SUM(L1684,M1684,N1684,O1684)</f>
        <v>100</v>
      </c>
    </row>
    <row r="1685" spans="1:16" ht="15.25" customHeight="1">
      <c r="A1685" s="1029"/>
      <c r="B1685" s="1030"/>
      <c r="C1685" s="564" t="str">
        <f>IF('statement of marks'!ES99="","",'statement of marks'!ES99)</f>
        <v/>
      </c>
      <c r="D1685" s="564" t="str">
        <f>'statement of marks'!ET99</f>
        <v/>
      </c>
      <c r="E1685" s="564" t="str">
        <f>'statement of marks'!EU99</f>
        <v/>
      </c>
      <c r="F1685" s="564" t="str">
        <f>'statement of marks'!EV99</f>
        <v/>
      </c>
      <c r="G1685" s="122" t="str">
        <f>IF(F1685="","",SUM(C1685:F1685))</f>
        <v/>
      </c>
      <c r="H1685" s="231"/>
      <c r="J1685" s="1029"/>
      <c r="K1685" s="1030"/>
      <c r="L1685" s="564" t="str">
        <f>IF('statement of marks'!ES100="","",'statement of marks'!ES100)</f>
        <v/>
      </c>
      <c r="M1685" s="564" t="str">
        <f>'statement of marks'!ET100</f>
        <v/>
      </c>
      <c r="N1685" s="564" t="str">
        <f>'statement of marks'!EU100</f>
        <v/>
      </c>
      <c r="O1685" s="564" t="str">
        <f>'statement of marks'!EV100</f>
        <v/>
      </c>
      <c r="P1685" s="122" t="str">
        <f>IF(O1685="","",SUM(L1685:O1685))</f>
        <v/>
      </c>
    </row>
    <row r="1686" spans="1:16" ht="15.25" customHeight="1">
      <c r="A1686" s="1033" t="s">
        <v>246</v>
      </c>
      <c r="B1686" s="1034"/>
      <c r="C1686" s="560" t="s">
        <v>252</v>
      </c>
      <c r="D1686" s="560" t="s">
        <v>251</v>
      </c>
      <c r="E1686" s="560" t="s">
        <v>250</v>
      </c>
      <c r="F1686" s="1031" t="s">
        <v>245</v>
      </c>
      <c r="G1686" s="1032"/>
      <c r="H1686" s="231"/>
      <c r="J1686" s="1033" t="s">
        <v>246</v>
      </c>
      <c r="K1686" s="1034"/>
      <c r="L1686" s="560" t="s">
        <v>252</v>
      </c>
      <c r="M1686" s="560" t="s">
        <v>251</v>
      </c>
      <c r="N1686" s="560" t="s">
        <v>250</v>
      </c>
      <c r="O1686" s="1031" t="s">
        <v>245</v>
      </c>
      <c r="P1686" s="1032"/>
    </row>
    <row r="1687" spans="1:16" ht="15.25" customHeight="1">
      <c r="A1687" s="1033" t="s">
        <v>170</v>
      </c>
      <c r="B1687" s="1034"/>
      <c r="C1687" s="181" t="str">
        <f>IF('statement of marks'!GN99="","",'statement of marks'!GN99)</f>
        <v/>
      </c>
      <c r="D1687" s="181" t="str">
        <f>IF('statement of marks'!GP99="","",'statement of marks'!GP99)</f>
        <v/>
      </c>
      <c r="E1687" s="181" t="str">
        <f>IF('statement of marks'!GR99="","",'statement of marks'!GR99)</f>
        <v/>
      </c>
      <c r="F1687" s="1035" t="str">
        <f>'statement of marks'!GT99</f>
        <v/>
      </c>
      <c r="G1687" s="1036"/>
      <c r="H1687" s="231"/>
      <c r="J1687" s="1033" t="s">
        <v>170</v>
      </c>
      <c r="K1687" s="1034"/>
      <c r="L1687" s="181" t="str">
        <f>IF('statement of marks'!GN100="","",'statement of marks'!GN100)</f>
        <v/>
      </c>
      <c r="M1687" s="181" t="str">
        <f>IF('statement of marks'!GP100="","",'statement of marks'!GP100)</f>
        <v/>
      </c>
      <c r="N1687" s="181" t="str">
        <f>IF('statement of marks'!GR100="","",'statement of marks'!GR100)</f>
        <v/>
      </c>
      <c r="O1687" s="1035" t="str">
        <f>'statement of marks'!GT100</f>
        <v/>
      </c>
      <c r="P1687" s="1036"/>
    </row>
    <row r="1688" spans="1:16" ht="15.25" customHeight="1">
      <c r="A1688" s="1037" t="s">
        <v>171</v>
      </c>
      <c r="B1688" s="1038"/>
      <c r="C1688" s="180" t="str">
        <f>IF('statement of marks'!GM99="","",'statement of marks'!GM99)</f>
        <v/>
      </c>
      <c r="D1688" s="180" t="str">
        <f>IF('statement of marks'!GO99="","",'statement of marks'!GO99)</f>
        <v/>
      </c>
      <c r="E1688" s="180" t="str">
        <f>IF('statement of marks'!GQ99="","",'statement of marks'!GQ99)</f>
        <v/>
      </c>
      <c r="F1688" s="1039" t="str">
        <f>'statement of marks'!GS99</f>
        <v/>
      </c>
      <c r="G1688" s="1040"/>
      <c r="H1688" s="231"/>
      <c r="J1688" s="1037" t="s">
        <v>171</v>
      </c>
      <c r="K1688" s="1038"/>
      <c r="L1688" s="180" t="str">
        <f>IF('statement of marks'!GM100="","",'statement of marks'!GM100)</f>
        <v/>
      </c>
      <c r="M1688" s="180" t="str">
        <f>IF('statement of marks'!GO100="","",'statement of marks'!GO100)</f>
        <v/>
      </c>
      <c r="N1688" s="180" t="str">
        <f>IF('statement of marks'!GQ100="","",'statement of marks'!GQ100)</f>
        <v/>
      </c>
      <c r="O1688" s="1039" t="str">
        <f>'statement of marks'!GS100</f>
        <v/>
      </c>
      <c r="P1688" s="1040"/>
    </row>
    <row r="1689" spans="1:16" ht="15.25" customHeight="1">
      <c r="A1689" s="1029" t="s">
        <v>241</v>
      </c>
      <c r="B1689" s="1030"/>
      <c r="C1689" s="177"/>
      <c r="D1689" s="43"/>
      <c r="E1689" s="43"/>
      <c r="F1689" s="43"/>
      <c r="G1689" s="226"/>
      <c r="H1689" s="231"/>
      <c r="J1689" s="1029" t="s">
        <v>241</v>
      </c>
      <c r="K1689" s="1030"/>
      <c r="L1689" s="177"/>
      <c r="M1689" s="43"/>
      <c r="N1689" s="43"/>
      <c r="O1689" s="43"/>
      <c r="P1689" s="226"/>
    </row>
    <row r="1690" spans="1:16" ht="15.25" customHeight="1">
      <c r="A1690" s="1029" t="s">
        <v>242</v>
      </c>
      <c r="B1690" s="1030"/>
      <c r="C1690" s="177"/>
      <c r="D1690" s="43"/>
      <c r="E1690" s="43"/>
      <c r="F1690" s="43"/>
      <c r="G1690" s="226"/>
      <c r="H1690" s="231"/>
      <c r="J1690" s="1029" t="s">
        <v>242</v>
      </c>
      <c r="K1690" s="1030"/>
      <c r="L1690" s="177"/>
      <c r="M1690" s="43"/>
      <c r="N1690" s="43"/>
      <c r="O1690" s="43"/>
      <c r="P1690" s="226"/>
    </row>
    <row r="1691" spans="1:16" ht="15.25" customHeight="1">
      <c r="A1691" s="1029" t="s">
        <v>243</v>
      </c>
      <c r="B1691" s="1030"/>
      <c r="C1691" s="177"/>
      <c r="D1691" s="43"/>
      <c r="E1691" s="43"/>
      <c r="F1691" s="43"/>
      <c r="G1691" s="226"/>
      <c r="H1691" s="231"/>
      <c r="J1691" s="1029" t="s">
        <v>243</v>
      </c>
      <c r="K1691" s="1030"/>
      <c r="L1691" s="177"/>
      <c r="M1691" s="43"/>
      <c r="N1691" s="43"/>
      <c r="O1691" s="43"/>
      <c r="P1691" s="226"/>
    </row>
    <row r="1692" spans="1:16" ht="15.25" customHeight="1" thickBot="1">
      <c r="A1692" s="1027" t="s">
        <v>244</v>
      </c>
      <c r="B1692" s="1028"/>
      <c r="C1692" s="178"/>
      <c r="D1692" s="227"/>
      <c r="E1692" s="227"/>
      <c r="F1692" s="227"/>
      <c r="G1692" s="228"/>
      <c r="H1692" s="231"/>
      <c r="J1692" s="1027" t="s">
        <v>244</v>
      </c>
      <c r="K1692" s="1028"/>
      <c r="L1692" s="178"/>
      <c r="M1692" s="227"/>
      <c r="N1692" s="227"/>
      <c r="O1692" s="227"/>
      <c r="P1692" s="228"/>
    </row>
    <row r="1693" spans="1:16" ht="15.25" customHeight="1" thickTop="1">
      <c r="A1693" s="1053" t="s">
        <v>166</v>
      </c>
      <c r="B1693" s="1054"/>
      <c r="C1693" s="1054"/>
      <c r="D1693" s="1054"/>
      <c r="E1693" s="1054"/>
      <c r="F1693" s="1054"/>
      <c r="G1693" s="1055"/>
      <c r="H1693" s="231"/>
      <c r="J1693" s="1056" t="s">
        <v>256</v>
      </c>
      <c r="K1693" s="1057"/>
      <c r="L1693" s="1057"/>
      <c r="M1693" s="1057"/>
      <c r="N1693" s="1057"/>
      <c r="O1693" s="1057"/>
      <c r="P1693" s="1058"/>
    </row>
    <row r="1694" spans="1:16" ht="15.25" customHeight="1">
      <c r="A1694" s="1059" t="str">
        <f>IF('statement of marks'!$A$1="","",'statement of marks'!$A$1)</f>
        <v xml:space="preserve">GOVT. HR. SEC. SCHOOL, </v>
      </c>
      <c r="B1694" s="1060"/>
      <c r="C1694" s="1060"/>
      <c r="D1694" s="1060"/>
      <c r="E1694" s="1060"/>
      <c r="F1694" s="1060"/>
      <c r="G1694" s="1061"/>
      <c r="H1694" s="231"/>
      <c r="J1694" s="1059" t="str">
        <f>IF('statement of marks'!$A$1="","",'statement of marks'!$A$1)</f>
        <v xml:space="preserve">GOVT. HR. SEC. SCHOOL, </v>
      </c>
      <c r="K1694" s="1060"/>
      <c r="L1694" s="1060"/>
      <c r="M1694" s="1060"/>
      <c r="N1694" s="1060"/>
      <c r="O1694" s="1060"/>
      <c r="P1694" s="1061"/>
    </row>
    <row r="1695" spans="1:16" ht="15.25" customHeight="1">
      <c r="A1695" s="1059"/>
      <c r="B1695" s="1060"/>
      <c r="C1695" s="1060"/>
      <c r="D1695" s="1060"/>
      <c r="E1695" s="1060"/>
      <c r="F1695" s="1060"/>
      <c r="G1695" s="1061"/>
      <c r="H1695" s="231"/>
      <c r="J1695" s="1059"/>
      <c r="K1695" s="1060"/>
      <c r="L1695" s="1060"/>
      <c r="M1695" s="1060"/>
      <c r="N1695" s="1060"/>
      <c r="O1695" s="1060"/>
      <c r="P1695" s="1061"/>
    </row>
    <row r="1696" spans="1:16" ht="15.25" customHeight="1">
      <c r="A1696" s="1029" t="s">
        <v>167</v>
      </c>
      <c r="B1696" s="1030"/>
      <c r="C1696" s="1051" t="str">
        <f>IF('statement of marks'!$F$3="","",'statement of marks'!$F$3)</f>
        <v>2015-16</v>
      </c>
      <c r="D1696" s="1051"/>
      <c r="E1696" s="1051"/>
      <c r="F1696" s="1051"/>
      <c r="G1696" s="1052"/>
      <c r="H1696" s="231"/>
      <c r="J1696" s="1029" t="s">
        <v>167</v>
      </c>
      <c r="K1696" s="1030"/>
      <c r="L1696" s="1051" t="str">
        <f>IF('statement of marks'!$F$3="","",'statement of marks'!$F$3)</f>
        <v>2015-16</v>
      </c>
      <c r="M1696" s="1051"/>
      <c r="N1696" s="1051"/>
      <c r="O1696" s="1051"/>
      <c r="P1696" s="1052"/>
    </row>
    <row r="1697" spans="1:16" ht="15.25" customHeight="1">
      <c r="A1697" s="1029" t="s">
        <v>31</v>
      </c>
      <c r="B1697" s="1030"/>
      <c r="C1697" s="1051" t="str">
        <f>IF('statement of marks'!H101="","",'statement of marks'!H101)</f>
        <v>A 095</v>
      </c>
      <c r="D1697" s="1051"/>
      <c r="E1697" s="1051"/>
      <c r="F1697" s="1051"/>
      <c r="G1697" s="1052"/>
      <c r="H1697" s="231"/>
      <c r="J1697" s="1029" t="s">
        <v>31</v>
      </c>
      <c r="K1697" s="1030"/>
      <c r="L1697" s="1051" t="str">
        <f>IF('statement of marks'!H102="","",'statement of marks'!H102)</f>
        <v>A 096</v>
      </c>
      <c r="M1697" s="1051"/>
      <c r="N1697" s="1051"/>
      <c r="O1697" s="1051"/>
      <c r="P1697" s="1052"/>
    </row>
    <row r="1698" spans="1:16" ht="15.25" customHeight="1">
      <c r="A1698" s="1029" t="s">
        <v>32</v>
      </c>
      <c r="B1698" s="1030"/>
      <c r="C1698" s="1051" t="str">
        <f>IF('statement of marks'!I101="","",'statement of marks'!I101)</f>
        <v>B 095</v>
      </c>
      <c r="D1698" s="1051"/>
      <c r="E1698" s="1051"/>
      <c r="F1698" s="1051"/>
      <c r="G1698" s="1052"/>
      <c r="H1698" s="231"/>
      <c r="J1698" s="1029" t="s">
        <v>32</v>
      </c>
      <c r="K1698" s="1030"/>
      <c r="L1698" s="1051" t="str">
        <f>IF('statement of marks'!I102="","",'statement of marks'!I102)</f>
        <v>B 096</v>
      </c>
      <c r="M1698" s="1051"/>
      <c r="N1698" s="1051"/>
      <c r="O1698" s="1051"/>
      <c r="P1698" s="1052"/>
    </row>
    <row r="1699" spans="1:16" ht="15.25" customHeight="1">
      <c r="A1699" s="1029" t="s">
        <v>33</v>
      </c>
      <c r="B1699" s="1030"/>
      <c r="C1699" s="1051" t="str">
        <f>IF('statement of marks'!J101="","",'statement of marks'!J101)</f>
        <v>C 095</v>
      </c>
      <c r="D1699" s="1051"/>
      <c r="E1699" s="1051"/>
      <c r="F1699" s="1051"/>
      <c r="G1699" s="1052"/>
      <c r="H1699" s="231"/>
      <c r="J1699" s="1029" t="s">
        <v>33</v>
      </c>
      <c r="K1699" s="1030"/>
      <c r="L1699" s="1051" t="str">
        <f>IF('statement of marks'!J102="","",'statement of marks'!J102)</f>
        <v>C 096</v>
      </c>
      <c r="M1699" s="1051"/>
      <c r="N1699" s="1051"/>
      <c r="O1699" s="1051"/>
      <c r="P1699" s="1052"/>
    </row>
    <row r="1700" spans="1:16" ht="15.25" customHeight="1">
      <c r="A1700" s="1029" t="s">
        <v>202</v>
      </c>
      <c r="B1700" s="1030"/>
      <c r="C1700" s="559" t="str">
        <f>IF('statement of marks'!$A$3="","",'statement of marks'!$A$3)</f>
        <v>10 'B'</v>
      </c>
      <c r="D1700" s="1030" t="s">
        <v>62</v>
      </c>
      <c r="E1700" s="1030"/>
      <c r="F1700" s="1030">
        <f>IF('statement of marks'!D101="","",'statement of marks'!D101)</f>
        <v>1095</v>
      </c>
      <c r="G1700" s="1050"/>
      <c r="H1700" s="231"/>
      <c r="J1700" s="1029" t="s">
        <v>202</v>
      </c>
      <c r="K1700" s="1030"/>
      <c r="L1700" s="559" t="str">
        <f>IF('statement of marks'!$A$3="","",'statement of marks'!$A$3)</f>
        <v>10 'B'</v>
      </c>
      <c r="M1700" s="1030" t="s">
        <v>62</v>
      </c>
      <c r="N1700" s="1030"/>
      <c r="O1700" s="1030">
        <f>IF('statement of marks'!D102="","",'statement of marks'!D102)</f>
        <v>1096</v>
      </c>
      <c r="P1700" s="1050"/>
    </row>
    <row r="1701" spans="1:16" ht="15.25" customHeight="1">
      <c r="A1701" s="1029" t="s">
        <v>63</v>
      </c>
      <c r="B1701" s="1030"/>
      <c r="C1701" s="559" t="str">
        <f>IF('statement of marks'!F101="","",'statement of marks'!F101)</f>
        <v/>
      </c>
      <c r="D1701" s="1030" t="s">
        <v>58</v>
      </c>
      <c r="E1701" s="1030"/>
      <c r="F1701" s="1062" t="str">
        <f>IF('statement of marks'!G101="","",'statement of marks'!G101)</f>
        <v/>
      </c>
      <c r="G1701" s="1063"/>
      <c r="H1701" s="231"/>
      <c r="J1701" s="1029" t="s">
        <v>63</v>
      </c>
      <c r="K1701" s="1030"/>
      <c r="L1701" s="559" t="str">
        <f>IF('statement of marks'!F102="","",'statement of marks'!F102)</f>
        <v/>
      </c>
      <c r="M1701" s="1030" t="s">
        <v>58</v>
      </c>
      <c r="N1701" s="1030"/>
      <c r="O1701" s="1062" t="str">
        <f>IF('statement of marks'!G102="","",'statement of marks'!G102)</f>
        <v/>
      </c>
      <c r="P1701" s="1063"/>
    </row>
    <row r="1702" spans="1:16" ht="15.25" customHeight="1">
      <c r="A1702" s="229" t="s">
        <v>168</v>
      </c>
      <c r="B1702" s="230" t="s">
        <v>254</v>
      </c>
      <c r="C1702" s="186" t="s">
        <v>67</v>
      </c>
      <c r="D1702" s="186" t="s">
        <v>68</v>
      </c>
      <c r="E1702" s="186" t="s">
        <v>69</v>
      </c>
      <c r="F1702" s="558" t="s">
        <v>176</v>
      </c>
      <c r="G1702" s="190" t="s">
        <v>253</v>
      </c>
      <c r="H1702" s="231"/>
      <c r="J1702" s="229" t="s">
        <v>168</v>
      </c>
      <c r="K1702" s="230" t="s">
        <v>254</v>
      </c>
      <c r="L1702" s="186" t="s">
        <v>67</v>
      </c>
      <c r="M1702" s="186" t="s">
        <v>68</v>
      </c>
      <c r="N1702" s="186" t="s">
        <v>69</v>
      </c>
      <c r="O1702" s="558" t="s">
        <v>176</v>
      </c>
      <c r="P1702" s="190" t="s">
        <v>253</v>
      </c>
    </row>
    <row r="1703" spans="1:16" ht="15.25" customHeight="1">
      <c r="A1703" s="1049" t="s">
        <v>148</v>
      </c>
      <c r="B1703" s="1046"/>
      <c r="C1703" s="563">
        <v>10</v>
      </c>
      <c r="D1703" s="563">
        <v>10</v>
      </c>
      <c r="E1703" s="563">
        <v>10</v>
      </c>
      <c r="F1703" s="563">
        <v>70</v>
      </c>
      <c r="G1703" s="122">
        <v>100</v>
      </c>
      <c r="H1703" s="231"/>
      <c r="J1703" s="1049" t="s">
        <v>148</v>
      </c>
      <c r="K1703" s="1046"/>
      <c r="L1703" s="563">
        <v>10</v>
      </c>
      <c r="M1703" s="563">
        <v>10</v>
      </c>
      <c r="N1703" s="563">
        <v>10</v>
      </c>
      <c r="O1703" s="563">
        <v>70</v>
      </c>
      <c r="P1703" s="122">
        <v>100</v>
      </c>
    </row>
    <row r="1704" spans="1:16" ht="15.25" customHeight="1">
      <c r="A1704" s="1029" t="str">
        <f>'statement of marks'!$K$3</f>
        <v>HINDI</v>
      </c>
      <c r="B1704" s="1030"/>
      <c r="C1704" s="181" t="str">
        <f>IF('statement of marks'!K101="","",'statement of marks'!K101)</f>
        <v/>
      </c>
      <c r="D1704" s="181" t="str">
        <f>IF('statement of marks'!L101="","",'statement of marks'!L101)</f>
        <v/>
      </c>
      <c r="E1704" s="181" t="str">
        <f>IF('statement of marks'!M101="","",'statement of marks'!M101)</f>
        <v/>
      </c>
      <c r="F1704" s="181" t="str">
        <f>IF('statement of marks'!O101="","",'statement of marks'!O101)</f>
        <v/>
      </c>
      <c r="G1704" s="122" t="str">
        <f t="shared" ref="G1704:G1709" si="94">IF(F1704="","",SUM(C1704:F1704))</f>
        <v/>
      </c>
      <c r="H1704" s="231"/>
      <c r="J1704" s="1029" t="str">
        <f>'statement of marks'!$K$3</f>
        <v>HINDI</v>
      </c>
      <c r="K1704" s="1030"/>
      <c r="L1704" s="181" t="str">
        <f>IF('statement of marks'!K102="","",'statement of marks'!K102)</f>
        <v/>
      </c>
      <c r="M1704" s="181" t="str">
        <f>IF('statement of marks'!L102="","",'statement of marks'!L102)</f>
        <v/>
      </c>
      <c r="N1704" s="181" t="str">
        <f>IF('statement of marks'!M102="","",'statement of marks'!M102)</f>
        <v/>
      </c>
      <c r="O1704" s="181" t="str">
        <f>IF('statement of marks'!O102="","",'statement of marks'!O102)</f>
        <v/>
      </c>
      <c r="P1704" s="122" t="str">
        <f t="shared" ref="P1704:P1709" si="95">IF(O1704="","",SUM(L1704:O1704))</f>
        <v/>
      </c>
    </row>
    <row r="1705" spans="1:16" ht="15.25" customHeight="1">
      <c r="A1705" s="1029" t="str">
        <f>'statement of marks'!$AA$3</f>
        <v>ENGLISH</v>
      </c>
      <c r="B1705" s="1030"/>
      <c r="C1705" s="181" t="str">
        <f>IF('statement of marks'!AA101="","",'statement of marks'!AA101)</f>
        <v/>
      </c>
      <c r="D1705" s="181" t="str">
        <f>IF('statement of marks'!AB101="","",'statement of marks'!AB101)</f>
        <v/>
      </c>
      <c r="E1705" s="181" t="str">
        <f>IF('statement of marks'!AC101="","",'statement of marks'!AC101)</f>
        <v/>
      </c>
      <c r="F1705" s="181" t="str">
        <f>IF('statement of marks'!AE101="","",'statement of marks'!AE101)</f>
        <v/>
      </c>
      <c r="G1705" s="122" t="str">
        <f t="shared" si="94"/>
        <v/>
      </c>
      <c r="H1705" s="231"/>
      <c r="J1705" s="1029" t="str">
        <f>'statement of marks'!$AA$3</f>
        <v>ENGLISH</v>
      </c>
      <c r="K1705" s="1030"/>
      <c r="L1705" s="181" t="str">
        <f>IF('statement of marks'!AA102="","",'statement of marks'!AA102)</f>
        <v/>
      </c>
      <c r="M1705" s="181" t="str">
        <f>IF('statement of marks'!AB102="","",'statement of marks'!AB102)</f>
        <v/>
      </c>
      <c r="N1705" s="181" t="str">
        <f>IF('statement of marks'!AC102="","",'statement of marks'!AC102)</f>
        <v/>
      </c>
      <c r="O1705" s="181" t="str">
        <f>IF('statement of marks'!AE102="","",'statement of marks'!AE102)</f>
        <v/>
      </c>
      <c r="P1705" s="122" t="str">
        <f t="shared" si="95"/>
        <v/>
      </c>
    </row>
    <row r="1706" spans="1:16" ht="15.25" customHeight="1">
      <c r="A1706" s="1029" t="str">
        <f>'statement of marks'!AR101</f>
        <v/>
      </c>
      <c r="B1706" s="1030"/>
      <c r="C1706" s="181" t="str">
        <f>IF('statement of marks'!AS101="","",'statement of marks'!AS101)</f>
        <v/>
      </c>
      <c r="D1706" s="181" t="str">
        <f>IF('statement of marks'!AT101="","",'statement of marks'!AT101)</f>
        <v/>
      </c>
      <c r="E1706" s="181" t="str">
        <f>IF('statement of marks'!AU101="","",'statement of marks'!AU101)</f>
        <v/>
      </c>
      <c r="F1706" s="181" t="str">
        <f>IF('statement of marks'!AW101="","",'statement of marks'!AW101)</f>
        <v/>
      </c>
      <c r="G1706" s="122" t="str">
        <f t="shared" si="94"/>
        <v/>
      </c>
      <c r="H1706" s="231"/>
      <c r="J1706" s="1029" t="str">
        <f>'statement of marks'!AR102</f>
        <v/>
      </c>
      <c r="K1706" s="1030"/>
      <c r="L1706" s="181" t="str">
        <f>IF('statement of marks'!AS102="","",'statement of marks'!AS102)</f>
        <v/>
      </c>
      <c r="M1706" s="181" t="str">
        <f>IF('statement of marks'!AT102="","",'statement of marks'!AT102)</f>
        <v/>
      </c>
      <c r="N1706" s="181" t="str">
        <f>IF('statement of marks'!AU102="","",'statement of marks'!AU102)</f>
        <v/>
      </c>
      <c r="O1706" s="181" t="str">
        <f>IF('statement of marks'!AW102="","",'statement of marks'!AW102)</f>
        <v/>
      </c>
      <c r="P1706" s="122" t="str">
        <f t="shared" si="95"/>
        <v/>
      </c>
    </row>
    <row r="1707" spans="1:16" ht="15.25" customHeight="1">
      <c r="A1707" s="1029" t="str">
        <f>'statement of marks'!$BI$3</f>
        <v>SCIENCE</v>
      </c>
      <c r="B1707" s="1030"/>
      <c r="C1707" s="181" t="str">
        <f>IF('statement of marks'!BI101="","",'statement of marks'!BI101)</f>
        <v/>
      </c>
      <c r="D1707" s="181" t="str">
        <f>IF('statement of marks'!BJ101="","",'statement of marks'!BJ101)</f>
        <v/>
      </c>
      <c r="E1707" s="181" t="str">
        <f>IF('statement of marks'!BK101="","",'statement of marks'!BK101)</f>
        <v/>
      </c>
      <c r="F1707" s="181" t="str">
        <f>IF('statement of marks'!BM101="","",'statement of marks'!BM101)</f>
        <v/>
      </c>
      <c r="G1707" s="122" t="str">
        <f t="shared" si="94"/>
        <v/>
      </c>
      <c r="H1707" s="231"/>
      <c r="J1707" s="1029" t="str">
        <f>'statement of marks'!$BI$3</f>
        <v>SCIENCE</v>
      </c>
      <c r="K1707" s="1030"/>
      <c r="L1707" s="181" t="str">
        <f>IF('statement of marks'!BI102="","",'statement of marks'!BI102)</f>
        <v/>
      </c>
      <c r="M1707" s="181" t="str">
        <f>IF('statement of marks'!BJ102="","",'statement of marks'!BJ102)</f>
        <v/>
      </c>
      <c r="N1707" s="181" t="str">
        <f>IF('statement of marks'!BK102="","",'statement of marks'!BK102)</f>
        <v/>
      </c>
      <c r="O1707" s="181" t="str">
        <f>IF('statement of marks'!BM102="","",'statement of marks'!BM102)</f>
        <v/>
      </c>
      <c r="P1707" s="122" t="str">
        <f t="shared" si="95"/>
        <v/>
      </c>
    </row>
    <row r="1708" spans="1:16" ht="15.25" customHeight="1">
      <c r="A1708" s="1029" t="str">
        <f>'statement of marks'!$BY$3</f>
        <v>SOCIAL SCIENCE</v>
      </c>
      <c r="B1708" s="1030"/>
      <c r="C1708" s="181" t="str">
        <f>IF('statement of marks'!BY101="","",'statement of marks'!BY101)</f>
        <v/>
      </c>
      <c r="D1708" s="181" t="str">
        <f>IF('statement of marks'!BZ101="","",'statement of marks'!BZ101)</f>
        <v/>
      </c>
      <c r="E1708" s="181" t="str">
        <f>IF('statement of marks'!CA101="","",'statement of marks'!CA101)</f>
        <v/>
      </c>
      <c r="F1708" s="181" t="str">
        <f>IF('statement of marks'!CC101="","",'statement of marks'!CC101)</f>
        <v/>
      </c>
      <c r="G1708" s="122" t="str">
        <f t="shared" si="94"/>
        <v/>
      </c>
      <c r="H1708" s="231"/>
      <c r="J1708" s="1029" t="str">
        <f>'statement of marks'!$BY$3</f>
        <v>SOCIAL SCIENCE</v>
      </c>
      <c r="K1708" s="1030"/>
      <c r="L1708" s="181" t="str">
        <f>IF('statement of marks'!BY102="","",'statement of marks'!BY102)</f>
        <v/>
      </c>
      <c r="M1708" s="181" t="str">
        <f>IF('statement of marks'!BZ102="","",'statement of marks'!BZ102)</f>
        <v/>
      </c>
      <c r="N1708" s="181" t="str">
        <f>IF('statement of marks'!CA102="","",'statement of marks'!CA102)</f>
        <v/>
      </c>
      <c r="O1708" s="181" t="str">
        <f>IF('statement of marks'!CC102="","",'statement of marks'!CC102)</f>
        <v/>
      </c>
      <c r="P1708" s="122" t="str">
        <f t="shared" si="95"/>
        <v/>
      </c>
    </row>
    <row r="1709" spans="1:16" ht="15.25" customHeight="1">
      <c r="A1709" s="1029" t="str">
        <f>'statement of marks'!$CO$3</f>
        <v>MATHEMATICS</v>
      </c>
      <c r="B1709" s="1030"/>
      <c r="C1709" s="181" t="str">
        <f>IF('statement of marks'!CO101="","",'statement of marks'!CO101)</f>
        <v/>
      </c>
      <c r="D1709" s="181" t="str">
        <f>IF('statement of marks'!CP101="","",'statement of marks'!CP101)</f>
        <v/>
      </c>
      <c r="E1709" s="181" t="str">
        <f>IF('statement of marks'!CQ101="","",'statement of marks'!CQ101)</f>
        <v/>
      </c>
      <c r="F1709" s="181" t="str">
        <f>IF('statement of marks'!CS101="","",'statement of marks'!CS101)</f>
        <v/>
      </c>
      <c r="G1709" s="122" t="str">
        <f t="shared" si="94"/>
        <v/>
      </c>
      <c r="H1709" s="231"/>
      <c r="J1709" s="1029" t="str">
        <f>'statement of marks'!$CO$3</f>
        <v>MATHEMATICS</v>
      </c>
      <c r="K1709" s="1030"/>
      <c r="L1709" s="181" t="str">
        <f>IF('statement of marks'!CO102="","",'statement of marks'!CO102)</f>
        <v/>
      </c>
      <c r="M1709" s="181" t="str">
        <f>IF('statement of marks'!CP102="","",'statement of marks'!CP102)</f>
        <v/>
      </c>
      <c r="N1709" s="181" t="str">
        <f>IF('statement of marks'!CQ102="","",'statement of marks'!CQ102)</f>
        <v/>
      </c>
      <c r="O1709" s="181" t="str">
        <f>IF('statement of marks'!CS102="","",'statement of marks'!CS102)</f>
        <v/>
      </c>
      <c r="P1709" s="122" t="str">
        <f t="shared" si="95"/>
        <v/>
      </c>
    </row>
    <row r="1710" spans="1:16" ht="15.25" customHeight="1">
      <c r="A1710" s="1047" t="s">
        <v>255</v>
      </c>
      <c r="B1710" s="1048"/>
      <c r="C1710" s="180" t="str">
        <f>IF(C1709="","",SUM(C1704:C1709))</f>
        <v/>
      </c>
      <c r="D1710" s="180" t="str">
        <f>IF(D1709="","",SUM(D1704:D1709))</f>
        <v/>
      </c>
      <c r="E1710" s="180" t="str">
        <f>IF(E1709="","",SUM(E1704:E1709))</f>
        <v/>
      </c>
      <c r="F1710" s="180" t="str">
        <f>IF(F1709="","",SUM(F1704:F1709))</f>
        <v/>
      </c>
      <c r="G1710" s="188" t="str">
        <f>IF(G1709="","",SUM(G1704:G1709))</f>
        <v/>
      </c>
      <c r="H1710" s="231"/>
      <c r="J1710" s="1047" t="s">
        <v>255</v>
      </c>
      <c r="K1710" s="1048"/>
      <c r="L1710" s="180" t="str">
        <f>IF(L1709="","",SUM(L1704:L1709))</f>
        <v/>
      </c>
      <c r="M1710" s="180" t="str">
        <f>IF(M1709="","",SUM(M1704:M1709))</f>
        <v/>
      </c>
      <c r="N1710" s="180" t="str">
        <f>IF(N1709="","",SUM(N1704:N1709))</f>
        <v/>
      </c>
      <c r="O1710" s="180" t="str">
        <f>IF(O1709="","",SUM(O1704:O1709))</f>
        <v/>
      </c>
      <c r="P1710" s="188" t="str">
        <f>IF(P1709="","",SUM(P1704:P1709))</f>
        <v/>
      </c>
    </row>
    <row r="1711" spans="1:16" ht="15.25" customHeight="1">
      <c r="A1711" s="1047" t="s">
        <v>169</v>
      </c>
      <c r="B1711" s="1048"/>
      <c r="C1711" s="563">
        <f>60-(COUNTIF(C1704:C1709,"NA")*10+COUNTIF(C1704:C1709,"ML")*10)</f>
        <v>60</v>
      </c>
      <c r="D1711" s="563">
        <f>60-(COUNTIF(D1704:D1709,"NA")*10+COUNTIF(D1704:D1709,"ML")*10)</f>
        <v>60</v>
      </c>
      <c r="E1711" s="563">
        <f>60-(COUNTIF(E1704:E1709,"NA")*10+COUNTIF(E1704:E1709,"ML")*10)</f>
        <v>60</v>
      </c>
      <c r="F1711" s="563">
        <f>420-(COUNTIF(F1704:F1709,"NA")*70+COUNTIF(F1704:F1709,"ML")*70)</f>
        <v>420</v>
      </c>
      <c r="G1711" s="189">
        <f>SUM(C1711:F1711)</f>
        <v>600</v>
      </c>
      <c r="H1711" s="231"/>
      <c r="J1711" s="1047" t="s">
        <v>169</v>
      </c>
      <c r="K1711" s="1048"/>
      <c r="L1711" s="563">
        <f>60-(COUNTIF(L1704:L1709,"NA")*10+COUNTIF(L1704:L1709,"ML")*10)</f>
        <v>60</v>
      </c>
      <c r="M1711" s="563">
        <f>60-(COUNTIF(M1704:M1709,"NA")*10+COUNTIF(M1704:M1709,"ML")*10)</f>
        <v>60</v>
      </c>
      <c r="N1711" s="563">
        <f>60-(COUNTIF(N1704:N1709,"NA")*10+COUNTIF(N1704:N1709,"ML")*10)</f>
        <v>60</v>
      </c>
      <c r="O1711" s="563">
        <f>420-(COUNTIF(O1704:O1709,"NA")*70+COUNTIF(O1704:O1709,"ML")*70)</f>
        <v>420</v>
      </c>
      <c r="P1711" s="189">
        <f>SUM(L1711:O1711)</f>
        <v>600</v>
      </c>
    </row>
    <row r="1712" spans="1:16" ht="15.25" customHeight="1">
      <c r="A1712" s="1045" t="s">
        <v>133</v>
      </c>
      <c r="B1712" s="1046"/>
      <c r="C1712" s="123" t="e">
        <f>C1710/C1711*100</f>
        <v>#VALUE!</v>
      </c>
      <c r="D1712" s="123" t="e">
        <f>D1710/D1711*100</f>
        <v>#VALUE!</v>
      </c>
      <c r="E1712" s="123" t="e">
        <f>E1710/E1711*100</f>
        <v>#VALUE!</v>
      </c>
      <c r="F1712" s="123" t="e">
        <f>F1710/F1711*100</f>
        <v>#VALUE!</v>
      </c>
      <c r="G1712" s="124" t="e">
        <f>G1710/G1711*100</f>
        <v>#VALUE!</v>
      </c>
      <c r="H1712" s="231"/>
      <c r="J1712" s="1045" t="s">
        <v>133</v>
      </c>
      <c r="K1712" s="1046"/>
      <c r="L1712" s="123" t="e">
        <f>L1710/L1711*100</f>
        <v>#VALUE!</v>
      </c>
      <c r="M1712" s="123" t="e">
        <f>M1710/M1711*100</f>
        <v>#VALUE!</v>
      </c>
      <c r="N1712" s="123" t="e">
        <f>N1710/N1711*100</f>
        <v>#VALUE!</v>
      </c>
      <c r="O1712" s="123" t="e">
        <f>O1710/O1711*100</f>
        <v>#VALUE!</v>
      </c>
      <c r="P1712" s="124" t="e">
        <f>P1710/P1711*100</f>
        <v>#VALUE!</v>
      </c>
    </row>
    <row r="1713" spans="1:16" ht="15.25" customHeight="1">
      <c r="A1713" s="1029" t="str">
        <f>'statement of marks'!$DE$3</f>
        <v>RAJASTHAN STUDIES</v>
      </c>
      <c r="B1713" s="1030"/>
      <c r="C1713" s="564" t="str">
        <f>IF('statement of marks'!DE101="","",'statement of marks'!DE101)</f>
        <v/>
      </c>
      <c r="D1713" s="564" t="str">
        <f>IF('statement of marks'!DF101="","",'statement of marks'!DF101)</f>
        <v/>
      </c>
      <c r="E1713" s="564" t="str">
        <f>IF('statement of marks'!DG101="","",'statement of marks'!DG101)</f>
        <v/>
      </c>
      <c r="F1713" s="564" t="str">
        <f>IF('statement of marks'!DI101="","",'statement of marks'!DI101)</f>
        <v/>
      </c>
      <c r="G1713" s="122" t="str">
        <f>IF(F1713="","",SUM(C1713:F1713))</f>
        <v/>
      </c>
      <c r="H1713" s="231"/>
      <c r="J1713" s="1029" t="str">
        <f>'statement of marks'!$DE$3</f>
        <v>RAJASTHAN STUDIES</v>
      </c>
      <c r="K1713" s="1030"/>
      <c r="L1713" s="564" t="str">
        <f>IF('statement of marks'!DE102="","",'statement of marks'!DE102)</f>
        <v/>
      </c>
      <c r="M1713" s="564" t="str">
        <f>IF('statement of marks'!DF102="","",'statement of marks'!DF102)</f>
        <v/>
      </c>
      <c r="N1713" s="564" t="str">
        <f>IF('statement of marks'!DG102="","",'statement of marks'!DG102)</f>
        <v/>
      </c>
      <c r="O1713" s="564" t="str">
        <f>IF('statement of marks'!DI102="","",'statement of marks'!DI102)</f>
        <v/>
      </c>
      <c r="P1713" s="122" t="str">
        <f>IF(O1713="","",SUM(L1713:O1713))</f>
        <v/>
      </c>
    </row>
    <row r="1714" spans="1:16" ht="15.25" customHeight="1">
      <c r="A1714" s="1029" t="str">
        <f>'statement of marks'!$DP$3</f>
        <v>PH. AND HEALTH EDU.</v>
      </c>
      <c r="B1714" s="1030"/>
      <c r="C1714" s="564" t="str">
        <f>IF('statement of marks'!DP101="","",'statement of marks'!DP101)</f>
        <v/>
      </c>
      <c r="D1714" s="564" t="str">
        <f>IF('statement of marks'!DQ101="","",'statement of marks'!DQ101)</f>
        <v/>
      </c>
      <c r="E1714" s="564" t="str">
        <f>IF('statement of marks'!DR101="","",'statement of marks'!DR101)</f>
        <v/>
      </c>
      <c r="F1714" s="564" t="str">
        <f>IF('statement of marks'!DV101="","",'statement of marks'!DV101)</f>
        <v/>
      </c>
      <c r="G1714" s="122" t="str">
        <f>IF(F1714="","",SUM(C1714:F1714))</f>
        <v/>
      </c>
      <c r="H1714" s="231"/>
      <c r="J1714" s="1029" t="str">
        <f>'statement of marks'!$DP$3</f>
        <v>PH. AND HEALTH EDU.</v>
      </c>
      <c r="K1714" s="1030"/>
      <c r="L1714" s="564" t="str">
        <f>IF('statement of marks'!DP102="","",'statement of marks'!DP102)</f>
        <v/>
      </c>
      <c r="M1714" s="564" t="str">
        <f>IF('statement of marks'!DQ102="","",'statement of marks'!DQ102)</f>
        <v/>
      </c>
      <c r="N1714" s="564" t="str">
        <f>IF('statement of marks'!DR102="","",'statement of marks'!DR102)</f>
        <v/>
      </c>
      <c r="O1714" s="564" t="str">
        <f>IF('statement of marks'!DV102="","",'statement of marks'!DV102)</f>
        <v/>
      </c>
      <c r="P1714" s="122" t="str">
        <f>IF(O1714="","",SUM(L1714:O1714))</f>
        <v/>
      </c>
    </row>
    <row r="1715" spans="1:16" ht="15.25" customHeight="1">
      <c r="A1715" s="1029" t="str">
        <f>'statement of marks'!$EB$3</f>
        <v>FOUNDATION OF IT</v>
      </c>
      <c r="B1715" s="1030"/>
      <c r="C1715" s="564" t="str">
        <f>IF('statement of marks'!EB101="","",'statement of marks'!EB101)</f>
        <v/>
      </c>
      <c r="D1715" s="564" t="str">
        <f>IF('statement of marks'!EC101="","",'statement of marks'!EC101)</f>
        <v/>
      </c>
      <c r="E1715" s="564" t="str">
        <f>IF('statement of marks'!ED101="","",'statement of marks'!ED101)</f>
        <v/>
      </c>
      <c r="F1715" s="564" t="str">
        <f>IF('statement of marks'!EH101="","",'statement of marks'!EH101)</f>
        <v/>
      </c>
      <c r="G1715" s="122" t="str">
        <f>IF(F1715="","",SUM(C1715:F1715))</f>
        <v/>
      </c>
      <c r="H1715" s="231"/>
      <c r="J1715" s="1029" t="str">
        <f>'statement of marks'!$EB$3</f>
        <v>FOUNDATION OF IT</v>
      </c>
      <c r="K1715" s="1030"/>
      <c r="L1715" s="564" t="str">
        <f>IF('statement of marks'!EB102="","",'statement of marks'!EB102)</f>
        <v/>
      </c>
      <c r="M1715" s="564" t="str">
        <f>IF('statement of marks'!EC102="","",'statement of marks'!EC102)</f>
        <v/>
      </c>
      <c r="N1715" s="564" t="str">
        <f>IF('statement of marks'!ED102="","",'statement of marks'!ED102)</f>
        <v/>
      </c>
      <c r="O1715" s="564" t="str">
        <f>IF('statement of marks'!EH102="","",'statement of marks'!EH102)</f>
        <v/>
      </c>
      <c r="P1715" s="122" t="str">
        <f>IF(O1715="","",SUM(L1715:O1715))</f>
        <v/>
      </c>
    </row>
    <row r="1716" spans="1:16" ht="15.25" customHeight="1">
      <c r="A1716" s="1029" t="str">
        <f>'statement of marks'!$EN$3</f>
        <v>S.U.P.W.</v>
      </c>
      <c r="B1716" s="1030"/>
      <c r="C1716" s="562" t="s">
        <v>247</v>
      </c>
      <c r="D1716" s="1042" t="s">
        <v>249</v>
      </c>
      <c r="E1716" s="1042"/>
      <c r="F1716" s="565" t="s">
        <v>75</v>
      </c>
      <c r="G1716" s="122" t="s">
        <v>30</v>
      </c>
      <c r="H1716" s="231"/>
      <c r="J1716" s="1029" t="str">
        <f>'statement of marks'!$EN$3</f>
        <v>S.U.P.W.</v>
      </c>
      <c r="K1716" s="1030"/>
      <c r="L1716" s="562" t="s">
        <v>247</v>
      </c>
      <c r="M1716" s="1042" t="s">
        <v>249</v>
      </c>
      <c r="N1716" s="1042"/>
      <c r="O1716" s="565" t="s">
        <v>75</v>
      </c>
      <c r="P1716" s="122" t="s">
        <v>30</v>
      </c>
    </row>
    <row r="1717" spans="1:16" ht="15.25" customHeight="1">
      <c r="A1717" s="1029"/>
      <c r="B1717" s="1030"/>
      <c r="C1717" s="563">
        <f>'statement of marks'!$EN$6</f>
        <v>25</v>
      </c>
      <c r="D1717" s="1043">
        <f>'statement of marks'!$EO$6</f>
        <v>45</v>
      </c>
      <c r="E1717" s="1043"/>
      <c r="F1717" s="563">
        <f>'statement of marks'!$EP$6</f>
        <v>30</v>
      </c>
      <c r="G1717" s="122">
        <f>SUM(C1717,D1717,F1717)</f>
        <v>100</v>
      </c>
      <c r="H1717" s="231"/>
      <c r="J1717" s="1029"/>
      <c r="K1717" s="1030"/>
      <c r="L1717" s="563">
        <f>'statement of marks'!$EN$6</f>
        <v>25</v>
      </c>
      <c r="M1717" s="1043">
        <f>'statement of marks'!$EO$6</f>
        <v>45</v>
      </c>
      <c r="N1717" s="1043"/>
      <c r="O1717" s="563">
        <f>'statement of marks'!$EP$6</f>
        <v>30</v>
      </c>
      <c r="P1717" s="122">
        <f>SUM(L1717,M1717,O1717)</f>
        <v>100</v>
      </c>
    </row>
    <row r="1718" spans="1:16" ht="15.25" customHeight="1">
      <c r="A1718" s="1029"/>
      <c r="B1718" s="1030"/>
      <c r="C1718" s="564" t="str">
        <f>IF('statement of marks'!EN101="","",'statement of marks'!EN101)</f>
        <v/>
      </c>
      <c r="D1718" s="1044" t="str">
        <f>'statement of marks'!EO101</f>
        <v/>
      </c>
      <c r="E1718" s="1044"/>
      <c r="F1718" s="564" t="str">
        <f>'statement of marks'!EP101</f>
        <v/>
      </c>
      <c r="G1718" s="561" t="str">
        <f>IF(F1718="","",SUM(C1718,D1718,F1718))</f>
        <v/>
      </c>
      <c r="H1718" s="231"/>
      <c r="J1718" s="1029"/>
      <c r="K1718" s="1030"/>
      <c r="L1718" s="564" t="str">
        <f>IF('statement of marks'!EN102="","",'statement of marks'!EN102)</f>
        <v/>
      </c>
      <c r="M1718" s="1044" t="str">
        <f>'statement of marks'!EO102</f>
        <v/>
      </c>
      <c r="N1718" s="1044"/>
      <c r="O1718" s="564" t="str">
        <f>'statement of marks'!EP102</f>
        <v/>
      </c>
      <c r="P1718" s="561" t="str">
        <f>IF(O1718="","",SUM(L1718,M1718,O1718))</f>
        <v/>
      </c>
    </row>
    <row r="1719" spans="1:16" ht="15.25" customHeight="1">
      <c r="A1719" s="1029" t="str">
        <f>'statement of marks'!$ES$3</f>
        <v>ART EDU.</v>
      </c>
      <c r="B1719" s="1030"/>
      <c r="C1719" s="565" t="s">
        <v>76</v>
      </c>
      <c r="D1719" s="1041" t="s">
        <v>77</v>
      </c>
      <c r="E1719" s="1041"/>
      <c r="F1719" s="224" t="s">
        <v>248</v>
      </c>
      <c r="G1719" s="122" t="s">
        <v>30</v>
      </c>
      <c r="H1719" s="231"/>
      <c r="J1719" s="1029" t="str">
        <f>'statement of marks'!$ES$3</f>
        <v>ART EDU.</v>
      </c>
      <c r="K1719" s="1030"/>
      <c r="L1719" s="565" t="s">
        <v>76</v>
      </c>
      <c r="M1719" s="1041" t="s">
        <v>77</v>
      </c>
      <c r="N1719" s="1041"/>
      <c r="O1719" s="224" t="s">
        <v>248</v>
      </c>
      <c r="P1719" s="122" t="s">
        <v>30</v>
      </c>
    </row>
    <row r="1720" spans="1:16" ht="15.25" customHeight="1">
      <c r="A1720" s="1029"/>
      <c r="B1720" s="1030"/>
      <c r="C1720" s="563">
        <f>'statement of marks'!$ES$6</f>
        <v>25</v>
      </c>
      <c r="D1720" s="563">
        <f>'statement of marks'!$ET$6</f>
        <v>30</v>
      </c>
      <c r="E1720" s="563">
        <f>'statement of marks'!$EU$6</f>
        <v>30</v>
      </c>
      <c r="F1720" s="563">
        <f>'statement of marks'!$EV$6</f>
        <v>15</v>
      </c>
      <c r="G1720" s="122">
        <f>SUM(C1720,D1720,E1720,F1720)</f>
        <v>100</v>
      </c>
      <c r="H1720" s="231"/>
      <c r="J1720" s="1029"/>
      <c r="K1720" s="1030"/>
      <c r="L1720" s="563">
        <f>'statement of marks'!$ES$6</f>
        <v>25</v>
      </c>
      <c r="M1720" s="563">
        <f>'statement of marks'!$ET$6</f>
        <v>30</v>
      </c>
      <c r="N1720" s="563">
        <f>'statement of marks'!$EU$6</f>
        <v>30</v>
      </c>
      <c r="O1720" s="563">
        <f>'statement of marks'!$EV$6</f>
        <v>15</v>
      </c>
      <c r="P1720" s="122">
        <f>SUM(L1720,M1720,N1720,O1720)</f>
        <v>100</v>
      </c>
    </row>
    <row r="1721" spans="1:16" ht="15.25" customHeight="1">
      <c r="A1721" s="1029"/>
      <c r="B1721" s="1030"/>
      <c r="C1721" s="564" t="str">
        <f>IF('statement of marks'!ES101="","",'statement of marks'!ES101)</f>
        <v/>
      </c>
      <c r="D1721" s="564" t="str">
        <f>'statement of marks'!ET101</f>
        <v/>
      </c>
      <c r="E1721" s="564" t="str">
        <f>'statement of marks'!EU101</f>
        <v/>
      </c>
      <c r="F1721" s="564" t="str">
        <f>'statement of marks'!EV101</f>
        <v/>
      </c>
      <c r="G1721" s="122" t="str">
        <f>IF(F1721="","",SUM(C1721:F1721))</f>
        <v/>
      </c>
      <c r="H1721" s="231"/>
      <c r="J1721" s="1029"/>
      <c r="K1721" s="1030"/>
      <c r="L1721" s="564" t="str">
        <f>IF('statement of marks'!ES102="","",'statement of marks'!ES102)</f>
        <v/>
      </c>
      <c r="M1721" s="564" t="str">
        <f>'statement of marks'!ET102</f>
        <v/>
      </c>
      <c r="N1721" s="564" t="str">
        <f>'statement of marks'!EU102</f>
        <v/>
      </c>
      <c r="O1721" s="564" t="str">
        <f>'statement of marks'!EV102</f>
        <v/>
      </c>
      <c r="P1721" s="122" t="str">
        <f>IF(O1721="","",SUM(L1721:O1721))</f>
        <v/>
      </c>
    </row>
    <row r="1722" spans="1:16" ht="15.25" customHeight="1">
      <c r="A1722" s="1033" t="s">
        <v>246</v>
      </c>
      <c r="B1722" s="1034"/>
      <c r="C1722" s="560" t="s">
        <v>252</v>
      </c>
      <c r="D1722" s="560" t="s">
        <v>251</v>
      </c>
      <c r="E1722" s="560" t="s">
        <v>250</v>
      </c>
      <c r="F1722" s="1031" t="s">
        <v>245</v>
      </c>
      <c r="G1722" s="1032"/>
      <c r="H1722" s="231"/>
      <c r="J1722" s="1033" t="s">
        <v>246</v>
      </c>
      <c r="K1722" s="1034"/>
      <c r="L1722" s="560" t="s">
        <v>252</v>
      </c>
      <c r="M1722" s="560" t="s">
        <v>251</v>
      </c>
      <c r="N1722" s="560" t="s">
        <v>250</v>
      </c>
      <c r="O1722" s="1031" t="s">
        <v>245</v>
      </c>
      <c r="P1722" s="1032"/>
    </row>
    <row r="1723" spans="1:16" ht="15.25" customHeight="1">
      <c r="A1723" s="1033" t="s">
        <v>170</v>
      </c>
      <c r="B1723" s="1034"/>
      <c r="C1723" s="181" t="str">
        <f>IF('statement of marks'!GN101="","",'statement of marks'!GN101)</f>
        <v/>
      </c>
      <c r="D1723" s="181" t="str">
        <f>IF('statement of marks'!GP101="","",'statement of marks'!GP101)</f>
        <v/>
      </c>
      <c r="E1723" s="181" t="str">
        <f>IF('statement of marks'!GR101="","",'statement of marks'!GR101)</f>
        <v/>
      </c>
      <c r="F1723" s="1035" t="str">
        <f>'statement of marks'!GT101</f>
        <v/>
      </c>
      <c r="G1723" s="1036"/>
      <c r="H1723" s="231"/>
      <c r="J1723" s="1033" t="s">
        <v>170</v>
      </c>
      <c r="K1723" s="1034"/>
      <c r="L1723" s="181" t="str">
        <f>IF('statement of marks'!GN102="","",'statement of marks'!GN102)</f>
        <v/>
      </c>
      <c r="M1723" s="181" t="str">
        <f>IF('statement of marks'!GP102="","",'statement of marks'!GP102)</f>
        <v/>
      </c>
      <c r="N1723" s="181" t="str">
        <f>IF('statement of marks'!GR102="","",'statement of marks'!GR102)</f>
        <v/>
      </c>
      <c r="O1723" s="1035" t="str">
        <f>'statement of marks'!GT102</f>
        <v/>
      </c>
      <c r="P1723" s="1036"/>
    </row>
    <row r="1724" spans="1:16" ht="15.25" customHeight="1">
      <c r="A1724" s="1037" t="s">
        <v>171</v>
      </c>
      <c r="B1724" s="1038"/>
      <c r="C1724" s="180" t="str">
        <f>IF('statement of marks'!GM101="","",'statement of marks'!GM101)</f>
        <v/>
      </c>
      <c r="D1724" s="180" t="str">
        <f>IF('statement of marks'!GO101="","",'statement of marks'!GO101)</f>
        <v/>
      </c>
      <c r="E1724" s="180" t="str">
        <f>IF('statement of marks'!GQ101="","",'statement of marks'!GQ101)</f>
        <v/>
      </c>
      <c r="F1724" s="1039" t="str">
        <f>'statement of marks'!GS101</f>
        <v/>
      </c>
      <c r="G1724" s="1040"/>
      <c r="H1724" s="231"/>
      <c r="J1724" s="1037" t="s">
        <v>171</v>
      </c>
      <c r="K1724" s="1038"/>
      <c r="L1724" s="180" t="str">
        <f>IF('statement of marks'!GM102="","",'statement of marks'!GM102)</f>
        <v/>
      </c>
      <c r="M1724" s="180" t="str">
        <f>IF('statement of marks'!GO102="","",'statement of marks'!GO102)</f>
        <v/>
      </c>
      <c r="N1724" s="180" t="str">
        <f>IF('statement of marks'!GQ102="","",'statement of marks'!GQ102)</f>
        <v/>
      </c>
      <c r="O1724" s="1039" t="str">
        <f>'statement of marks'!GS102</f>
        <v/>
      </c>
      <c r="P1724" s="1040"/>
    </row>
    <row r="1725" spans="1:16" ht="15.25" customHeight="1">
      <c r="A1725" s="1029" t="s">
        <v>241</v>
      </c>
      <c r="B1725" s="1030"/>
      <c r="C1725" s="177"/>
      <c r="D1725" s="43"/>
      <c r="E1725" s="43"/>
      <c r="F1725" s="43"/>
      <c r="G1725" s="226"/>
      <c r="H1725" s="231"/>
      <c r="J1725" s="1029" t="s">
        <v>241</v>
      </c>
      <c r="K1725" s="1030"/>
      <c r="L1725" s="177"/>
      <c r="M1725" s="43"/>
      <c r="N1725" s="43"/>
      <c r="O1725" s="43"/>
      <c r="P1725" s="226"/>
    </row>
    <row r="1726" spans="1:16" ht="15.25" customHeight="1">
      <c r="A1726" s="1029" t="s">
        <v>242</v>
      </c>
      <c r="B1726" s="1030"/>
      <c r="C1726" s="177"/>
      <c r="D1726" s="43"/>
      <c r="E1726" s="43"/>
      <c r="F1726" s="43"/>
      <c r="G1726" s="226"/>
      <c r="H1726" s="231"/>
      <c r="J1726" s="1029" t="s">
        <v>242</v>
      </c>
      <c r="K1726" s="1030"/>
      <c r="L1726" s="177"/>
      <c r="M1726" s="43"/>
      <c r="N1726" s="43"/>
      <c r="O1726" s="43"/>
      <c r="P1726" s="226"/>
    </row>
    <row r="1727" spans="1:16" ht="15.25" customHeight="1">
      <c r="A1727" s="1029" t="s">
        <v>243</v>
      </c>
      <c r="B1727" s="1030"/>
      <c r="C1727" s="177"/>
      <c r="D1727" s="43"/>
      <c r="E1727" s="43"/>
      <c r="F1727" s="43"/>
      <c r="G1727" s="226"/>
      <c r="H1727" s="231"/>
      <c r="J1727" s="1029" t="s">
        <v>243</v>
      </c>
      <c r="K1727" s="1030"/>
      <c r="L1727" s="177"/>
      <c r="M1727" s="43"/>
      <c r="N1727" s="43"/>
      <c r="O1727" s="43"/>
      <c r="P1727" s="226"/>
    </row>
    <row r="1728" spans="1:16" ht="15.25" customHeight="1" thickBot="1">
      <c r="A1728" s="1027" t="s">
        <v>244</v>
      </c>
      <c r="B1728" s="1028"/>
      <c r="C1728" s="178"/>
      <c r="D1728" s="227"/>
      <c r="E1728" s="227"/>
      <c r="F1728" s="227"/>
      <c r="G1728" s="228"/>
      <c r="H1728" s="231"/>
      <c r="J1728" s="1027" t="s">
        <v>244</v>
      </c>
      <c r="K1728" s="1028"/>
      <c r="L1728" s="178"/>
      <c r="M1728" s="227"/>
      <c r="N1728" s="227"/>
      <c r="O1728" s="227"/>
      <c r="P1728" s="228"/>
    </row>
    <row r="1729" spans="1:16" ht="15.25" customHeight="1" thickTop="1">
      <c r="A1729" s="1053" t="s">
        <v>166</v>
      </c>
      <c r="B1729" s="1054"/>
      <c r="C1729" s="1054"/>
      <c r="D1729" s="1054"/>
      <c r="E1729" s="1054"/>
      <c r="F1729" s="1054"/>
      <c r="G1729" s="1055"/>
      <c r="H1729" s="231"/>
      <c r="J1729" s="1056" t="s">
        <v>256</v>
      </c>
      <c r="K1729" s="1057"/>
      <c r="L1729" s="1057"/>
      <c r="M1729" s="1057"/>
      <c r="N1729" s="1057"/>
      <c r="O1729" s="1057"/>
      <c r="P1729" s="1058"/>
    </row>
    <row r="1730" spans="1:16" ht="15.25" customHeight="1">
      <c r="A1730" s="1059" t="str">
        <f>IF('statement of marks'!$A$1="","",'statement of marks'!$A$1)</f>
        <v xml:space="preserve">GOVT. HR. SEC. SCHOOL, </v>
      </c>
      <c r="B1730" s="1060"/>
      <c r="C1730" s="1060"/>
      <c r="D1730" s="1060"/>
      <c r="E1730" s="1060"/>
      <c r="F1730" s="1060"/>
      <c r="G1730" s="1061"/>
      <c r="H1730" s="231"/>
      <c r="J1730" s="1059" t="str">
        <f>IF('statement of marks'!$A$1="","",'statement of marks'!$A$1)</f>
        <v xml:space="preserve">GOVT. HR. SEC. SCHOOL, </v>
      </c>
      <c r="K1730" s="1060"/>
      <c r="L1730" s="1060"/>
      <c r="M1730" s="1060"/>
      <c r="N1730" s="1060"/>
      <c r="O1730" s="1060"/>
      <c r="P1730" s="1061"/>
    </row>
    <row r="1731" spans="1:16" ht="15.25" customHeight="1">
      <c r="A1731" s="1059"/>
      <c r="B1731" s="1060"/>
      <c r="C1731" s="1060"/>
      <c r="D1731" s="1060"/>
      <c r="E1731" s="1060"/>
      <c r="F1731" s="1060"/>
      <c r="G1731" s="1061"/>
      <c r="H1731" s="231"/>
      <c r="J1731" s="1059"/>
      <c r="K1731" s="1060"/>
      <c r="L1731" s="1060"/>
      <c r="M1731" s="1060"/>
      <c r="N1731" s="1060"/>
      <c r="O1731" s="1060"/>
      <c r="P1731" s="1061"/>
    </row>
    <row r="1732" spans="1:16" ht="15.25" customHeight="1">
      <c r="A1732" s="1029" t="s">
        <v>167</v>
      </c>
      <c r="B1732" s="1030"/>
      <c r="C1732" s="1051" t="str">
        <f>IF('statement of marks'!$F$3="","",'statement of marks'!$F$3)</f>
        <v>2015-16</v>
      </c>
      <c r="D1732" s="1051"/>
      <c r="E1732" s="1051"/>
      <c r="F1732" s="1051"/>
      <c r="G1732" s="1052"/>
      <c r="H1732" s="231"/>
      <c r="J1732" s="1029" t="s">
        <v>167</v>
      </c>
      <c r="K1732" s="1030"/>
      <c r="L1732" s="1051" t="str">
        <f>IF('statement of marks'!$F$3="","",'statement of marks'!$F$3)</f>
        <v>2015-16</v>
      </c>
      <c r="M1732" s="1051"/>
      <c r="N1732" s="1051"/>
      <c r="O1732" s="1051"/>
      <c r="P1732" s="1052"/>
    </row>
    <row r="1733" spans="1:16" ht="15.25" customHeight="1">
      <c r="A1733" s="1029" t="s">
        <v>31</v>
      </c>
      <c r="B1733" s="1030"/>
      <c r="C1733" s="1051" t="str">
        <f>IF('statement of marks'!H103="","",'statement of marks'!H103)</f>
        <v>A 097</v>
      </c>
      <c r="D1733" s="1051"/>
      <c r="E1733" s="1051"/>
      <c r="F1733" s="1051"/>
      <c r="G1733" s="1052"/>
      <c r="H1733" s="231"/>
      <c r="J1733" s="1029" t="s">
        <v>31</v>
      </c>
      <c r="K1733" s="1030"/>
      <c r="L1733" s="1051" t="str">
        <f>IF('statement of marks'!H104="","",'statement of marks'!H104)</f>
        <v>A 098</v>
      </c>
      <c r="M1733" s="1051"/>
      <c r="N1733" s="1051"/>
      <c r="O1733" s="1051"/>
      <c r="P1733" s="1052"/>
    </row>
    <row r="1734" spans="1:16" ht="15.25" customHeight="1">
      <c r="A1734" s="1029" t="s">
        <v>32</v>
      </c>
      <c r="B1734" s="1030"/>
      <c r="C1734" s="1051" t="str">
        <f>IF('statement of marks'!I103="","",'statement of marks'!I103)</f>
        <v>B 097</v>
      </c>
      <c r="D1734" s="1051"/>
      <c r="E1734" s="1051"/>
      <c r="F1734" s="1051"/>
      <c r="G1734" s="1052"/>
      <c r="H1734" s="231"/>
      <c r="J1734" s="1029" t="s">
        <v>32</v>
      </c>
      <c r="K1734" s="1030"/>
      <c r="L1734" s="1051" t="str">
        <f>IF('statement of marks'!I104="","",'statement of marks'!I104)</f>
        <v>B 098</v>
      </c>
      <c r="M1734" s="1051"/>
      <c r="N1734" s="1051"/>
      <c r="O1734" s="1051"/>
      <c r="P1734" s="1052"/>
    </row>
    <row r="1735" spans="1:16" ht="15.25" customHeight="1">
      <c r="A1735" s="1029" t="s">
        <v>33</v>
      </c>
      <c r="B1735" s="1030"/>
      <c r="C1735" s="1051" t="str">
        <f>IF('statement of marks'!J103="","",'statement of marks'!J103)</f>
        <v>C 097</v>
      </c>
      <c r="D1735" s="1051"/>
      <c r="E1735" s="1051"/>
      <c r="F1735" s="1051"/>
      <c r="G1735" s="1052"/>
      <c r="H1735" s="231"/>
      <c r="J1735" s="1029" t="s">
        <v>33</v>
      </c>
      <c r="K1735" s="1030"/>
      <c r="L1735" s="1051" t="str">
        <f>IF('statement of marks'!J104="","",'statement of marks'!J104)</f>
        <v>C 098</v>
      </c>
      <c r="M1735" s="1051"/>
      <c r="N1735" s="1051"/>
      <c r="O1735" s="1051"/>
      <c r="P1735" s="1052"/>
    </row>
    <row r="1736" spans="1:16" ht="15.25" customHeight="1">
      <c r="A1736" s="1029" t="s">
        <v>202</v>
      </c>
      <c r="B1736" s="1030"/>
      <c r="C1736" s="559" t="str">
        <f>IF('statement of marks'!$A$3="","",'statement of marks'!$A$3)</f>
        <v>10 'B'</v>
      </c>
      <c r="D1736" s="1030" t="s">
        <v>62</v>
      </c>
      <c r="E1736" s="1030"/>
      <c r="F1736" s="1030">
        <f>IF('statement of marks'!D103="","",'statement of marks'!D103)</f>
        <v>1097</v>
      </c>
      <c r="G1736" s="1050"/>
      <c r="H1736" s="231"/>
      <c r="J1736" s="1029" t="s">
        <v>202</v>
      </c>
      <c r="K1736" s="1030"/>
      <c r="L1736" s="559" t="str">
        <f>IF('statement of marks'!$A$3="","",'statement of marks'!$A$3)</f>
        <v>10 'B'</v>
      </c>
      <c r="M1736" s="1030" t="s">
        <v>62</v>
      </c>
      <c r="N1736" s="1030"/>
      <c r="O1736" s="1030">
        <f>IF('statement of marks'!D104="","",'statement of marks'!D104)</f>
        <v>1098</v>
      </c>
      <c r="P1736" s="1050"/>
    </row>
    <row r="1737" spans="1:16" ht="15.25" customHeight="1">
      <c r="A1737" s="1029" t="s">
        <v>63</v>
      </c>
      <c r="B1737" s="1030"/>
      <c r="C1737" s="559" t="str">
        <f>IF('statement of marks'!F103="","",'statement of marks'!F103)</f>
        <v/>
      </c>
      <c r="D1737" s="1030" t="s">
        <v>58</v>
      </c>
      <c r="E1737" s="1030"/>
      <c r="F1737" s="1062" t="str">
        <f>IF('statement of marks'!G103="","",'statement of marks'!G103)</f>
        <v/>
      </c>
      <c r="G1737" s="1063"/>
      <c r="H1737" s="231"/>
      <c r="J1737" s="1029" t="s">
        <v>63</v>
      </c>
      <c r="K1737" s="1030"/>
      <c r="L1737" s="559" t="str">
        <f>IF('statement of marks'!F104="","",'statement of marks'!F104)</f>
        <v/>
      </c>
      <c r="M1737" s="1030" t="s">
        <v>58</v>
      </c>
      <c r="N1737" s="1030"/>
      <c r="O1737" s="1062" t="str">
        <f>IF('statement of marks'!G104="","",'statement of marks'!G104)</f>
        <v/>
      </c>
      <c r="P1737" s="1063"/>
    </row>
    <row r="1738" spans="1:16" ht="15.25" customHeight="1">
      <c r="A1738" s="229" t="s">
        <v>168</v>
      </c>
      <c r="B1738" s="230" t="s">
        <v>254</v>
      </c>
      <c r="C1738" s="186" t="s">
        <v>67</v>
      </c>
      <c r="D1738" s="186" t="s">
        <v>68</v>
      </c>
      <c r="E1738" s="186" t="s">
        <v>69</v>
      </c>
      <c r="F1738" s="558" t="s">
        <v>176</v>
      </c>
      <c r="G1738" s="190" t="s">
        <v>253</v>
      </c>
      <c r="H1738" s="231"/>
      <c r="J1738" s="229" t="s">
        <v>168</v>
      </c>
      <c r="K1738" s="230" t="s">
        <v>254</v>
      </c>
      <c r="L1738" s="186" t="s">
        <v>67</v>
      </c>
      <c r="M1738" s="186" t="s">
        <v>68</v>
      </c>
      <c r="N1738" s="186" t="s">
        <v>69</v>
      </c>
      <c r="O1738" s="558" t="s">
        <v>176</v>
      </c>
      <c r="P1738" s="190" t="s">
        <v>253</v>
      </c>
    </row>
    <row r="1739" spans="1:16" ht="15.25" customHeight="1">
      <c r="A1739" s="1049" t="s">
        <v>148</v>
      </c>
      <c r="B1739" s="1046"/>
      <c r="C1739" s="563">
        <v>10</v>
      </c>
      <c r="D1739" s="563">
        <v>10</v>
      </c>
      <c r="E1739" s="563">
        <v>10</v>
      </c>
      <c r="F1739" s="563">
        <v>70</v>
      </c>
      <c r="G1739" s="122">
        <v>100</v>
      </c>
      <c r="H1739" s="231"/>
      <c r="J1739" s="1049" t="s">
        <v>148</v>
      </c>
      <c r="K1739" s="1046"/>
      <c r="L1739" s="563">
        <v>10</v>
      </c>
      <c r="M1739" s="563">
        <v>10</v>
      </c>
      <c r="N1739" s="563">
        <v>10</v>
      </c>
      <c r="O1739" s="563">
        <v>70</v>
      </c>
      <c r="P1739" s="122">
        <v>100</v>
      </c>
    </row>
    <row r="1740" spans="1:16" ht="15.25" customHeight="1">
      <c r="A1740" s="1029" t="str">
        <f>'statement of marks'!$K$3</f>
        <v>HINDI</v>
      </c>
      <c r="B1740" s="1030"/>
      <c r="C1740" s="181" t="str">
        <f>IF('statement of marks'!K103="","",'statement of marks'!K103)</f>
        <v/>
      </c>
      <c r="D1740" s="181" t="str">
        <f>IF('statement of marks'!L103="","",'statement of marks'!L103)</f>
        <v/>
      </c>
      <c r="E1740" s="181" t="str">
        <f>IF('statement of marks'!M103="","",'statement of marks'!M103)</f>
        <v/>
      </c>
      <c r="F1740" s="181" t="str">
        <f>IF('statement of marks'!O103="","",'statement of marks'!O103)</f>
        <v/>
      </c>
      <c r="G1740" s="122" t="str">
        <f t="shared" ref="G1740:G1745" si="96">IF(F1740="","",SUM(C1740:F1740))</f>
        <v/>
      </c>
      <c r="H1740" s="231"/>
      <c r="J1740" s="1029" t="str">
        <f>'statement of marks'!$K$3</f>
        <v>HINDI</v>
      </c>
      <c r="K1740" s="1030"/>
      <c r="L1740" s="181" t="str">
        <f>IF('statement of marks'!K104="","",'statement of marks'!K104)</f>
        <v/>
      </c>
      <c r="M1740" s="181" t="str">
        <f>IF('statement of marks'!L104="","",'statement of marks'!L104)</f>
        <v/>
      </c>
      <c r="N1740" s="181" t="str">
        <f>IF('statement of marks'!M104="","",'statement of marks'!M104)</f>
        <v/>
      </c>
      <c r="O1740" s="181" t="str">
        <f>IF('statement of marks'!O104="","",'statement of marks'!O104)</f>
        <v/>
      </c>
      <c r="P1740" s="122" t="str">
        <f t="shared" ref="P1740:P1745" si="97">IF(O1740="","",SUM(L1740:O1740))</f>
        <v/>
      </c>
    </row>
    <row r="1741" spans="1:16" ht="15.25" customHeight="1">
      <c r="A1741" s="1029" t="str">
        <f>'statement of marks'!$AA$3</f>
        <v>ENGLISH</v>
      </c>
      <c r="B1741" s="1030"/>
      <c r="C1741" s="181" t="str">
        <f>IF('statement of marks'!AA103="","",'statement of marks'!AA103)</f>
        <v/>
      </c>
      <c r="D1741" s="181" t="str">
        <f>IF('statement of marks'!AB103="","",'statement of marks'!AB103)</f>
        <v/>
      </c>
      <c r="E1741" s="181" t="str">
        <f>IF('statement of marks'!AC103="","",'statement of marks'!AC103)</f>
        <v/>
      </c>
      <c r="F1741" s="181" t="str">
        <f>IF('statement of marks'!AE103="","",'statement of marks'!AE103)</f>
        <v/>
      </c>
      <c r="G1741" s="122" t="str">
        <f t="shared" si="96"/>
        <v/>
      </c>
      <c r="H1741" s="231"/>
      <c r="J1741" s="1029" t="str">
        <f>'statement of marks'!$AA$3</f>
        <v>ENGLISH</v>
      </c>
      <c r="K1741" s="1030"/>
      <c r="L1741" s="181" t="str">
        <f>IF('statement of marks'!AA104="","",'statement of marks'!AA104)</f>
        <v/>
      </c>
      <c r="M1741" s="181" t="str">
        <f>IF('statement of marks'!AB104="","",'statement of marks'!AB104)</f>
        <v/>
      </c>
      <c r="N1741" s="181" t="str">
        <f>IF('statement of marks'!AC104="","",'statement of marks'!AC104)</f>
        <v/>
      </c>
      <c r="O1741" s="181" t="str">
        <f>IF('statement of marks'!AE104="","",'statement of marks'!AE104)</f>
        <v/>
      </c>
      <c r="P1741" s="122" t="str">
        <f t="shared" si="97"/>
        <v/>
      </c>
    </row>
    <row r="1742" spans="1:16" ht="15.25" customHeight="1">
      <c r="A1742" s="1029" t="str">
        <f>'statement of marks'!AR103</f>
        <v/>
      </c>
      <c r="B1742" s="1030"/>
      <c r="C1742" s="181" t="str">
        <f>IF('statement of marks'!AS103="","",'statement of marks'!AS103)</f>
        <v/>
      </c>
      <c r="D1742" s="181" t="str">
        <f>IF('statement of marks'!AT103="","",'statement of marks'!AT103)</f>
        <v/>
      </c>
      <c r="E1742" s="181" t="str">
        <f>IF('statement of marks'!AU103="","",'statement of marks'!AU103)</f>
        <v/>
      </c>
      <c r="F1742" s="181" t="str">
        <f>IF('statement of marks'!AW103="","",'statement of marks'!AW103)</f>
        <v/>
      </c>
      <c r="G1742" s="122" t="str">
        <f t="shared" si="96"/>
        <v/>
      </c>
      <c r="H1742" s="231"/>
      <c r="J1742" s="1029" t="str">
        <f>'statement of marks'!AR104</f>
        <v/>
      </c>
      <c r="K1742" s="1030"/>
      <c r="L1742" s="181" t="str">
        <f>IF('statement of marks'!AS104="","",'statement of marks'!AS104)</f>
        <v/>
      </c>
      <c r="M1742" s="181" t="str">
        <f>IF('statement of marks'!AT104="","",'statement of marks'!AT104)</f>
        <v/>
      </c>
      <c r="N1742" s="181" t="str">
        <f>IF('statement of marks'!AU104="","",'statement of marks'!AU104)</f>
        <v/>
      </c>
      <c r="O1742" s="181" t="str">
        <f>IF('statement of marks'!AW104="","",'statement of marks'!AW104)</f>
        <v/>
      </c>
      <c r="P1742" s="122" t="str">
        <f t="shared" si="97"/>
        <v/>
      </c>
    </row>
    <row r="1743" spans="1:16" ht="15.25" customHeight="1">
      <c r="A1743" s="1029" t="str">
        <f>'statement of marks'!$BI$3</f>
        <v>SCIENCE</v>
      </c>
      <c r="B1743" s="1030"/>
      <c r="C1743" s="181" t="str">
        <f>IF('statement of marks'!BI103="","",'statement of marks'!BI103)</f>
        <v/>
      </c>
      <c r="D1743" s="181" t="str">
        <f>IF('statement of marks'!BJ103="","",'statement of marks'!BJ103)</f>
        <v/>
      </c>
      <c r="E1743" s="181" t="str">
        <f>IF('statement of marks'!BK103="","",'statement of marks'!BK103)</f>
        <v/>
      </c>
      <c r="F1743" s="181" t="str">
        <f>IF('statement of marks'!BM103="","",'statement of marks'!BM103)</f>
        <v/>
      </c>
      <c r="G1743" s="122" t="str">
        <f t="shared" si="96"/>
        <v/>
      </c>
      <c r="H1743" s="231"/>
      <c r="J1743" s="1029" t="str">
        <f>'statement of marks'!$BI$3</f>
        <v>SCIENCE</v>
      </c>
      <c r="K1743" s="1030"/>
      <c r="L1743" s="181" t="str">
        <f>IF('statement of marks'!BI104="","",'statement of marks'!BI104)</f>
        <v/>
      </c>
      <c r="M1743" s="181" t="str">
        <f>IF('statement of marks'!BJ104="","",'statement of marks'!BJ104)</f>
        <v/>
      </c>
      <c r="N1743" s="181" t="str">
        <f>IF('statement of marks'!BK104="","",'statement of marks'!BK104)</f>
        <v/>
      </c>
      <c r="O1743" s="181" t="str">
        <f>IF('statement of marks'!BM104="","",'statement of marks'!BM104)</f>
        <v/>
      </c>
      <c r="P1743" s="122" t="str">
        <f t="shared" si="97"/>
        <v/>
      </c>
    </row>
    <row r="1744" spans="1:16" ht="15.25" customHeight="1">
      <c r="A1744" s="1029" t="str">
        <f>'statement of marks'!$BY$3</f>
        <v>SOCIAL SCIENCE</v>
      </c>
      <c r="B1744" s="1030"/>
      <c r="C1744" s="181" t="str">
        <f>IF('statement of marks'!BY103="","",'statement of marks'!BY103)</f>
        <v/>
      </c>
      <c r="D1744" s="181" t="str">
        <f>IF('statement of marks'!BZ103="","",'statement of marks'!BZ103)</f>
        <v/>
      </c>
      <c r="E1744" s="181" t="str">
        <f>IF('statement of marks'!CA103="","",'statement of marks'!CA103)</f>
        <v/>
      </c>
      <c r="F1744" s="181" t="str">
        <f>IF('statement of marks'!CC103="","",'statement of marks'!CC103)</f>
        <v/>
      </c>
      <c r="G1744" s="122" t="str">
        <f t="shared" si="96"/>
        <v/>
      </c>
      <c r="H1744" s="231"/>
      <c r="J1744" s="1029" t="str">
        <f>'statement of marks'!$BY$3</f>
        <v>SOCIAL SCIENCE</v>
      </c>
      <c r="K1744" s="1030"/>
      <c r="L1744" s="181" t="str">
        <f>IF('statement of marks'!BY104="","",'statement of marks'!BY104)</f>
        <v/>
      </c>
      <c r="M1744" s="181" t="str">
        <f>IF('statement of marks'!BZ104="","",'statement of marks'!BZ104)</f>
        <v/>
      </c>
      <c r="N1744" s="181" t="str">
        <f>IF('statement of marks'!CA104="","",'statement of marks'!CA104)</f>
        <v/>
      </c>
      <c r="O1744" s="181" t="str">
        <f>IF('statement of marks'!CC104="","",'statement of marks'!CC104)</f>
        <v/>
      </c>
      <c r="P1744" s="122" t="str">
        <f t="shared" si="97"/>
        <v/>
      </c>
    </row>
    <row r="1745" spans="1:16" ht="15.25" customHeight="1">
      <c r="A1745" s="1029" t="str">
        <f>'statement of marks'!$CO$3</f>
        <v>MATHEMATICS</v>
      </c>
      <c r="B1745" s="1030"/>
      <c r="C1745" s="181" t="str">
        <f>IF('statement of marks'!CO103="","",'statement of marks'!CO103)</f>
        <v/>
      </c>
      <c r="D1745" s="181" t="str">
        <f>IF('statement of marks'!CP103="","",'statement of marks'!CP103)</f>
        <v/>
      </c>
      <c r="E1745" s="181" t="str">
        <f>IF('statement of marks'!CQ103="","",'statement of marks'!CQ103)</f>
        <v/>
      </c>
      <c r="F1745" s="181" t="str">
        <f>IF('statement of marks'!CS103="","",'statement of marks'!CS103)</f>
        <v/>
      </c>
      <c r="G1745" s="122" t="str">
        <f t="shared" si="96"/>
        <v/>
      </c>
      <c r="H1745" s="231"/>
      <c r="J1745" s="1029" t="str">
        <f>'statement of marks'!$CO$3</f>
        <v>MATHEMATICS</v>
      </c>
      <c r="K1745" s="1030"/>
      <c r="L1745" s="181" t="str">
        <f>IF('statement of marks'!CO104="","",'statement of marks'!CO104)</f>
        <v/>
      </c>
      <c r="M1745" s="181" t="str">
        <f>IF('statement of marks'!CP104="","",'statement of marks'!CP104)</f>
        <v/>
      </c>
      <c r="N1745" s="181" t="str">
        <f>IF('statement of marks'!CQ104="","",'statement of marks'!CQ104)</f>
        <v/>
      </c>
      <c r="O1745" s="181" t="str">
        <f>IF('statement of marks'!CS104="","",'statement of marks'!CS104)</f>
        <v/>
      </c>
      <c r="P1745" s="122" t="str">
        <f t="shared" si="97"/>
        <v/>
      </c>
    </row>
    <row r="1746" spans="1:16" ht="15.25" customHeight="1">
      <c r="A1746" s="1047" t="s">
        <v>255</v>
      </c>
      <c r="B1746" s="1048"/>
      <c r="C1746" s="180" t="str">
        <f>IF(C1745="","",SUM(C1740:C1745))</f>
        <v/>
      </c>
      <c r="D1746" s="180" t="str">
        <f>IF(D1745="","",SUM(D1740:D1745))</f>
        <v/>
      </c>
      <c r="E1746" s="180" t="str">
        <f>IF(E1745="","",SUM(E1740:E1745))</f>
        <v/>
      </c>
      <c r="F1746" s="180" t="str">
        <f>IF(F1745="","",SUM(F1740:F1745))</f>
        <v/>
      </c>
      <c r="G1746" s="188" t="str">
        <f>IF(G1745="","",SUM(G1740:G1745))</f>
        <v/>
      </c>
      <c r="H1746" s="231"/>
      <c r="J1746" s="1047" t="s">
        <v>255</v>
      </c>
      <c r="K1746" s="1048"/>
      <c r="L1746" s="180" t="str">
        <f>IF(L1745="","",SUM(L1740:L1745))</f>
        <v/>
      </c>
      <c r="M1746" s="180" t="str">
        <f>IF(M1745="","",SUM(M1740:M1745))</f>
        <v/>
      </c>
      <c r="N1746" s="180" t="str">
        <f>IF(N1745="","",SUM(N1740:N1745))</f>
        <v/>
      </c>
      <c r="O1746" s="180" t="str">
        <f>IF(O1745="","",SUM(O1740:O1745))</f>
        <v/>
      </c>
      <c r="P1746" s="188" t="str">
        <f>IF(P1745="","",SUM(P1740:P1745))</f>
        <v/>
      </c>
    </row>
    <row r="1747" spans="1:16" ht="15.25" customHeight="1">
      <c r="A1747" s="1047" t="s">
        <v>169</v>
      </c>
      <c r="B1747" s="1048"/>
      <c r="C1747" s="563">
        <f>60-(COUNTIF(C1740:C1745,"NA")*10+COUNTIF(C1740:C1745,"ML")*10)</f>
        <v>60</v>
      </c>
      <c r="D1747" s="563">
        <f>60-(COUNTIF(D1740:D1745,"NA")*10+COUNTIF(D1740:D1745,"ML")*10)</f>
        <v>60</v>
      </c>
      <c r="E1747" s="563">
        <f>60-(COUNTIF(E1740:E1745,"NA")*10+COUNTIF(E1740:E1745,"ML")*10)</f>
        <v>60</v>
      </c>
      <c r="F1747" s="563">
        <f>420-(COUNTIF(F1740:F1745,"NA")*70+COUNTIF(F1740:F1745,"ML")*70)</f>
        <v>420</v>
      </c>
      <c r="G1747" s="189">
        <f>SUM(C1747:F1747)</f>
        <v>600</v>
      </c>
      <c r="H1747" s="231"/>
      <c r="J1747" s="1047" t="s">
        <v>169</v>
      </c>
      <c r="K1747" s="1048"/>
      <c r="L1747" s="563">
        <f>60-(COUNTIF(L1740:L1745,"NA")*10+COUNTIF(L1740:L1745,"ML")*10)</f>
        <v>60</v>
      </c>
      <c r="M1747" s="563">
        <f>60-(COUNTIF(M1740:M1745,"NA")*10+COUNTIF(M1740:M1745,"ML")*10)</f>
        <v>60</v>
      </c>
      <c r="N1747" s="563">
        <f>60-(COUNTIF(N1740:N1745,"NA")*10+COUNTIF(N1740:N1745,"ML")*10)</f>
        <v>60</v>
      </c>
      <c r="O1747" s="563">
        <f>420-(COUNTIF(O1740:O1745,"NA")*70+COUNTIF(O1740:O1745,"ML")*70)</f>
        <v>420</v>
      </c>
      <c r="P1747" s="189">
        <f>SUM(L1747:O1747)</f>
        <v>600</v>
      </c>
    </row>
    <row r="1748" spans="1:16" ht="15.25" customHeight="1">
      <c r="A1748" s="1045" t="s">
        <v>133</v>
      </c>
      <c r="B1748" s="1046"/>
      <c r="C1748" s="123" t="e">
        <f>C1746/C1747*100</f>
        <v>#VALUE!</v>
      </c>
      <c r="D1748" s="123" t="e">
        <f>D1746/D1747*100</f>
        <v>#VALUE!</v>
      </c>
      <c r="E1748" s="123" t="e">
        <f>E1746/E1747*100</f>
        <v>#VALUE!</v>
      </c>
      <c r="F1748" s="123" t="e">
        <f>F1746/F1747*100</f>
        <v>#VALUE!</v>
      </c>
      <c r="G1748" s="124" t="e">
        <f>G1746/G1747*100</f>
        <v>#VALUE!</v>
      </c>
      <c r="H1748" s="231"/>
      <c r="J1748" s="1045" t="s">
        <v>133</v>
      </c>
      <c r="K1748" s="1046"/>
      <c r="L1748" s="123" t="e">
        <f>L1746/L1747*100</f>
        <v>#VALUE!</v>
      </c>
      <c r="M1748" s="123" t="e">
        <f>M1746/M1747*100</f>
        <v>#VALUE!</v>
      </c>
      <c r="N1748" s="123" t="e">
        <f>N1746/N1747*100</f>
        <v>#VALUE!</v>
      </c>
      <c r="O1748" s="123" t="e">
        <f>O1746/O1747*100</f>
        <v>#VALUE!</v>
      </c>
      <c r="P1748" s="124" t="e">
        <f>P1746/P1747*100</f>
        <v>#VALUE!</v>
      </c>
    </row>
    <row r="1749" spans="1:16" ht="15.25" customHeight="1">
      <c r="A1749" s="1029" t="str">
        <f>'statement of marks'!$DE$3</f>
        <v>RAJASTHAN STUDIES</v>
      </c>
      <c r="B1749" s="1030"/>
      <c r="C1749" s="564" t="str">
        <f>IF('statement of marks'!DE103="","",'statement of marks'!DE103)</f>
        <v/>
      </c>
      <c r="D1749" s="564" t="str">
        <f>IF('statement of marks'!DF103="","",'statement of marks'!DF103)</f>
        <v/>
      </c>
      <c r="E1749" s="564" t="str">
        <f>IF('statement of marks'!DG103="","",'statement of marks'!DG103)</f>
        <v/>
      </c>
      <c r="F1749" s="564" t="str">
        <f>IF('statement of marks'!DI103="","",'statement of marks'!DI103)</f>
        <v/>
      </c>
      <c r="G1749" s="122" t="str">
        <f>IF(F1749="","",SUM(C1749:F1749))</f>
        <v/>
      </c>
      <c r="H1749" s="231"/>
      <c r="J1749" s="1029" t="str">
        <f>'statement of marks'!$DE$3</f>
        <v>RAJASTHAN STUDIES</v>
      </c>
      <c r="K1749" s="1030"/>
      <c r="L1749" s="564" t="str">
        <f>IF('statement of marks'!DE104="","",'statement of marks'!DE104)</f>
        <v/>
      </c>
      <c r="M1749" s="564" t="str">
        <f>IF('statement of marks'!DF104="","",'statement of marks'!DF104)</f>
        <v/>
      </c>
      <c r="N1749" s="564" t="str">
        <f>IF('statement of marks'!DG104="","",'statement of marks'!DG104)</f>
        <v/>
      </c>
      <c r="O1749" s="564" t="str">
        <f>IF('statement of marks'!DI104="","",'statement of marks'!DI104)</f>
        <v/>
      </c>
      <c r="P1749" s="122" t="str">
        <f>IF(O1749="","",SUM(L1749:O1749))</f>
        <v/>
      </c>
    </row>
    <row r="1750" spans="1:16" ht="15.25" customHeight="1">
      <c r="A1750" s="1029" t="str">
        <f>'statement of marks'!$DP$3</f>
        <v>PH. AND HEALTH EDU.</v>
      </c>
      <c r="B1750" s="1030"/>
      <c r="C1750" s="564" t="str">
        <f>IF('statement of marks'!DP103="","",'statement of marks'!DP103)</f>
        <v/>
      </c>
      <c r="D1750" s="564" t="str">
        <f>IF('statement of marks'!DQ103="","",'statement of marks'!DQ103)</f>
        <v/>
      </c>
      <c r="E1750" s="564" t="str">
        <f>IF('statement of marks'!DR103="","",'statement of marks'!DR103)</f>
        <v/>
      </c>
      <c r="F1750" s="564" t="str">
        <f>IF('statement of marks'!DV103="","",'statement of marks'!DV103)</f>
        <v/>
      </c>
      <c r="G1750" s="122" t="str">
        <f>IF(F1750="","",SUM(C1750:F1750))</f>
        <v/>
      </c>
      <c r="H1750" s="231"/>
      <c r="J1750" s="1029" t="str">
        <f>'statement of marks'!$DP$3</f>
        <v>PH. AND HEALTH EDU.</v>
      </c>
      <c r="K1750" s="1030"/>
      <c r="L1750" s="564" t="str">
        <f>IF('statement of marks'!DP104="","",'statement of marks'!DP104)</f>
        <v/>
      </c>
      <c r="M1750" s="564" t="str">
        <f>IF('statement of marks'!DQ104="","",'statement of marks'!DQ104)</f>
        <v/>
      </c>
      <c r="N1750" s="564" t="str">
        <f>IF('statement of marks'!DR104="","",'statement of marks'!DR104)</f>
        <v/>
      </c>
      <c r="O1750" s="564" t="str">
        <f>IF('statement of marks'!DV104="","",'statement of marks'!DV104)</f>
        <v/>
      </c>
      <c r="P1750" s="122" t="str">
        <f>IF(O1750="","",SUM(L1750:O1750))</f>
        <v/>
      </c>
    </row>
    <row r="1751" spans="1:16" ht="15.25" customHeight="1">
      <c r="A1751" s="1029" t="str">
        <f>'statement of marks'!$EB$3</f>
        <v>FOUNDATION OF IT</v>
      </c>
      <c r="B1751" s="1030"/>
      <c r="C1751" s="564" t="str">
        <f>IF('statement of marks'!EB103="","",'statement of marks'!EB103)</f>
        <v/>
      </c>
      <c r="D1751" s="564" t="str">
        <f>IF('statement of marks'!EC103="","",'statement of marks'!EC103)</f>
        <v/>
      </c>
      <c r="E1751" s="564" t="str">
        <f>IF('statement of marks'!ED103="","",'statement of marks'!ED103)</f>
        <v/>
      </c>
      <c r="F1751" s="564" t="str">
        <f>IF('statement of marks'!EH103="","",'statement of marks'!EH103)</f>
        <v/>
      </c>
      <c r="G1751" s="122" t="str">
        <f>IF(F1751="","",SUM(C1751:F1751))</f>
        <v/>
      </c>
      <c r="H1751" s="231"/>
      <c r="J1751" s="1029" t="str">
        <f>'statement of marks'!$EB$3</f>
        <v>FOUNDATION OF IT</v>
      </c>
      <c r="K1751" s="1030"/>
      <c r="L1751" s="564" t="str">
        <f>IF('statement of marks'!EB104="","",'statement of marks'!EB104)</f>
        <v/>
      </c>
      <c r="M1751" s="564" t="str">
        <f>IF('statement of marks'!EC104="","",'statement of marks'!EC104)</f>
        <v/>
      </c>
      <c r="N1751" s="564" t="str">
        <f>IF('statement of marks'!ED104="","",'statement of marks'!ED104)</f>
        <v/>
      </c>
      <c r="O1751" s="564" t="str">
        <f>IF('statement of marks'!EH104="","",'statement of marks'!EH104)</f>
        <v/>
      </c>
      <c r="P1751" s="122" t="str">
        <f>IF(O1751="","",SUM(L1751:O1751))</f>
        <v/>
      </c>
    </row>
    <row r="1752" spans="1:16" ht="15.25" customHeight="1">
      <c r="A1752" s="1029" t="str">
        <f>'statement of marks'!$EN$3</f>
        <v>S.U.P.W.</v>
      </c>
      <c r="B1752" s="1030"/>
      <c r="C1752" s="562" t="s">
        <v>247</v>
      </c>
      <c r="D1752" s="1042" t="s">
        <v>249</v>
      </c>
      <c r="E1752" s="1042"/>
      <c r="F1752" s="565" t="s">
        <v>75</v>
      </c>
      <c r="G1752" s="122" t="s">
        <v>30</v>
      </c>
      <c r="H1752" s="231"/>
      <c r="J1752" s="1029" t="str">
        <f>'statement of marks'!$EN$3</f>
        <v>S.U.P.W.</v>
      </c>
      <c r="K1752" s="1030"/>
      <c r="L1752" s="562" t="s">
        <v>247</v>
      </c>
      <c r="M1752" s="1042" t="s">
        <v>249</v>
      </c>
      <c r="N1752" s="1042"/>
      <c r="O1752" s="565" t="s">
        <v>75</v>
      </c>
      <c r="P1752" s="122" t="s">
        <v>30</v>
      </c>
    </row>
    <row r="1753" spans="1:16" ht="15.25" customHeight="1">
      <c r="A1753" s="1029"/>
      <c r="B1753" s="1030"/>
      <c r="C1753" s="563">
        <f>'statement of marks'!$EN$6</f>
        <v>25</v>
      </c>
      <c r="D1753" s="1043">
        <f>'statement of marks'!$EO$6</f>
        <v>45</v>
      </c>
      <c r="E1753" s="1043"/>
      <c r="F1753" s="563">
        <f>'statement of marks'!$EP$6</f>
        <v>30</v>
      </c>
      <c r="G1753" s="122">
        <f>SUM(C1753,D1753,F1753)</f>
        <v>100</v>
      </c>
      <c r="H1753" s="231"/>
      <c r="J1753" s="1029"/>
      <c r="K1753" s="1030"/>
      <c r="L1753" s="563">
        <f>'statement of marks'!$EN$6</f>
        <v>25</v>
      </c>
      <c r="M1753" s="1043">
        <f>'statement of marks'!$EO$6</f>
        <v>45</v>
      </c>
      <c r="N1753" s="1043"/>
      <c r="O1753" s="563">
        <f>'statement of marks'!$EP$6</f>
        <v>30</v>
      </c>
      <c r="P1753" s="122">
        <f>SUM(L1753,M1753,O1753)</f>
        <v>100</v>
      </c>
    </row>
    <row r="1754" spans="1:16" ht="15.25" customHeight="1">
      <c r="A1754" s="1029"/>
      <c r="B1754" s="1030"/>
      <c r="C1754" s="564" t="str">
        <f>IF('statement of marks'!EN103="","",'statement of marks'!EN103)</f>
        <v/>
      </c>
      <c r="D1754" s="1044" t="str">
        <f>'statement of marks'!EO103</f>
        <v/>
      </c>
      <c r="E1754" s="1044"/>
      <c r="F1754" s="564" t="str">
        <f>'statement of marks'!EP103</f>
        <v/>
      </c>
      <c r="G1754" s="561" t="str">
        <f>IF(F1754="","",SUM(C1754,D1754,F1754))</f>
        <v/>
      </c>
      <c r="H1754" s="231"/>
      <c r="J1754" s="1029"/>
      <c r="K1754" s="1030"/>
      <c r="L1754" s="564" t="str">
        <f>IF('statement of marks'!EN104="","",'statement of marks'!EN104)</f>
        <v/>
      </c>
      <c r="M1754" s="1044" t="str">
        <f>'statement of marks'!EO104</f>
        <v/>
      </c>
      <c r="N1754" s="1044"/>
      <c r="O1754" s="564" t="str">
        <f>'statement of marks'!EP104</f>
        <v/>
      </c>
      <c r="P1754" s="561" t="str">
        <f>IF(O1754="","",SUM(L1754,M1754,O1754))</f>
        <v/>
      </c>
    </row>
    <row r="1755" spans="1:16" ht="15.25" customHeight="1">
      <c r="A1755" s="1029" t="str">
        <f>'statement of marks'!$ES$3</f>
        <v>ART EDU.</v>
      </c>
      <c r="B1755" s="1030"/>
      <c r="C1755" s="565" t="s">
        <v>76</v>
      </c>
      <c r="D1755" s="1041" t="s">
        <v>77</v>
      </c>
      <c r="E1755" s="1041"/>
      <c r="F1755" s="224" t="s">
        <v>248</v>
      </c>
      <c r="G1755" s="122" t="s">
        <v>30</v>
      </c>
      <c r="H1755" s="231"/>
      <c r="J1755" s="1029" t="str">
        <f>'statement of marks'!$ES$3</f>
        <v>ART EDU.</v>
      </c>
      <c r="K1755" s="1030"/>
      <c r="L1755" s="565" t="s">
        <v>76</v>
      </c>
      <c r="M1755" s="1041" t="s">
        <v>77</v>
      </c>
      <c r="N1755" s="1041"/>
      <c r="O1755" s="224" t="s">
        <v>248</v>
      </c>
      <c r="P1755" s="122" t="s">
        <v>30</v>
      </c>
    </row>
    <row r="1756" spans="1:16" ht="15.25" customHeight="1">
      <c r="A1756" s="1029"/>
      <c r="B1756" s="1030"/>
      <c r="C1756" s="563">
        <f>'statement of marks'!$ES$6</f>
        <v>25</v>
      </c>
      <c r="D1756" s="563">
        <f>'statement of marks'!$ET$6</f>
        <v>30</v>
      </c>
      <c r="E1756" s="563">
        <f>'statement of marks'!$EU$6</f>
        <v>30</v>
      </c>
      <c r="F1756" s="563">
        <f>'statement of marks'!$EV$6</f>
        <v>15</v>
      </c>
      <c r="G1756" s="122">
        <f>SUM(C1756,D1756,E1756,F1756)</f>
        <v>100</v>
      </c>
      <c r="H1756" s="231"/>
      <c r="J1756" s="1029"/>
      <c r="K1756" s="1030"/>
      <c r="L1756" s="563">
        <f>'statement of marks'!$ES$6</f>
        <v>25</v>
      </c>
      <c r="M1756" s="563">
        <f>'statement of marks'!$ET$6</f>
        <v>30</v>
      </c>
      <c r="N1756" s="563">
        <f>'statement of marks'!$EU$6</f>
        <v>30</v>
      </c>
      <c r="O1756" s="563">
        <f>'statement of marks'!$EV$6</f>
        <v>15</v>
      </c>
      <c r="P1756" s="122">
        <f>SUM(L1756,M1756,N1756,O1756)</f>
        <v>100</v>
      </c>
    </row>
    <row r="1757" spans="1:16" ht="15.25" customHeight="1">
      <c r="A1757" s="1029"/>
      <c r="B1757" s="1030"/>
      <c r="C1757" s="564" t="str">
        <f>IF('statement of marks'!ES103="","",'statement of marks'!ES103)</f>
        <v/>
      </c>
      <c r="D1757" s="564" t="str">
        <f>'statement of marks'!ET103</f>
        <v/>
      </c>
      <c r="E1757" s="564" t="str">
        <f>'statement of marks'!EU103</f>
        <v/>
      </c>
      <c r="F1757" s="564" t="str">
        <f>'statement of marks'!EV103</f>
        <v/>
      </c>
      <c r="G1757" s="122" t="str">
        <f>IF(F1757="","",SUM(C1757:F1757))</f>
        <v/>
      </c>
      <c r="H1757" s="231"/>
      <c r="J1757" s="1029"/>
      <c r="K1757" s="1030"/>
      <c r="L1757" s="564" t="str">
        <f>IF('statement of marks'!ES104="","",'statement of marks'!ES104)</f>
        <v/>
      </c>
      <c r="M1757" s="564" t="str">
        <f>'statement of marks'!ET104</f>
        <v/>
      </c>
      <c r="N1757" s="564" t="str">
        <f>'statement of marks'!EU104</f>
        <v/>
      </c>
      <c r="O1757" s="564" t="str">
        <f>'statement of marks'!EV104</f>
        <v/>
      </c>
      <c r="P1757" s="122" t="str">
        <f>IF(O1757="","",SUM(L1757:O1757))</f>
        <v/>
      </c>
    </row>
    <row r="1758" spans="1:16" ht="15.25" customHeight="1">
      <c r="A1758" s="1033" t="s">
        <v>246</v>
      </c>
      <c r="B1758" s="1034"/>
      <c r="C1758" s="560" t="s">
        <v>252</v>
      </c>
      <c r="D1758" s="560" t="s">
        <v>251</v>
      </c>
      <c r="E1758" s="560" t="s">
        <v>250</v>
      </c>
      <c r="F1758" s="1031" t="s">
        <v>245</v>
      </c>
      <c r="G1758" s="1032"/>
      <c r="H1758" s="231"/>
      <c r="J1758" s="1033" t="s">
        <v>246</v>
      </c>
      <c r="K1758" s="1034"/>
      <c r="L1758" s="560" t="s">
        <v>252</v>
      </c>
      <c r="M1758" s="560" t="s">
        <v>251</v>
      </c>
      <c r="N1758" s="560" t="s">
        <v>250</v>
      </c>
      <c r="O1758" s="1031" t="s">
        <v>245</v>
      </c>
      <c r="P1758" s="1032"/>
    </row>
    <row r="1759" spans="1:16" ht="15.25" customHeight="1">
      <c r="A1759" s="1033" t="s">
        <v>170</v>
      </c>
      <c r="B1759" s="1034"/>
      <c r="C1759" s="181" t="str">
        <f>IF('statement of marks'!GN103="","",'statement of marks'!GN103)</f>
        <v/>
      </c>
      <c r="D1759" s="181" t="str">
        <f>IF('statement of marks'!GP103="","",'statement of marks'!GP103)</f>
        <v/>
      </c>
      <c r="E1759" s="181" t="str">
        <f>IF('statement of marks'!GR103="","",'statement of marks'!GR103)</f>
        <v/>
      </c>
      <c r="F1759" s="1035" t="str">
        <f>'statement of marks'!GT103</f>
        <v/>
      </c>
      <c r="G1759" s="1036"/>
      <c r="H1759" s="231"/>
      <c r="J1759" s="1033" t="s">
        <v>170</v>
      </c>
      <c r="K1759" s="1034"/>
      <c r="L1759" s="181" t="str">
        <f>IF('statement of marks'!GN104="","",'statement of marks'!GN104)</f>
        <v/>
      </c>
      <c r="M1759" s="181" t="str">
        <f>IF('statement of marks'!GP104="","",'statement of marks'!GP104)</f>
        <v/>
      </c>
      <c r="N1759" s="181" t="str">
        <f>IF('statement of marks'!GR104="","",'statement of marks'!GR104)</f>
        <v/>
      </c>
      <c r="O1759" s="1035" t="str">
        <f>'statement of marks'!GT104</f>
        <v/>
      </c>
      <c r="P1759" s="1036"/>
    </row>
    <row r="1760" spans="1:16" ht="15.25" customHeight="1">
      <c r="A1760" s="1037" t="s">
        <v>171</v>
      </c>
      <c r="B1760" s="1038"/>
      <c r="C1760" s="180" t="str">
        <f>IF('statement of marks'!GM103="","",'statement of marks'!GM103)</f>
        <v/>
      </c>
      <c r="D1760" s="180" t="str">
        <f>IF('statement of marks'!GO103="","",'statement of marks'!GO103)</f>
        <v/>
      </c>
      <c r="E1760" s="180" t="str">
        <f>IF('statement of marks'!GQ103="","",'statement of marks'!GQ103)</f>
        <v/>
      </c>
      <c r="F1760" s="1039" t="str">
        <f>'statement of marks'!GS103</f>
        <v/>
      </c>
      <c r="G1760" s="1040"/>
      <c r="H1760" s="231"/>
      <c r="J1760" s="1037" t="s">
        <v>171</v>
      </c>
      <c r="K1760" s="1038"/>
      <c r="L1760" s="180" t="str">
        <f>IF('statement of marks'!GM104="","",'statement of marks'!GM104)</f>
        <v/>
      </c>
      <c r="M1760" s="180" t="str">
        <f>IF('statement of marks'!GO104="","",'statement of marks'!GO104)</f>
        <v/>
      </c>
      <c r="N1760" s="180" t="str">
        <f>IF('statement of marks'!GQ104="","",'statement of marks'!GQ104)</f>
        <v/>
      </c>
      <c r="O1760" s="1039" t="str">
        <f>'statement of marks'!GS104</f>
        <v/>
      </c>
      <c r="P1760" s="1040"/>
    </row>
    <row r="1761" spans="1:16" ht="15.25" customHeight="1">
      <c r="A1761" s="1029" t="s">
        <v>241</v>
      </c>
      <c r="B1761" s="1030"/>
      <c r="C1761" s="177"/>
      <c r="D1761" s="43"/>
      <c r="E1761" s="43"/>
      <c r="F1761" s="43"/>
      <c r="G1761" s="226"/>
      <c r="H1761" s="231"/>
      <c r="J1761" s="1029" t="s">
        <v>241</v>
      </c>
      <c r="K1761" s="1030"/>
      <c r="L1761" s="177"/>
      <c r="M1761" s="43"/>
      <c r="N1761" s="43"/>
      <c r="O1761" s="43"/>
      <c r="P1761" s="226"/>
    </row>
    <row r="1762" spans="1:16" ht="15.25" customHeight="1">
      <c r="A1762" s="1029" t="s">
        <v>242</v>
      </c>
      <c r="B1762" s="1030"/>
      <c r="C1762" s="177"/>
      <c r="D1762" s="43"/>
      <c r="E1762" s="43"/>
      <c r="F1762" s="43"/>
      <c r="G1762" s="226"/>
      <c r="H1762" s="231"/>
      <c r="J1762" s="1029" t="s">
        <v>242</v>
      </c>
      <c r="K1762" s="1030"/>
      <c r="L1762" s="177"/>
      <c r="M1762" s="43"/>
      <c r="N1762" s="43"/>
      <c r="O1762" s="43"/>
      <c r="P1762" s="226"/>
    </row>
    <row r="1763" spans="1:16" ht="15.25" customHeight="1">
      <c r="A1763" s="1029" t="s">
        <v>243</v>
      </c>
      <c r="B1763" s="1030"/>
      <c r="C1763" s="177"/>
      <c r="D1763" s="43"/>
      <c r="E1763" s="43"/>
      <c r="F1763" s="43"/>
      <c r="G1763" s="226"/>
      <c r="H1763" s="231"/>
      <c r="J1763" s="1029" t="s">
        <v>243</v>
      </c>
      <c r="K1763" s="1030"/>
      <c r="L1763" s="177"/>
      <c r="M1763" s="43"/>
      <c r="N1763" s="43"/>
      <c r="O1763" s="43"/>
      <c r="P1763" s="226"/>
    </row>
    <row r="1764" spans="1:16" ht="15.25" customHeight="1" thickBot="1">
      <c r="A1764" s="1027" t="s">
        <v>244</v>
      </c>
      <c r="B1764" s="1028"/>
      <c r="C1764" s="178"/>
      <c r="D1764" s="227"/>
      <c r="E1764" s="227"/>
      <c r="F1764" s="227"/>
      <c r="G1764" s="228"/>
      <c r="H1764" s="231"/>
      <c r="J1764" s="1027" t="s">
        <v>244</v>
      </c>
      <c r="K1764" s="1028"/>
      <c r="L1764" s="178"/>
      <c r="M1764" s="227"/>
      <c r="N1764" s="227"/>
      <c r="O1764" s="227"/>
      <c r="P1764" s="228"/>
    </row>
    <row r="1765" spans="1:16" ht="15.25" customHeight="1" thickTop="1">
      <c r="A1765" s="1053" t="s">
        <v>166</v>
      </c>
      <c r="B1765" s="1054"/>
      <c r="C1765" s="1054"/>
      <c r="D1765" s="1054"/>
      <c r="E1765" s="1054"/>
      <c r="F1765" s="1054"/>
      <c r="G1765" s="1055"/>
      <c r="H1765" s="231"/>
      <c r="J1765" s="1056" t="s">
        <v>256</v>
      </c>
      <c r="K1765" s="1057"/>
      <c r="L1765" s="1057"/>
      <c r="M1765" s="1057"/>
      <c r="N1765" s="1057"/>
      <c r="O1765" s="1057"/>
      <c r="P1765" s="1058"/>
    </row>
    <row r="1766" spans="1:16" ht="15.25" customHeight="1">
      <c r="A1766" s="1059" t="str">
        <f>IF('statement of marks'!$A$1="","",'statement of marks'!$A$1)</f>
        <v xml:space="preserve">GOVT. HR. SEC. SCHOOL, </v>
      </c>
      <c r="B1766" s="1060"/>
      <c r="C1766" s="1060"/>
      <c r="D1766" s="1060"/>
      <c r="E1766" s="1060"/>
      <c r="F1766" s="1060"/>
      <c r="G1766" s="1061"/>
      <c r="H1766" s="231"/>
      <c r="J1766" s="1059" t="str">
        <f>IF('statement of marks'!$A$1="","",'statement of marks'!$A$1)</f>
        <v xml:space="preserve">GOVT. HR. SEC. SCHOOL, </v>
      </c>
      <c r="K1766" s="1060"/>
      <c r="L1766" s="1060"/>
      <c r="M1766" s="1060"/>
      <c r="N1766" s="1060"/>
      <c r="O1766" s="1060"/>
      <c r="P1766" s="1061"/>
    </row>
    <row r="1767" spans="1:16" ht="15.25" customHeight="1">
      <c r="A1767" s="1059"/>
      <c r="B1767" s="1060"/>
      <c r="C1767" s="1060"/>
      <c r="D1767" s="1060"/>
      <c r="E1767" s="1060"/>
      <c r="F1767" s="1060"/>
      <c r="G1767" s="1061"/>
      <c r="H1767" s="231"/>
      <c r="J1767" s="1059"/>
      <c r="K1767" s="1060"/>
      <c r="L1767" s="1060"/>
      <c r="M1767" s="1060"/>
      <c r="N1767" s="1060"/>
      <c r="O1767" s="1060"/>
      <c r="P1767" s="1061"/>
    </row>
    <row r="1768" spans="1:16" ht="15.25" customHeight="1">
      <c r="A1768" s="1029" t="s">
        <v>167</v>
      </c>
      <c r="B1768" s="1030"/>
      <c r="C1768" s="1051" t="str">
        <f>IF('statement of marks'!$F$3="","",'statement of marks'!$F$3)</f>
        <v>2015-16</v>
      </c>
      <c r="D1768" s="1051"/>
      <c r="E1768" s="1051"/>
      <c r="F1768" s="1051"/>
      <c r="G1768" s="1052"/>
      <c r="H1768" s="231"/>
      <c r="J1768" s="1029" t="s">
        <v>167</v>
      </c>
      <c r="K1768" s="1030"/>
      <c r="L1768" s="1051" t="str">
        <f>IF('statement of marks'!$F$3="","",'statement of marks'!$F$3)</f>
        <v>2015-16</v>
      </c>
      <c r="M1768" s="1051"/>
      <c r="N1768" s="1051"/>
      <c r="O1768" s="1051"/>
      <c r="P1768" s="1052"/>
    </row>
    <row r="1769" spans="1:16" ht="15.25" customHeight="1">
      <c r="A1769" s="1029" t="s">
        <v>31</v>
      </c>
      <c r="B1769" s="1030"/>
      <c r="C1769" s="1051" t="str">
        <f>IF('statement of marks'!H105="","",'statement of marks'!H105)</f>
        <v>A 099</v>
      </c>
      <c r="D1769" s="1051"/>
      <c r="E1769" s="1051"/>
      <c r="F1769" s="1051"/>
      <c r="G1769" s="1052"/>
      <c r="H1769" s="231"/>
      <c r="J1769" s="1029" t="s">
        <v>31</v>
      </c>
      <c r="K1769" s="1030"/>
      <c r="L1769" s="1051" t="str">
        <f>IF('statement of marks'!H106="","",'statement of marks'!H106)</f>
        <v/>
      </c>
      <c r="M1769" s="1051"/>
      <c r="N1769" s="1051"/>
      <c r="O1769" s="1051"/>
      <c r="P1769" s="1052"/>
    </row>
    <row r="1770" spans="1:16" ht="15.25" customHeight="1">
      <c r="A1770" s="1029" t="s">
        <v>32</v>
      </c>
      <c r="B1770" s="1030"/>
      <c r="C1770" s="1051" t="str">
        <f>IF('statement of marks'!I105="","",'statement of marks'!I105)</f>
        <v>B 099</v>
      </c>
      <c r="D1770" s="1051"/>
      <c r="E1770" s="1051"/>
      <c r="F1770" s="1051"/>
      <c r="G1770" s="1052"/>
      <c r="H1770" s="231"/>
      <c r="J1770" s="1029" t="s">
        <v>32</v>
      </c>
      <c r="K1770" s="1030"/>
      <c r="L1770" s="1051" t="str">
        <f>IF('statement of marks'!I106="","",'statement of marks'!I106)</f>
        <v/>
      </c>
      <c r="M1770" s="1051"/>
      <c r="N1770" s="1051"/>
      <c r="O1770" s="1051"/>
      <c r="P1770" s="1052"/>
    </row>
    <row r="1771" spans="1:16" ht="15.25" customHeight="1">
      <c r="A1771" s="1029" t="s">
        <v>33</v>
      </c>
      <c r="B1771" s="1030"/>
      <c r="C1771" s="1051" t="str">
        <f>IF('statement of marks'!J105="","",'statement of marks'!J105)</f>
        <v>C 099</v>
      </c>
      <c r="D1771" s="1051"/>
      <c r="E1771" s="1051"/>
      <c r="F1771" s="1051"/>
      <c r="G1771" s="1052"/>
      <c r="H1771" s="231"/>
      <c r="J1771" s="1029" t="s">
        <v>33</v>
      </c>
      <c r="K1771" s="1030"/>
      <c r="L1771" s="1051" t="str">
        <f>IF('statement of marks'!J106="","",'statement of marks'!J106)</f>
        <v/>
      </c>
      <c r="M1771" s="1051"/>
      <c r="N1771" s="1051"/>
      <c r="O1771" s="1051"/>
      <c r="P1771" s="1052"/>
    </row>
    <row r="1772" spans="1:16" ht="15.25" customHeight="1">
      <c r="A1772" s="1029" t="s">
        <v>202</v>
      </c>
      <c r="B1772" s="1030"/>
      <c r="C1772" s="559" t="str">
        <f>IF('statement of marks'!$A$3="","",'statement of marks'!$A$3)</f>
        <v>10 'B'</v>
      </c>
      <c r="D1772" s="1030" t="s">
        <v>62</v>
      </c>
      <c r="E1772" s="1030"/>
      <c r="F1772" s="1030" t="str">
        <f>IF('statement of marks'!D105="","",'statement of marks'!D105)</f>
        <v/>
      </c>
      <c r="G1772" s="1050"/>
      <c r="H1772" s="231"/>
      <c r="J1772" s="1029" t="s">
        <v>202</v>
      </c>
      <c r="K1772" s="1030"/>
      <c r="L1772" s="559" t="str">
        <f>IF('statement of marks'!$A$3="","",'statement of marks'!$A$3)</f>
        <v>10 'B'</v>
      </c>
      <c r="M1772" s="1030" t="s">
        <v>62</v>
      </c>
      <c r="N1772" s="1030"/>
      <c r="O1772" s="1030" t="str">
        <f>IF('statement of marks'!D106="","",'statement of marks'!D106)</f>
        <v/>
      </c>
      <c r="P1772" s="1050"/>
    </row>
    <row r="1773" spans="1:16" ht="15.25" customHeight="1">
      <c r="A1773" s="1029" t="s">
        <v>63</v>
      </c>
      <c r="B1773" s="1030"/>
      <c r="C1773" s="559" t="str">
        <f>IF('statement of marks'!F105="","",'statement of marks'!F105)</f>
        <v/>
      </c>
      <c r="D1773" s="1030" t="s">
        <v>58</v>
      </c>
      <c r="E1773" s="1030"/>
      <c r="F1773" s="1062" t="str">
        <f>IF('statement of marks'!G105="","",'statement of marks'!G105)</f>
        <v/>
      </c>
      <c r="G1773" s="1063"/>
      <c r="H1773" s="231"/>
      <c r="J1773" s="1029" t="s">
        <v>63</v>
      </c>
      <c r="K1773" s="1030"/>
      <c r="L1773" s="559" t="str">
        <f>IF('statement of marks'!F106="","",'statement of marks'!F106)</f>
        <v/>
      </c>
      <c r="M1773" s="1030" t="s">
        <v>58</v>
      </c>
      <c r="N1773" s="1030"/>
      <c r="O1773" s="1062" t="str">
        <f>IF('statement of marks'!G106="","",'statement of marks'!G106)</f>
        <v/>
      </c>
      <c r="P1773" s="1063"/>
    </row>
    <row r="1774" spans="1:16" ht="15.25" customHeight="1">
      <c r="A1774" s="229" t="s">
        <v>168</v>
      </c>
      <c r="B1774" s="230" t="s">
        <v>254</v>
      </c>
      <c r="C1774" s="186" t="s">
        <v>67</v>
      </c>
      <c r="D1774" s="186" t="s">
        <v>68</v>
      </c>
      <c r="E1774" s="186" t="s">
        <v>69</v>
      </c>
      <c r="F1774" s="558" t="s">
        <v>176</v>
      </c>
      <c r="G1774" s="190" t="s">
        <v>253</v>
      </c>
      <c r="H1774" s="231"/>
      <c r="J1774" s="229" t="s">
        <v>168</v>
      </c>
      <c r="K1774" s="230" t="s">
        <v>254</v>
      </c>
      <c r="L1774" s="186" t="s">
        <v>67</v>
      </c>
      <c r="M1774" s="186" t="s">
        <v>68</v>
      </c>
      <c r="N1774" s="186" t="s">
        <v>69</v>
      </c>
      <c r="O1774" s="558" t="s">
        <v>176</v>
      </c>
      <c r="P1774" s="190" t="s">
        <v>253</v>
      </c>
    </row>
    <row r="1775" spans="1:16" ht="15.25" customHeight="1">
      <c r="A1775" s="1049" t="s">
        <v>148</v>
      </c>
      <c r="B1775" s="1046"/>
      <c r="C1775" s="563">
        <v>10</v>
      </c>
      <c r="D1775" s="563">
        <v>10</v>
      </c>
      <c r="E1775" s="563">
        <v>10</v>
      </c>
      <c r="F1775" s="563">
        <v>70</v>
      </c>
      <c r="G1775" s="122">
        <v>100</v>
      </c>
      <c r="H1775" s="231"/>
      <c r="J1775" s="1049" t="s">
        <v>148</v>
      </c>
      <c r="K1775" s="1046"/>
      <c r="L1775" s="563">
        <v>10</v>
      </c>
      <c r="M1775" s="563">
        <v>10</v>
      </c>
      <c r="N1775" s="563">
        <v>10</v>
      </c>
      <c r="O1775" s="563">
        <v>70</v>
      </c>
      <c r="P1775" s="122">
        <v>100</v>
      </c>
    </row>
    <row r="1776" spans="1:16" ht="15.25" customHeight="1">
      <c r="A1776" s="1029" t="str">
        <f>'statement of marks'!$K$3</f>
        <v>HINDI</v>
      </c>
      <c r="B1776" s="1030"/>
      <c r="C1776" s="181" t="str">
        <f>IF('statement of marks'!K105="","",'statement of marks'!K105)</f>
        <v/>
      </c>
      <c r="D1776" s="181" t="str">
        <f>IF('statement of marks'!L105="","",'statement of marks'!L105)</f>
        <v/>
      </c>
      <c r="E1776" s="181" t="str">
        <f>IF('statement of marks'!M105="","",'statement of marks'!M105)</f>
        <v/>
      </c>
      <c r="F1776" s="181" t="str">
        <f>IF('statement of marks'!O105="","",'statement of marks'!O105)</f>
        <v/>
      </c>
      <c r="G1776" s="122" t="str">
        <f t="shared" ref="G1776:G1781" si="98">IF(F1776="","",SUM(C1776:F1776))</f>
        <v/>
      </c>
      <c r="H1776" s="231"/>
      <c r="J1776" s="1029" t="str">
        <f>'statement of marks'!$K$3</f>
        <v>HINDI</v>
      </c>
      <c r="K1776" s="1030"/>
      <c r="L1776" s="181" t="str">
        <f>IF('statement of marks'!K106="","",'statement of marks'!K106)</f>
        <v/>
      </c>
      <c r="M1776" s="181" t="str">
        <f>IF('statement of marks'!L106="","",'statement of marks'!L106)</f>
        <v/>
      </c>
      <c r="N1776" s="181" t="str">
        <f>IF('statement of marks'!M106="","",'statement of marks'!M106)</f>
        <v/>
      </c>
      <c r="O1776" s="181" t="str">
        <f>IF('statement of marks'!O106="","",'statement of marks'!O106)</f>
        <v/>
      </c>
      <c r="P1776" s="122" t="str">
        <f t="shared" ref="P1776:P1781" si="99">IF(O1776="","",SUM(L1776:O1776))</f>
        <v/>
      </c>
    </row>
    <row r="1777" spans="1:16" ht="15.25" customHeight="1">
      <c r="A1777" s="1029" t="str">
        <f>'statement of marks'!$AA$3</f>
        <v>ENGLISH</v>
      </c>
      <c r="B1777" s="1030"/>
      <c r="C1777" s="181" t="str">
        <f>IF('statement of marks'!AA105="","",'statement of marks'!AA105)</f>
        <v/>
      </c>
      <c r="D1777" s="181" t="str">
        <f>IF('statement of marks'!AB105="","",'statement of marks'!AB105)</f>
        <v/>
      </c>
      <c r="E1777" s="181" t="str">
        <f>IF('statement of marks'!AC105="","",'statement of marks'!AC105)</f>
        <v/>
      </c>
      <c r="F1777" s="181" t="str">
        <f>IF('statement of marks'!AE105="","",'statement of marks'!AE105)</f>
        <v/>
      </c>
      <c r="G1777" s="122" t="str">
        <f t="shared" si="98"/>
        <v/>
      </c>
      <c r="H1777" s="231"/>
      <c r="J1777" s="1029" t="str">
        <f>'statement of marks'!$AA$3</f>
        <v>ENGLISH</v>
      </c>
      <c r="K1777" s="1030"/>
      <c r="L1777" s="181" t="str">
        <f>IF('statement of marks'!AA106="","",'statement of marks'!AA106)</f>
        <v/>
      </c>
      <c r="M1777" s="181" t="str">
        <f>IF('statement of marks'!AB106="","",'statement of marks'!AB106)</f>
        <v/>
      </c>
      <c r="N1777" s="181" t="str">
        <f>IF('statement of marks'!AC106="","",'statement of marks'!AC106)</f>
        <v/>
      </c>
      <c r="O1777" s="181" t="str">
        <f>IF('statement of marks'!AE106="","",'statement of marks'!AE106)</f>
        <v/>
      </c>
      <c r="P1777" s="122" t="str">
        <f t="shared" si="99"/>
        <v/>
      </c>
    </row>
    <row r="1778" spans="1:16" ht="15.25" customHeight="1">
      <c r="A1778" s="1029" t="str">
        <f>'statement of marks'!AR105</f>
        <v/>
      </c>
      <c r="B1778" s="1030"/>
      <c r="C1778" s="181" t="str">
        <f>IF('statement of marks'!AS105="","",'statement of marks'!AS105)</f>
        <v/>
      </c>
      <c r="D1778" s="181" t="str">
        <f>IF('statement of marks'!AT105="","",'statement of marks'!AT105)</f>
        <v/>
      </c>
      <c r="E1778" s="181" t="str">
        <f>IF('statement of marks'!AU105="","",'statement of marks'!AU105)</f>
        <v/>
      </c>
      <c r="F1778" s="181" t="str">
        <f>IF('statement of marks'!AW105="","",'statement of marks'!AW105)</f>
        <v/>
      </c>
      <c r="G1778" s="122" t="str">
        <f t="shared" si="98"/>
        <v/>
      </c>
      <c r="H1778" s="231"/>
      <c r="J1778" s="1029" t="str">
        <f>'statement of marks'!AR106</f>
        <v/>
      </c>
      <c r="K1778" s="1030"/>
      <c r="L1778" s="181" t="str">
        <f>IF('statement of marks'!AS106="","",'statement of marks'!AS106)</f>
        <v/>
      </c>
      <c r="M1778" s="181" t="str">
        <f>IF('statement of marks'!AT106="","",'statement of marks'!AT106)</f>
        <v/>
      </c>
      <c r="N1778" s="181" t="str">
        <f>IF('statement of marks'!AU106="","",'statement of marks'!AU106)</f>
        <v/>
      </c>
      <c r="O1778" s="181" t="str">
        <f>IF('statement of marks'!AW106="","",'statement of marks'!AW106)</f>
        <v/>
      </c>
      <c r="P1778" s="122" t="str">
        <f t="shared" si="99"/>
        <v/>
      </c>
    </row>
    <row r="1779" spans="1:16" ht="15.25" customHeight="1">
      <c r="A1779" s="1029" t="str">
        <f>'statement of marks'!$BI$3</f>
        <v>SCIENCE</v>
      </c>
      <c r="B1779" s="1030"/>
      <c r="C1779" s="181" t="str">
        <f>IF('statement of marks'!BI105="","",'statement of marks'!BI105)</f>
        <v/>
      </c>
      <c r="D1779" s="181" t="str">
        <f>IF('statement of marks'!BJ105="","",'statement of marks'!BJ105)</f>
        <v/>
      </c>
      <c r="E1779" s="181" t="str">
        <f>IF('statement of marks'!BK105="","",'statement of marks'!BK105)</f>
        <v/>
      </c>
      <c r="F1779" s="181" t="str">
        <f>IF('statement of marks'!BM105="","",'statement of marks'!BM105)</f>
        <v/>
      </c>
      <c r="G1779" s="122" t="str">
        <f t="shared" si="98"/>
        <v/>
      </c>
      <c r="H1779" s="231"/>
      <c r="J1779" s="1029" t="str">
        <f>'statement of marks'!$BI$3</f>
        <v>SCIENCE</v>
      </c>
      <c r="K1779" s="1030"/>
      <c r="L1779" s="181" t="str">
        <f>IF('statement of marks'!BI106="","",'statement of marks'!BI106)</f>
        <v/>
      </c>
      <c r="M1779" s="181" t="str">
        <f>IF('statement of marks'!BJ106="","",'statement of marks'!BJ106)</f>
        <v/>
      </c>
      <c r="N1779" s="181" t="str">
        <f>IF('statement of marks'!BK106="","",'statement of marks'!BK106)</f>
        <v/>
      </c>
      <c r="O1779" s="181" t="str">
        <f>IF('statement of marks'!BM106="","",'statement of marks'!BM106)</f>
        <v/>
      </c>
      <c r="P1779" s="122" t="str">
        <f t="shared" si="99"/>
        <v/>
      </c>
    </row>
    <row r="1780" spans="1:16" ht="15.25" customHeight="1">
      <c r="A1780" s="1029" t="str">
        <f>'statement of marks'!$BY$3</f>
        <v>SOCIAL SCIENCE</v>
      </c>
      <c r="B1780" s="1030"/>
      <c r="C1780" s="181" t="str">
        <f>IF('statement of marks'!BY105="","",'statement of marks'!BY105)</f>
        <v/>
      </c>
      <c r="D1780" s="181" t="str">
        <f>IF('statement of marks'!BZ105="","",'statement of marks'!BZ105)</f>
        <v/>
      </c>
      <c r="E1780" s="181" t="str">
        <f>IF('statement of marks'!CA105="","",'statement of marks'!CA105)</f>
        <v/>
      </c>
      <c r="F1780" s="181" t="str">
        <f>IF('statement of marks'!CC105="","",'statement of marks'!CC105)</f>
        <v/>
      </c>
      <c r="G1780" s="122" t="str">
        <f t="shared" si="98"/>
        <v/>
      </c>
      <c r="H1780" s="231"/>
      <c r="J1780" s="1029" t="str">
        <f>'statement of marks'!$BY$3</f>
        <v>SOCIAL SCIENCE</v>
      </c>
      <c r="K1780" s="1030"/>
      <c r="L1780" s="181" t="str">
        <f>IF('statement of marks'!BY106="","",'statement of marks'!BY106)</f>
        <v/>
      </c>
      <c r="M1780" s="181" t="str">
        <f>IF('statement of marks'!BZ106="","",'statement of marks'!BZ106)</f>
        <v/>
      </c>
      <c r="N1780" s="181" t="str">
        <f>IF('statement of marks'!CA106="","",'statement of marks'!CA106)</f>
        <v/>
      </c>
      <c r="O1780" s="181" t="str">
        <f>IF('statement of marks'!CC106="","",'statement of marks'!CC106)</f>
        <v/>
      </c>
      <c r="P1780" s="122" t="str">
        <f t="shared" si="99"/>
        <v/>
      </c>
    </row>
    <row r="1781" spans="1:16" ht="15.25" customHeight="1">
      <c r="A1781" s="1029" t="str">
        <f>'statement of marks'!$CO$3</f>
        <v>MATHEMATICS</v>
      </c>
      <c r="B1781" s="1030"/>
      <c r="C1781" s="181" t="str">
        <f>IF('statement of marks'!CO105="","",'statement of marks'!CO105)</f>
        <v/>
      </c>
      <c r="D1781" s="181" t="str">
        <f>IF('statement of marks'!CP105="","",'statement of marks'!CP105)</f>
        <v/>
      </c>
      <c r="E1781" s="181" t="str">
        <f>IF('statement of marks'!CQ105="","",'statement of marks'!CQ105)</f>
        <v/>
      </c>
      <c r="F1781" s="181" t="str">
        <f>IF('statement of marks'!CS105="","",'statement of marks'!CS105)</f>
        <v/>
      </c>
      <c r="G1781" s="122" t="str">
        <f t="shared" si="98"/>
        <v/>
      </c>
      <c r="H1781" s="231"/>
      <c r="J1781" s="1029" t="str">
        <f>'statement of marks'!$CO$3</f>
        <v>MATHEMATICS</v>
      </c>
      <c r="K1781" s="1030"/>
      <c r="L1781" s="181" t="str">
        <f>IF('statement of marks'!CO106="","",'statement of marks'!CO106)</f>
        <v/>
      </c>
      <c r="M1781" s="181" t="str">
        <f>IF('statement of marks'!CP106="","",'statement of marks'!CP106)</f>
        <v/>
      </c>
      <c r="N1781" s="181" t="str">
        <f>IF('statement of marks'!CQ106="","",'statement of marks'!CQ106)</f>
        <v/>
      </c>
      <c r="O1781" s="181" t="str">
        <f>IF('statement of marks'!CS106="","",'statement of marks'!CS106)</f>
        <v/>
      </c>
      <c r="P1781" s="122" t="str">
        <f t="shared" si="99"/>
        <v/>
      </c>
    </row>
    <row r="1782" spans="1:16" ht="15.25" customHeight="1">
      <c r="A1782" s="1047" t="s">
        <v>255</v>
      </c>
      <c r="B1782" s="1048"/>
      <c r="C1782" s="180" t="str">
        <f>IF(C1781="","",SUM(C1776:C1781))</f>
        <v/>
      </c>
      <c r="D1782" s="180" t="str">
        <f>IF(D1781="","",SUM(D1776:D1781))</f>
        <v/>
      </c>
      <c r="E1782" s="180" t="str">
        <f>IF(E1781="","",SUM(E1776:E1781))</f>
        <v/>
      </c>
      <c r="F1782" s="180" t="str">
        <f>IF(F1781="","",SUM(F1776:F1781))</f>
        <v/>
      </c>
      <c r="G1782" s="188" t="str">
        <f>IF(G1781="","",SUM(G1776:G1781))</f>
        <v/>
      </c>
      <c r="H1782" s="231"/>
      <c r="J1782" s="1047" t="s">
        <v>255</v>
      </c>
      <c r="K1782" s="1048"/>
      <c r="L1782" s="180" t="str">
        <f>IF(L1781="","",SUM(L1776:L1781))</f>
        <v/>
      </c>
      <c r="M1782" s="180" t="str">
        <f>IF(M1781="","",SUM(M1776:M1781))</f>
        <v/>
      </c>
      <c r="N1782" s="180" t="str">
        <f>IF(N1781="","",SUM(N1776:N1781))</f>
        <v/>
      </c>
      <c r="O1782" s="180" t="str">
        <f>IF(O1781="","",SUM(O1776:O1781))</f>
        <v/>
      </c>
      <c r="P1782" s="188" t="str">
        <f>IF(P1781="","",SUM(P1776:P1781))</f>
        <v/>
      </c>
    </row>
    <row r="1783" spans="1:16" ht="15.25" customHeight="1">
      <c r="A1783" s="1047" t="s">
        <v>169</v>
      </c>
      <c r="B1783" s="1048"/>
      <c r="C1783" s="563">
        <f>60-(COUNTIF(C1776:C1781,"NA")*10+COUNTIF(C1776:C1781,"ML")*10)</f>
        <v>60</v>
      </c>
      <c r="D1783" s="563">
        <f>60-(COUNTIF(D1776:D1781,"NA")*10+COUNTIF(D1776:D1781,"ML")*10)</f>
        <v>60</v>
      </c>
      <c r="E1783" s="563">
        <f>60-(COUNTIF(E1776:E1781,"NA")*10+COUNTIF(E1776:E1781,"ML")*10)</f>
        <v>60</v>
      </c>
      <c r="F1783" s="563">
        <f>420-(COUNTIF(F1776:F1781,"NA")*70+COUNTIF(F1776:F1781,"ML")*70)</f>
        <v>420</v>
      </c>
      <c r="G1783" s="189">
        <f>SUM(C1783:F1783)</f>
        <v>600</v>
      </c>
      <c r="H1783" s="231"/>
      <c r="J1783" s="1047" t="s">
        <v>169</v>
      </c>
      <c r="K1783" s="1048"/>
      <c r="L1783" s="563">
        <f>60-(COUNTIF(L1776:L1781,"NA")*10+COUNTIF(L1776:L1781,"ML")*10)</f>
        <v>60</v>
      </c>
      <c r="M1783" s="563">
        <f>60-(COUNTIF(M1776:M1781,"NA")*10+COUNTIF(M1776:M1781,"ML")*10)</f>
        <v>60</v>
      </c>
      <c r="N1783" s="563">
        <f>60-(COUNTIF(N1776:N1781,"NA")*10+COUNTIF(N1776:N1781,"ML")*10)</f>
        <v>60</v>
      </c>
      <c r="O1783" s="563">
        <f>420-(COUNTIF(O1776:O1781,"NA")*70+COUNTIF(O1776:O1781,"ML")*70)</f>
        <v>420</v>
      </c>
      <c r="P1783" s="189">
        <f>SUM(L1783:O1783)</f>
        <v>600</v>
      </c>
    </row>
    <row r="1784" spans="1:16" ht="15.25" customHeight="1">
      <c r="A1784" s="1045" t="s">
        <v>133</v>
      </c>
      <c r="B1784" s="1046"/>
      <c r="C1784" s="123" t="e">
        <f>C1782/C1783*100</f>
        <v>#VALUE!</v>
      </c>
      <c r="D1784" s="123" t="e">
        <f>D1782/D1783*100</f>
        <v>#VALUE!</v>
      </c>
      <c r="E1784" s="123" t="e">
        <f>E1782/E1783*100</f>
        <v>#VALUE!</v>
      </c>
      <c r="F1784" s="123" t="e">
        <f>F1782/F1783*100</f>
        <v>#VALUE!</v>
      </c>
      <c r="G1784" s="124" t="e">
        <f>G1782/G1783*100</f>
        <v>#VALUE!</v>
      </c>
      <c r="H1784" s="231"/>
      <c r="J1784" s="1045" t="s">
        <v>133</v>
      </c>
      <c r="K1784" s="1046"/>
      <c r="L1784" s="123" t="e">
        <f>L1782/L1783*100</f>
        <v>#VALUE!</v>
      </c>
      <c r="M1784" s="123" t="e">
        <f>M1782/M1783*100</f>
        <v>#VALUE!</v>
      </c>
      <c r="N1784" s="123" t="e">
        <f>N1782/N1783*100</f>
        <v>#VALUE!</v>
      </c>
      <c r="O1784" s="123" t="e">
        <f>O1782/O1783*100</f>
        <v>#VALUE!</v>
      </c>
      <c r="P1784" s="124" t="e">
        <f>P1782/P1783*100</f>
        <v>#VALUE!</v>
      </c>
    </row>
    <row r="1785" spans="1:16" ht="15.25" customHeight="1">
      <c r="A1785" s="1029" t="str">
        <f>'statement of marks'!$DE$3</f>
        <v>RAJASTHAN STUDIES</v>
      </c>
      <c r="B1785" s="1030"/>
      <c r="C1785" s="564" t="str">
        <f>IF('statement of marks'!DE105="","",'statement of marks'!DE105)</f>
        <v/>
      </c>
      <c r="D1785" s="564" t="str">
        <f>IF('statement of marks'!DF105="","",'statement of marks'!DF105)</f>
        <v/>
      </c>
      <c r="E1785" s="564" t="str">
        <f>IF('statement of marks'!DG105="","",'statement of marks'!DG105)</f>
        <v/>
      </c>
      <c r="F1785" s="564" t="str">
        <f>IF('statement of marks'!DI105="","",'statement of marks'!DI105)</f>
        <v/>
      </c>
      <c r="G1785" s="122" t="str">
        <f>IF(F1785="","",SUM(C1785:F1785))</f>
        <v/>
      </c>
      <c r="H1785" s="231"/>
      <c r="J1785" s="1029" t="str">
        <f>'statement of marks'!$DE$3</f>
        <v>RAJASTHAN STUDIES</v>
      </c>
      <c r="K1785" s="1030"/>
      <c r="L1785" s="564" t="str">
        <f>IF('statement of marks'!DE106="","",'statement of marks'!DE106)</f>
        <v/>
      </c>
      <c r="M1785" s="564" t="str">
        <f>IF('statement of marks'!DF106="","",'statement of marks'!DF106)</f>
        <v/>
      </c>
      <c r="N1785" s="564" t="str">
        <f>IF('statement of marks'!DG106="","",'statement of marks'!DG106)</f>
        <v/>
      </c>
      <c r="O1785" s="564" t="str">
        <f>IF('statement of marks'!DI106="","",'statement of marks'!DI106)</f>
        <v/>
      </c>
      <c r="P1785" s="122" t="str">
        <f>IF(O1785="","",SUM(L1785:O1785))</f>
        <v/>
      </c>
    </row>
    <row r="1786" spans="1:16" ht="15.25" customHeight="1">
      <c r="A1786" s="1029" t="str">
        <f>'statement of marks'!$DP$3</f>
        <v>PH. AND HEALTH EDU.</v>
      </c>
      <c r="B1786" s="1030"/>
      <c r="C1786" s="564" t="str">
        <f>IF('statement of marks'!DP105="","",'statement of marks'!DP105)</f>
        <v/>
      </c>
      <c r="D1786" s="564" t="str">
        <f>IF('statement of marks'!DQ105="","",'statement of marks'!DQ105)</f>
        <v/>
      </c>
      <c r="E1786" s="564" t="str">
        <f>IF('statement of marks'!DR105="","",'statement of marks'!DR105)</f>
        <v/>
      </c>
      <c r="F1786" s="564" t="str">
        <f>IF('statement of marks'!DV105="","",'statement of marks'!DV105)</f>
        <v/>
      </c>
      <c r="G1786" s="122" t="str">
        <f>IF(F1786="","",SUM(C1786:F1786))</f>
        <v/>
      </c>
      <c r="H1786" s="231"/>
      <c r="J1786" s="1029" t="str">
        <f>'statement of marks'!$DP$3</f>
        <v>PH. AND HEALTH EDU.</v>
      </c>
      <c r="K1786" s="1030"/>
      <c r="L1786" s="564" t="str">
        <f>IF('statement of marks'!DP106="","",'statement of marks'!DP106)</f>
        <v/>
      </c>
      <c r="M1786" s="564" t="str">
        <f>IF('statement of marks'!DQ106="","",'statement of marks'!DQ106)</f>
        <v/>
      </c>
      <c r="N1786" s="564" t="str">
        <f>IF('statement of marks'!DR106="","",'statement of marks'!DR106)</f>
        <v/>
      </c>
      <c r="O1786" s="564" t="str">
        <f>IF('statement of marks'!DV106="","",'statement of marks'!DV106)</f>
        <v/>
      </c>
      <c r="P1786" s="122" t="str">
        <f>IF(O1786="","",SUM(L1786:O1786))</f>
        <v/>
      </c>
    </row>
    <row r="1787" spans="1:16" ht="15.25" customHeight="1">
      <c r="A1787" s="1029" t="str">
        <f>'statement of marks'!$EB$3</f>
        <v>FOUNDATION OF IT</v>
      </c>
      <c r="B1787" s="1030"/>
      <c r="C1787" s="564" t="str">
        <f>IF('statement of marks'!EB105="","",'statement of marks'!EB105)</f>
        <v/>
      </c>
      <c r="D1787" s="564" t="str">
        <f>IF('statement of marks'!EC105="","",'statement of marks'!EC105)</f>
        <v/>
      </c>
      <c r="E1787" s="564" t="str">
        <f>IF('statement of marks'!ED105="","",'statement of marks'!ED105)</f>
        <v/>
      </c>
      <c r="F1787" s="564" t="str">
        <f>IF('statement of marks'!EH105="","",'statement of marks'!EH105)</f>
        <v/>
      </c>
      <c r="G1787" s="122" t="str">
        <f>IF(F1787="","",SUM(C1787:F1787))</f>
        <v/>
      </c>
      <c r="H1787" s="231"/>
      <c r="J1787" s="1029" t="str">
        <f>'statement of marks'!$EB$3</f>
        <v>FOUNDATION OF IT</v>
      </c>
      <c r="K1787" s="1030"/>
      <c r="L1787" s="564" t="str">
        <f>IF('statement of marks'!EB106="","",'statement of marks'!EB106)</f>
        <v/>
      </c>
      <c r="M1787" s="564" t="str">
        <f>IF('statement of marks'!EC106="","",'statement of marks'!EC106)</f>
        <v/>
      </c>
      <c r="N1787" s="564" t="str">
        <f>IF('statement of marks'!ED106="","",'statement of marks'!ED106)</f>
        <v/>
      </c>
      <c r="O1787" s="564" t="str">
        <f>IF('statement of marks'!EH106="","",'statement of marks'!EH106)</f>
        <v/>
      </c>
      <c r="P1787" s="122" t="str">
        <f>IF(O1787="","",SUM(L1787:O1787))</f>
        <v/>
      </c>
    </row>
    <row r="1788" spans="1:16" ht="15.25" customHeight="1">
      <c r="A1788" s="1029" t="str">
        <f>'statement of marks'!$EN$3</f>
        <v>S.U.P.W.</v>
      </c>
      <c r="B1788" s="1030"/>
      <c r="C1788" s="562" t="s">
        <v>247</v>
      </c>
      <c r="D1788" s="1042" t="s">
        <v>249</v>
      </c>
      <c r="E1788" s="1042"/>
      <c r="F1788" s="565" t="s">
        <v>75</v>
      </c>
      <c r="G1788" s="122" t="s">
        <v>30</v>
      </c>
      <c r="H1788" s="231"/>
      <c r="J1788" s="1029" t="str">
        <f>'statement of marks'!$EN$3</f>
        <v>S.U.P.W.</v>
      </c>
      <c r="K1788" s="1030"/>
      <c r="L1788" s="562" t="s">
        <v>247</v>
      </c>
      <c r="M1788" s="1042" t="s">
        <v>249</v>
      </c>
      <c r="N1788" s="1042"/>
      <c r="O1788" s="565" t="s">
        <v>75</v>
      </c>
      <c r="P1788" s="122" t="s">
        <v>30</v>
      </c>
    </row>
    <row r="1789" spans="1:16" ht="15.25" customHeight="1">
      <c r="A1789" s="1029"/>
      <c r="B1789" s="1030"/>
      <c r="C1789" s="563">
        <f>'statement of marks'!$EN$6</f>
        <v>25</v>
      </c>
      <c r="D1789" s="1043">
        <f>'statement of marks'!$EO$6</f>
        <v>45</v>
      </c>
      <c r="E1789" s="1043"/>
      <c r="F1789" s="563">
        <f>'statement of marks'!$EP$6</f>
        <v>30</v>
      </c>
      <c r="G1789" s="122">
        <f>SUM(C1789,D1789,F1789)</f>
        <v>100</v>
      </c>
      <c r="H1789" s="231"/>
      <c r="J1789" s="1029"/>
      <c r="K1789" s="1030"/>
      <c r="L1789" s="563">
        <f>'statement of marks'!$EN$6</f>
        <v>25</v>
      </c>
      <c r="M1789" s="1043">
        <f>'statement of marks'!$EO$6</f>
        <v>45</v>
      </c>
      <c r="N1789" s="1043"/>
      <c r="O1789" s="563">
        <f>'statement of marks'!$EP$6</f>
        <v>30</v>
      </c>
      <c r="P1789" s="122">
        <f>SUM(L1789,M1789,O1789)</f>
        <v>100</v>
      </c>
    </row>
    <row r="1790" spans="1:16" ht="15.25" customHeight="1">
      <c r="A1790" s="1029"/>
      <c r="B1790" s="1030"/>
      <c r="C1790" s="564" t="str">
        <f>IF('statement of marks'!EN105="","",'statement of marks'!EN105)</f>
        <v/>
      </c>
      <c r="D1790" s="1044" t="str">
        <f>'statement of marks'!EO105</f>
        <v/>
      </c>
      <c r="E1790" s="1044"/>
      <c r="F1790" s="564" t="str">
        <f>'statement of marks'!EP105</f>
        <v/>
      </c>
      <c r="G1790" s="561" t="str">
        <f>IF(F1790="","",SUM(C1790,D1790,F1790))</f>
        <v/>
      </c>
      <c r="H1790" s="231"/>
      <c r="J1790" s="1029"/>
      <c r="K1790" s="1030"/>
      <c r="L1790" s="564" t="str">
        <f>IF('statement of marks'!EN106="","",'statement of marks'!EN106)</f>
        <v/>
      </c>
      <c r="M1790" s="1044" t="str">
        <f>'statement of marks'!EO106</f>
        <v/>
      </c>
      <c r="N1790" s="1044"/>
      <c r="O1790" s="564" t="str">
        <f>'statement of marks'!EP106</f>
        <v/>
      </c>
      <c r="P1790" s="561" t="str">
        <f>IF(O1790="","",SUM(L1790,M1790,O1790))</f>
        <v/>
      </c>
    </row>
    <row r="1791" spans="1:16" ht="15.25" customHeight="1">
      <c r="A1791" s="1029" t="str">
        <f>'statement of marks'!$ES$3</f>
        <v>ART EDU.</v>
      </c>
      <c r="B1791" s="1030"/>
      <c r="C1791" s="565" t="s">
        <v>76</v>
      </c>
      <c r="D1791" s="1041" t="s">
        <v>77</v>
      </c>
      <c r="E1791" s="1041"/>
      <c r="F1791" s="224" t="s">
        <v>248</v>
      </c>
      <c r="G1791" s="122" t="s">
        <v>30</v>
      </c>
      <c r="H1791" s="231"/>
      <c r="J1791" s="1029" t="str">
        <f>'statement of marks'!$ES$3</f>
        <v>ART EDU.</v>
      </c>
      <c r="K1791" s="1030"/>
      <c r="L1791" s="565" t="s">
        <v>76</v>
      </c>
      <c r="M1791" s="1041" t="s">
        <v>77</v>
      </c>
      <c r="N1791" s="1041"/>
      <c r="O1791" s="224" t="s">
        <v>248</v>
      </c>
      <c r="P1791" s="122" t="s">
        <v>30</v>
      </c>
    </row>
    <row r="1792" spans="1:16" ht="15.25" customHeight="1">
      <c r="A1792" s="1029"/>
      <c r="B1792" s="1030"/>
      <c r="C1792" s="563">
        <f>'statement of marks'!$ES$6</f>
        <v>25</v>
      </c>
      <c r="D1792" s="563">
        <f>'statement of marks'!$ET$6</f>
        <v>30</v>
      </c>
      <c r="E1792" s="563">
        <f>'statement of marks'!$EU$6</f>
        <v>30</v>
      </c>
      <c r="F1792" s="563">
        <f>'statement of marks'!$EV$6</f>
        <v>15</v>
      </c>
      <c r="G1792" s="122">
        <f>SUM(C1792,D1792,E1792,F1792)</f>
        <v>100</v>
      </c>
      <c r="H1792" s="231"/>
      <c r="J1792" s="1029"/>
      <c r="K1792" s="1030"/>
      <c r="L1792" s="563">
        <f>'statement of marks'!$ES$6</f>
        <v>25</v>
      </c>
      <c r="M1792" s="563">
        <f>'statement of marks'!$ET$6</f>
        <v>30</v>
      </c>
      <c r="N1792" s="563">
        <f>'statement of marks'!$EU$6</f>
        <v>30</v>
      </c>
      <c r="O1792" s="563">
        <f>'statement of marks'!$EV$6</f>
        <v>15</v>
      </c>
      <c r="P1792" s="122">
        <f>SUM(L1792,M1792,N1792,O1792)</f>
        <v>100</v>
      </c>
    </row>
    <row r="1793" spans="1:16" ht="15.25" customHeight="1">
      <c r="A1793" s="1029"/>
      <c r="B1793" s="1030"/>
      <c r="C1793" s="564" t="str">
        <f>IF('statement of marks'!ES105="","",'statement of marks'!ES105)</f>
        <v/>
      </c>
      <c r="D1793" s="564" t="str">
        <f>'statement of marks'!ET105</f>
        <v/>
      </c>
      <c r="E1793" s="564" t="str">
        <f>'statement of marks'!EU105</f>
        <v/>
      </c>
      <c r="F1793" s="564" t="str">
        <f>'statement of marks'!EV105</f>
        <v/>
      </c>
      <c r="G1793" s="122" t="str">
        <f>IF(F1793="","",SUM(C1793:F1793))</f>
        <v/>
      </c>
      <c r="H1793" s="231"/>
      <c r="J1793" s="1029"/>
      <c r="K1793" s="1030"/>
      <c r="L1793" s="564" t="str">
        <f>IF('statement of marks'!ES106="","",'statement of marks'!ES106)</f>
        <v/>
      </c>
      <c r="M1793" s="564" t="str">
        <f>'statement of marks'!ET106</f>
        <v/>
      </c>
      <c r="N1793" s="564" t="str">
        <f>'statement of marks'!EU106</f>
        <v/>
      </c>
      <c r="O1793" s="564" t="str">
        <f>'statement of marks'!EV106</f>
        <v/>
      </c>
      <c r="P1793" s="122" t="str">
        <f>IF(O1793="","",SUM(L1793:O1793))</f>
        <v/>
      </c>
    </row>
    <row r="1794" spans="1:16" ht="15.25" customHeight="1">
      <c r="A1794" s="1033" t="s">
        <v>246</v>
      </c>
      <c r="B1794" s="1034"/>
      <c r="C1794" s="560" t="s">
        <v>252</v>
      </c>
      <c r="D1794" s="560" t="s">
        <v>251</v>
      </c>
      <c r="E1794" s="560" t="s">
        <v>250</v>
      </c>
      <c r="F1794" s="1031" t="s">
        <v>245</v>
      </c>
      <c r="G1794" s="1032"/>
      <c r="H1794" s="231"/>
      <c r="J1794" s="1033" t="s">
        <v>246</v>
      </c>
      <c r="K1794" s="1034"/>
      <c r="L1794" s="560" t="s">
        <v>252</v>
      </c>
      <c r="M1794" s="560" t="s">
        <v>251</v>
      </c>
      <c r="N1794" s="560" t="s">
        <v>250</v>
      </c>
      <c r="O1794" s="1031" t="s">
        <v>245</v>
      </c>
      <c r="P1794" s="1032"/>
    </row>
    <row r="1795" spans="1:16" ht="15.25" customHeight="1">
      <c r="A1795" s="1033" t="s">
        <v>170</v>
      </c>
      <c r="B1795" s="1034"/>
      <c r="C1795" s="181" t="str">
        <f>IF('statement of marks'!GN105="","",'statement of marks'!GN105)</f>
        <v/>
      </c>
      <c r="D1795" s="181" t="str">
        <f>IF('statement of marks'!GP105="","",'statement of marks'!GP105)</f>
        <v/>
      </c>
      <c r="E1795" s="181" t="str">
        <f>IF('statement of marks'!GR105="","",'statement of marks'!GR105)</f>
        <v/>
      </c>
      <c r="F1795" s="1035" t="str">
        <f>'statement of marks'!GT105</f>
        <v/>
      </c>
      <c r="G1795" s="1036"/>
      <c r="H1795" s="231"/>
      <c r="J1795" s="1033" t="s">
        <v>170</v>
      </c>
      <c r="K1795" s="1034"/>
      <c r="L1795" s="181" t="str">
        <f>IF('statement of marks'!GN106="","",'statement of marks'!GN106)</f>
        <v/>
      </c>
      <c r="M1795" s="181" t="str">
        <f>IF('statement of marks'!GP106="","",'statement of marks'!GP106)</f>
        <v/>
      </c>
      <c r="N1795" s="181" t="str">
        <f>IF('statement of marks'!GR106="","",'statement of marks'!GR106)</f>
        <v/>
      </c>
      <c r="O1795" s="1035" t="str">
        <f>'statement of marks'!GT106</f>
        <v/>
      </c>
      <c r="P1795" s="1036"/>
    </row>
    <row r="1796" spans="1:16" ht="15.25" customHeight="1">
      <c r="A1796" s="1037" t="s">
        <v>171</v>
      </c>
      <c r="B1796" s="1038"/>
      <c r="C1796" s="180" t="str">
        <f>IF('statement of marks'!GM105="","",'statement of marks'!GM105)</f>
        <v/>
      </c>
      <c r="D1796" s="180" t="str">
        <f>IF('statement of marks'!GO105="","",'statement of marks'!GO105)</f>
        <v/>
      </c>
      <c r="E1796" s="180" t="str">
        <f>IF('statement of marks'!GQ105="","",'statement of marks'!GQ105)</f>
        <v/>
      </c>
      <c r="F1796" s="1039" t="str">
        <f>'statement of marks'!GS105</f>
        <v/>
      </c>
      <c r="G1796" s="1040"/>
      <c r="H1796" s="231"/>
      <c r="J1796" s="1037" t="s">
        <v>171</v>
      </c>
      <c r="K1796" s="1038"/>
      <c r="L1796" s="180" t="str">
        <f>IF('statement of marks'!GM106="","",'statement of marks'!GM106)</f>
        <v/>
      </c>
      <c r="M1796" s="180" t="str">
        <f>IF('statement of marks'!GO106="","",'statement of marks'!GO106)</f>
        <v/>
      </c>
      <c r="N1796" s="180" t="str">
        <f>IF('statement of marks'!GQ106="","",'statement of marks'!GQ106)</f>
        <v/>
      </c>
      <c r="O1796" s="1039" t="str">
        <f>'statement of marks'!GS106</f>
        <v/>
      </c>
      <c r="P1796" s="1040"/>
    </row>
    <row r="1797" spans="1:16" ht="15.25" customHeight="1">
      <c r="A1797" s="1029" t="s">
        <v>241</v>
      </c>
      <c r="B1797" s="1030"/>
      <c r="C1797" s="177"/>
      <c r="D1797" s="43"/>
      <c r="E1797" s="43"/>
      <c r="F1797" s="43"/>
      <c r="G1797" s="226"/>
      <c r="H1797" s="231"/>
      <c r="J1797" s="1029" t="s">
        <v>241</v>
      </c>
      <c r="K1797" s="1030"/>
      <c r="L1797" s="177"/>
      <c r="M1797" s="43"/>
      <c r="N1797" s="43"/>
      <c r="O1797" s="43"/>
      <c r="P1797" s="226"/>
    </row>
    <row r="1798" spans="1:16" ht="15.25" customHeight="1">
      <c r="A1798" s="1029" t="s">
        <v>242</v>
      </c>
      <c r="B1798" s="1030"/>
      <c r="C1798" s="177"/>
      <c r="D1798" s="43"/>
      <c r="E1798" s="43"/>
      <c r="F1798" s="43"/>
      <c r="G1798" s="226"/>
      <c r="H1798" s="231"/>
      <c r="J1798" s="1029" t="s">
        <v>242</v>
      </c>
      <c r="K1798" s="1030"/>
      <c r="L1798" s="177"/>
      <c r="M1798" s="43"/>
      <c r="N1798" s="43"/>
      <c r="O1798" s="43"/>
      <c r="P1798" s="226"/>
    </row>
    <row r="1799" spans="1:16" ht="15.25" customHeight="1">
      <c r="A1799" s="1029" t="s">
        <v>243</v>
      </c>
      <c r="B1799" s="1030"/>
      <c r="C1799" s="177"/>
      <c r="D1799" s="43"/>
      <c r="E1799" s="43"/>
      <c r="F1799" s="43"/>
      <c r="G1799" s="226"/>
      <c r="H1799" s="231"/>
      <c r="J1799" s="1029" t="s">
        <v>243</v>
      </c>
      <c r="K1799" s="1030"/>
      <c r="L1799" s="177"/>
      <c r="M1799" s="43"/>
      <c r="N1799" s="43"/>
      <c r="O1799" s="43"/>
      <c r="P1799" s="226"/>
    </row>
    <row r="1800" spans="1:16" ht="15.25" customHeight="1" thickBot="1">
      <c r="A1800" s="1027" t="s">
        <v>244</v>
      </c>
      <c r="B1800" s="1028"/>
      <c r="C1800" s="178"/>
      <c r="D1800" s="227"/>
      <c r="E1800" s="227"/>
      <c r="F1800" s="227"/>
      <c r="G1800" s="228"/>
      <c r="H1800" s="231"/>
      <c r="J1800" s="1027" t="s">
        <v>244</v>
      </c>
      <c r="K1800" s="1028"/>
      <c r="L1800" s="178"/>
      <c r="M1800" s="227"/>
      <c r="N1800" s="227"/>
      <c r="O1800" s="227"/>
      <c r="P1800" s="228"/>
    </row>
    <row r="1801" spans="1:16" ht="15.25" customHeight="1" thickTop="1"/>
  </sheetData>
  <sheetProtection password="CC1C" sheet="1" objects="1" scenarios="1" formatCells="0" formatColumns="0" formatRows="0"/>
  <mergeCells count="4500">
    <mergeCell ref="A1:G1"/>
    <mergeCell ref="A2:G3"/>
    <mergeCell ref="D8:E8"/>
    <mergeCell ref="D9:E9"/>
    <mergeCell ref="F8:G8"/>
    <mergeCell ref="F9:G9"/>
    <mergeCell ref="F32:G32"/>
    <mergeCell ref="J2:P3"/>
    <mergeCell ref="A38:G39"/>
    <mergeCell ref="A23:B23"/>
    <mergeCell ref="A16:B16"/>
    <mergeCell ref="A17:B17"/>
    <mergeCell ref="A18:B18"/>
    <mergeCell ref="A22:B22"/>
    <mergeCell ref="A24:B26"/>
    <mergeCell ref="A27:B29"/>
    <mergeCell ref="A36:B36"/>
    <mergeCell ref="A33:B33"/>
    <mergeCell ref="A12:B12"/>
    <mergeCell ref="A13:B13"/>
    <mergeCell ref="A32:B32"/>
    <mergeCell ref="A35:B35"/>
    <mergeCell ref="A15:B15"/>
    <mergeCell ref="A9:B9"/>
    <mergeCell ref="A7:B7"/>
    <mergeCell ref="A8:B8"/>
    <mergeCell ref="A19:B19"/>
    <mergeCell ref="A20:B20"/>
    <mergeCell ref="A21:B21"/>
    <mergeCell ref="A14:B14"/>
    <mergeCell ref="A11:B11"/>
    <mergeCell ref="A34:B34"/>
    <mergeCell ref="J7:K7"/>
    <mergeCell ref="L7:P7"/>
    <mergeCell ref="J8:K8"/>
    <mergeCell ref="M8:N8"/>
    <mergeCell ref="O8:P8"/>
    <mergeCell ref="J9:K9"/>
    <mergeCell ref="M9:N9"/>
    <mergeCell ref="O9:P9"/>
    <mergeCell ref="J4:K4"/>
    <mergeCell ref="L4:P4"/>
    <mergeCell ref="J5:K5"/>
    <mergeCell ref="L5:P5"/>
    <mergeCell ref="J6:K6"/>
    <mergeCell ref="L6:P6"/>
    <mergeCell ref="A30:B30"/>
    <mergeCell ref="A31:B31"/>
    <mergeCell ref="C4:G4"/>
    <mergeCell ref="C5:G5"/>
    <mergeCell ref="C6:G6"/>
    <mergeCell ref="C7:G7"/>
    <mergeCell ref="F30:G30"/>
    <mergeCell ref="F31:G31"/>
    <mergeCell ref="D24:E24"/>
    <mergeCell ref="D25:E25"/>
    <mergeCell ref="D26:E26"/>
    <mergeCell ref="D27:E27"/>
    <mergeCell ref="A4:B4"/>
    <mergeCell ref="A5:B5"/>
    <mergeCell ref="A6:B6"/>
    <mergeCell ref="J33:K33"/>
    <mergeCell ref="J34:K34"/>
    <mergeCell ref="J35:K35"/>
    <mergeCell ref="J36:K36"/>
    <mergeCell ref="J1:P1"/>
    <mergeCell ref="A37:G37"/>
    <mergeCell ref="J37:P37"/>
    <mergeCell ref="J30:K30"/>
    <mergeCell ref="O30:P30"/>
    <mergeCell ref="J31:K31"/>
    <mergeCell ref="O31:P31"/>
    <mergeCell ref="J32:K32"/>
    <mergeCell ref="O32:P32"/>
    <mergeCell ref="J23:K23"/>
    <mergeCell ref="J24:K26"/>
    <mergeCell ref="M24:N24"/>
    <mergeCell ref="M25:N25"/>
    <mergeCell ref="M26:N26"/>
    <mergeCell ref="J27:K29"/>
    <mergeCell ref="M27:N27"/>
    <mergeCell ref="J17:K17"/>
    <mergeCell ref="J18:K18"/>
    <mergeCell ref="J19:K19"/>
    <mergeCell ref="J20:K20"/>
    <mergeCell ref="J21:K21"/>
    <mergeCell ref="J22:K22"/>
    <mergeCell ref="J11:K11"/>
    <mergeCell ref="J12:K12"/>
    <mergeCell ref="J13:K13"/>
    <mergeCell ref="J14:K14"/>
    <mergeCell ref="J15:K15"/>
    <mergeCell ref="J16:K16"/>
    <mergeCell ref="A42:B42"/>
    <mergeCell ref="C42:G42"/>
    <mergeCell ref="J42:K42"/>
    <mergeCell ref="L42:P42"/>
    <mergeCell ref="A43:B43"/>
    <mergeCell ref="C43:G43"/>
    <mergeCell ref="J43:K43"/>
    <mergeCell ref="L43:P43"/>
    <mergeCell ref="J38:P39"/>
    <mergeCell ref="A40:B40"/>
    <mergeCell ref="C40:G40"/>
    <mergeCell ref="J40:K40"/>
    <mergeCell ref="L40:P40"/>
    <mergeCell ref="A41:B41"/>
    <mergeCell ref="C41:G41"/>
    <mergeCell ref="J41:K41"/>
    <mergeCell ref="L41:P41"/>
    <mergeCell ref="A47:B47"/>
    <mergeCell ref="J47:K47"/>
    <mergeCell ref="A48:B48"/>
    <mergeCell ref="J48:K48"/>
    <mergeCell ref="A49:B49"/>
    <mergeCell ref="J49:K49"/>
    <mergeCell ref="A45:B45"/>
    <mergeCell ref="D45:E45"/>
    <mergeCell ref="F45:G45"/>
    <mergeCell ref="J45:K45"/>
    <mergeCell ref="M45:N45"/>
    <mergeCell ref="O45:P45"/>
    <mergeCell ref="A44:B44"/>
    <mergeCell ref="D44:E44"/>
    <mergeCell ref="F44:G44"/>
    <mergeCell ref="J44:K44"/>
    <mergeCell ref="M44:N44"/>
    <mergeCell ref="O44:P44"/>
    <mergeCell ref="A56:B56"/>
    <mergeCell ref="J56:K56"/>
    <mergeCell ref="A57:B57"/>
    <mergeCell ref="J57:K57"/>
    <mergeCell ref="A58:B58"/>
    <mergeCell ref="J58:K58"/>
    <mergeCell ref="A53:B53"/>
    <mergeCell ref="J53:K53"/>
    <mergeCell ref="A54:B54"/>
    <mergeCell ref="J54:K54"/>
    <mergeCell ref="A55:B55"/>
    <mergeCell ref="J55:K55"/>
    <mergeCell ref="A50:B50"/>
    <mergeCell ref="J50:K50"/>
    <mergeCell ref="A51:B51"/>
    <mergeCell ref="J51:K51"/>
    <mergeCell ref="A52:B52"/>
    <mergeCell ref="J52:K52"/>
    <mergeCell ref="A63:B65"/>
    <mergeCell ref="D63:E63"/>
    <mergeCell ref="J63:K65"/>
    <mergeCell ref="M63:N63"/>
    <mergeCell ref="A66:B66"/>
    <mergeCell ref="F66:G66"/>
    <mergeCell ref="J66:K66"/>
    <mergeCell ref="A59:B59"/>
    <mergeCell ref="J59:K59"/>
    <mergeCell ref="A60:B62"/>
    <mergeCell ref="D60:E60"/>
    <mergeCell ref="J60:K62"/>
    <mergeCell ref="M60:N60"/>
    <mergeCell ref="D61:E61"/>
    <mergeCell ref="M61:N61"/>
    <mergeCell ref="D62:E62"/>
    <mergeCell ref="M62:N62"/>
    <mergeCell ref="A72:B72"/>
    <mergeCell ref="J72:K72"/>
    <mergeCell ref="A73:G73"/>
    <mergeCell ref="J73:P73"/>
    <mergeCell ref="A74:G75"/>
    <mergeCell ref="J74:P75"/>
    <mergeCell ref="A69:B69"/>
    <mergeCell ref="J69:K69"/>
    <mergeCell ref="A70:B70"/>
    <mergeCell ref="J70:K70"/>
    <mergeCell ref="A71:B71"/>
    <mergeCell ref="J71:K71"/>
    <mergeCell ref="O66:P66"/>
    <mergeCell ref="A67:B67"/>
    <mergeCell ref="F67:G67"/>
    <mergeCell ref="J67:K67"/>
    <mergeCell ref="O67:P67"/>
    <mergeCell ref="A68:B68"/>
    <mergeCell ref="F68:G68"/>
    <mergeCell ref="J68:K68"/>
    <mergeCell ref="O68:P68"/>
    <mergeCell ref="O81:P81"/>
    <mergeCell ref="A80:B80"/>
    <mergeCell ref="D80:E80"/>
    <mergeCell ref="F80:G80"/>
    <mergeCell ref="J80:K80"/>
    <mergeCell ref="M80:N80"/>
    <mergeCell ref="O80:P80"/>
    <mergeCell ref="A78:B78"/>
    <mergeCell ref="C78:G78"/>
    <mergeCell ref="J78:K78"/>
    <mergeCell ref="L78:P78"/>
    <mergeCell ref="A79:B79"/>
    <mergeCell ref="C79:G79"/>
    <mergeCell ref="J79:K79"/>
    <mergeCell ref="L79:P79"/>
    <mergeCell ref="A76:B76"/>
    <mergeCell ref="C76:G76"/>
    <mergeCell ref="J76:K76"/>
    <mergeCell ref="L76:P76"/>
    <mergeCell ref="A77:B77"/>
    <mergeCell ref="C77:G77"/>
    <mergeCell ref="J77:K77"/>
    <mergeCell ref="L77:P77"/>
    <mergeCell ref="A86:B86"/>
    <mergeCell ref="J86:K86"/>
    <mergeCell ref="A87:B87"/>
    <mergeCell ref="J87:K87"/>
    <mergeCell ref="A88:B88"/>
    <mergeCell ref="J88:K88"/>
    <mergeCell ref="A83:B83"/>
    <mergeCell ref="J83:K83"/>
    <mergeCell ref="A84:B84"/>
    <mergeCell ref="J84:K84"/>
    <mergeCell ref="A85:B85"/>
    <mergeCell ref="J85:K85"/>
    <mergeCell ref="A81:B81"/>
    <mergeCell ref="D81:E81"/>
    <mergeCell ref="F81:G81"/>
    <mergeCell ref="J81:K81"/>
    <mergeCell ref="M81:N81"/>
    <mergeCell ref="A95:B95"/>
    <mergeCell ref="J95:K95"/>
    <mergeCell ref="A96:B98"/>
    <mergeCell ref="D96:E96"/>
    <mergeCell ref="J96:K98"/>
    <mergeCell ref="M96:N96"/>
    <mergeCell ref="D97:E97"/>
    <mergeCell ref="M97:N97"/>
    <mergeCell ref="D98:E98"/>
    <mergeCell ref="M98:N98"/>
    <mergeCell ref="A92:B92"/>
    <mergeCell ref="J92:K92"/>
    <mergeCell ref="A93:B93"/>
    <mergeCell ref="J93:K93"/>
    <mergeCell ref="A94:B94"/>
    <mergeCell ref="J94:K94"/>
    <mergeCell ref="A89:B89"/>
    <mergeCell ref="J89:K89"/>
    <mergeCell ref="A90:B90"/>
    <mergeCell ref="J90:K90"/>
    <mergeCell ref="A91:B91"/>
    <mergeCell ref="J91:K91"/>
    <mergeCell ref="A105:B105"/>
    <mergeCell ref="J105:K105"/>
    <mergeCell ref="A106:B106"/>
    <mergeCell ref="J106:K106"/>
    <mergeCell ref="A107:B107"/>
    <mergeCell ref="J107:K107"/>
    <mergeCell ref="O102:P102"/>
    <mergeCell ref="A103:B103"/>
    <mergeCell ref="F103:G103"/>
    <mergeCell ref="J103:K103"/>
    <mergeCell ref="O103:P103"/>
    <mergeCell ref="A104:B104"/>
    <mergeCell ref="F104:G104"/>
    <mergeCell ref="J104:K104"/>
    <mergeCell ref="O104:P104"/>
    <mergeCell ref="A99:B101"/>
    <mergeCell ref="D99:E99"/>
    <mergeCell ref="J99:K101"/>
    <mergeCell ref="M99:N99"/>
    <mergeCell ref="A102:B102"/>
    <mergeCell ref="F102:G102"/>
    <mergeCell ref="J102:K102"/>
    <mergeCell ref="A114:B114"/>
    <mergeCell ref="C114:G114"/>
    <mergeCell ref="J114:K114"/>
    <mergeCell ref="L114:P114"/>
    <mergeCell ref="A115:B115"/>
    <mergeCell ref="C115:G115"/>
    <mergeCell ref="J115:K115"/>
    <mergeCell ref="L115:P115"/>
    <mergeCell ref="A112:B112"/>
    <mergeCell ref="C112:G112"/>
    <mergeCell ref="J112:K112"/>
    <mergeCell ref="L112:P112"/>
    <mergeCell ref="A113:B113"/>
    <mergeCell ref="C113:G113"/>
    <mergeCell ref="J113:K113"/>
    <mergeCell ref="L113:P113"/>
    <mergeCell ref="A108:B108"/>
    <mergeCell ref="J108:K108"/>
    <mergeCell ref="A109:G109"/>
    <mergeCell ref="J109:P109"/>
    <mergeCell ref="A110:G111"/>
    <mergeCell ref="J110:P111"/>
    <mergeCell ref="A119:B119"/>
    <mergeCell ref="J119:K119"/>
    <mergeCell ref="A120:B120"/>
    <mergeCell ref="J120:K120"/>
    <mergeCell ref="A121:B121"/>
    <mergeCell ref="J121:K121"/>
    <mergeCell ref="A117:B117"/>
    <mergeCell ref="D117:E117"/>
    <mergeCell ref="F117:G117"/>
    <mergeCell ref="J117:K117"/>
    <mergeCell ref="M117:N117"/>
    <mergeCell ref="O117:P117"/>
    <mergeCell ref="A116:B116"/>
    <mergeCell ref="D116:E116"/>
    <mergeCell ref="F116:G116"/>
    <mergeCell ref="J116:K116"/>
    <mergeCell ref="M116:N116"/>
    <mergeCell ref="O116:P116"/>
    <mergeCell ref="A128:B128"/>
    <mergeCell ref="J128:K128"/>
    <mergeCell ref="A129:B129"/>
    <mergeCell ref="J129:K129"/>
    <mergeCell ref="A130:B130"/>
    <mergeCell ref="J130:K130"/>
    <mergeCell ref="A125:B125"/>
    <mergeCell ref="J125:K125"/>
    <mergeCell ref="A126:B126"/>
    <mergeCell ref="J126:K126"/>
    <mergeCell ref="A127:B127"/>
    <mergeCell ref="J127:K127"/>
    <mergeCell ref="A122:B122"/>
    <mergeCell ref="J122:K122"/>
    <mergeCell ref="A123:B123"/>
    <mergeCell ref="J123:K123"/>
    <mergeCell ref="A124:B124"/>
    <mergeCell ref="J124:K124"/>
    <mergeCell ref="A135:B137"/>
    <mergeCell ref="D135:E135"/>
    <mergeCell ref="J135:K137"/>
    <mergeCell ref="M135:N135"/>
    <mergeCell ref="A138:B138"/>
    <mergeCell ref="F138:G138"/>
    <mergeCell ref="J138:K138"/>
    <mergeCell ref="A131:B131"/>
    <mergeCell ref="J131:K131"/>
    <mergeCell ref="A132:B134"/>
    <mergeCell ref="D132:E132"/>
    <mergeCell ref="J132:K134"/>
    <mergeCell ref="M132:N132"/>
    <mergeCell ref="D133:E133"/>
    <mergeCell ref="M133:N133"/>
    <mergeCell ref="D134:E134"/>
    <mergeCell ref="M134:N134"/>
    <mergeCell ref="A144:B144"/>
    <mergeCell ref="J144:K144"/>
    <mergeCell ref="A145:G145"/>
    <mergeCell ref="J145:P145"/>
    <mergeCell ref="A146:G147"/>
    <mergeCell ref="J146:P147"/>
    <mergeCell ref="A141:B141"/>
    <mergeCell ref="J141:K141"/>
    <mergeCell ref="A142:B142"/>
    <mergeCell ref="J142:K142"/>
    <mergeCell ref="A143:B143"/>
    <mergeCell ref="J143:K143"/>
    <mergeCell ref="O138:P138"/>
    <mergeCell ref="A139:B139"/>
    <mergeCell ref="F139:G139"/>
    <mergeCell ref="J139:K139"/>
    <mergeCell ref="O139:P139"/>
    <mergeCell ref="A140:B140"/>
    <mergeCell ref="F140:G140"/>
    <mergeCell ref="J140:K140"/>
    <mergeCell ref="O140:P140"/>
    <mergeCell ref="O153:P153"/>
    <mergeCell ref="A152:B152"/>
    <mergeCell ref="D152:E152"/>
    <mergeCell ref="F152:G152"/>
    <mergeCell ref="J152:K152"/>
    <mergeCell ref="M152:N152"/>
    <mergeCell ref="O152:P152"/>
    <mergeCell ref="A150:B150"/>
    <mergeCell ref="C150:G150"/>
    <mergeCell ref="J150:K150"/>
    <mergeCell ref="L150:P150"/>
    <mergeCell ref="A151:B151"/>
    <mergeCell ref="C151:G151"/>
    <mergeCell ref="J151:K151"/>
    <mergeCell ref="L151:P151"/>
    <mergeCell ref="A148:B148"/>
    <mergeCell ref="C148:G148"/>
    <mergeCell ref="J148:K148"/>
    <mergeCell ref="L148:P148"/>
    <mergeCell ref="A149:B149"/>
    <mergeCell ref="C149:G149"/>
    <mergeCell ref="J149:K149"/>
    <mergeCell ref="L149:P149"/>
    <mergeCell ref="A158:B158"/>
    <mergeCell ref="J158:K158"/>
    <mergeCell ref="A159:B159"/>
    <mergeCell ref="J159:K159"/>
    <mergeCell ref="A160:B160"/>
    <mergeCell ref="J160:K160"/>
    <mergeCell ref="A155:B155"/>
    <mergeCell ref="J155:K155"/>
    <mergeCell ref="A156:B156"/>
    <mergeCell ref="J156:K156"/>
    <mergeCell ref="A157:B157"/>
    <mergeCell ref="J157:K157"/>
    <mergeCell ref="A153:B153"/>
    <mergeCell ref="D153:E153"/>
    <mergeCell ref="F153:G153"/>
    <mergeCell ref="J153:K153"/>
    <mergeCell ref="M153:N153"/>
    <mergeCell ref="A167:B167"/>
    <mergeCell ref="J167:K167"/>
    <mergeCell ref="A168:B170"/>
    <mergeCell ref="D168:E168"/>
    <mergeCell ref="J168:K170"/>
    <mergeCell ref="M168:N168"/>
    <mergeCell ref="D169:E169"/>
    <mergeCell ref="M169:N169"/>
    <mergeCell ref="D170:E170"/>
    <mergeCell ref="M170:N170"/>
    <mergeCell ref="A164:B164"/>
    <mergeCell ref="J164:K164"/>
    <mergeCell ref="A165:B165"/>
    <mergeCell ref="J165:K165"/>
    <mergeCell ref="A166:B166"/>
    <mergeCell ref="J166:K166"/>
    <mergeCell ref="A161:B161"/>
    <mergeCell ref="J161:K161"/>
    <mergeCell ref="A162:B162"/>
    <mergeCell ref="J162:K162"/>
    <mergeCell ref="A163:B163"/>
    <mergeCell ref="J163:K163"/>
    <mergeCell ref="A177:B177"/>
    <mergeCell ref="J177:K177"/>
    <mergeCell ref="A178:B178"/>
    <mergeCell ref="J178:K178"/>
    <mergeCell ref="A179:B179"/>
    <mergeCell ref="J179:K179"/>
    <mergeCell ref="O174:P174"/>
    <mergeCell ref="A175:B175"/>
    <mergeCell ref="F175:G175"/>
    <mergeCell ref="J175:K175"/>
    <mergeCell ref="O175:P175"/>
    <mergeCell ref="A176:B176"/>
    <mergeCell ref="F176:G176"/>
    <mergeCell ref="J176:K176"/>
    <mergeCell ref="O176:P176"/>
    <mergeCell ref="A171:B173"/>
    <mergeCell ref="D171:E171"/>
    <mergeCell ref="J171:K173"/>
    <mergeCell ref="M171:N171"/>
    <mergeCell ref="A174:B174"/>
    <mergeCell ref="F174:G174"/>
    <mergeCell ref="J174:K174"/>
    <mergeCell ref="A186:B186"/>
    <mergeCell ref="C186:G186"/>
    <mergeCell ref="J186:K186"/>
    <mergeCell ref="L186:P186"/>
    <mergeCell ref="A187:B187"/>
    <mergeCell ref="C187:G187"/>
    <mergeCell ref="J187:K187"/>
    <mergeCell ref="L187:P187"/>
    <mergeCell ref="A184:B184"/>
    <mergeCell ref="C184:G184"/>
    <mergeCell ref="J184:K184"/>
    <mergeCell ref="L184:P184"/>
    <mergeCell ref="A185:B185"/>
    <mergeCell ref="C185:G185"/>
    <mergeCell ref="J185:K185"/>
    <mergeCell ref="L185:P185"/>
    <mergeCell ref="A180:B180"/>
    <mergeCell ref="J180:K180"/>
    <mergeCell ref="A181:G181"/>
    <mergeCell ref="J181:P181"/>
    <mergeCell ref="A182:G183"/>
    <mergeCell ref="J182:P183"/>
    <mergeCell ref="A191:B191"/>
    <mergeCell ref="J191:K191"/>
    <mergeCell ref="A192:B192"/>
    <mergeCell ref="J192:K192"/>
    <mergeCell ref="A193:B193"/>
    <mergeCell ref="J193:K193"/>
    <mergeCell ref="A189:B189"/>
    <mergeCell ref="D189:E189"/>
    <mergeCell ref="F189:G189"/>
    <mergeCell ref="J189:K189"/>
    <mergeCell ref="M189:N189"/>
    <mergeCell ref="O189:P189"/>
    <mergeCell ref="A188:B188"/>
    <mergeCell ref="D188:E188"/>
    <mergeCell ref="F188:G188"/>
    <mergeCell ref="J188:K188"/>
    <mergeCell ref="M188:N188"/>
    <mergeCell ref="O188:P188"/>
    <mergeCell ref="A200:B200"/>
    <mergeCell ref="J200:K200"/>
    <mergeCell ref="A201:B201"/>
    <mergeCell ref="J201:K201"/>
    <mergeCell ref="A202:B202"/>
    <mergeCell ref="J202:K202"/>
    <mergeCell ref="A197:B197"/>
    <mergeCell ref="J197:K197"/>
    <mergeCell ref="A198:B198"/>
    <mergeCell ref="J198:K198"/>
    <mergeCell ref="A199:B199"/>
    <mergeCell ref="J199:K199"/>
    <mergeCell ref="A194:B194"/>
    <mergeCell ref="J194:K194"/>
    <mergeCell ref="A195:B195"/>
    <mergeCell ref="J195:K195"/>
    <mergeCell ref="A196:B196"/>
    <mergeCell ref="J196:K196"/>
    <mergeCell ref="A207:B209"/>
    <mergeCell ref="D207:E207"/>
    <mergeCell ref="J207:K209"/>
    <mergeCell ref="M207:N207"/>
    <mergeCell ref="A210:B210"/>
    <mergeCell ref="F210:G210"/>
    <mergeCell ref="J210:K210"/>
    <mergeCell ref="A203:B203"/>
    <mergeCell ref="J203:K203"/>
    <mergeCell ref="A204:B206"/>
    <mergeCell ref="D204:E204"/>
    <mergeCell ref="J204:K206"/>
    <mergeCell ref="M204:N204"/>
    <mergeCell ref="D205:E205"/>
    <mergeCell ref="M205:N205"/>
    <mergeCell ref="D206:E206"/>
    <mergeCell ref="M206:N206"/>
    <mergeCell ref="A216:B216"/>
    <mergeCell ref="J216:K216"/>
    <mergeCell ref="A217:G217"/>
    <mergeCell ref="J217:P217"/>
    <mergeCell ref="A218:G219"/>
    <mergeCell ref="J218:P219"/>
    <mergeCell ref="A213:B213"/>
    <mergeCell ref="J213:K213"/>
    <mergeCell ref="A214:B214"/>
    <mergeCell ref="J214:K214"/>
    <mergeCell ref="A215:B215"/>
    <mergeCell ref="J215:K215"/>
    <mergeCell ref="O210:P210"/>
    <mergeCell ref="A211:B211"/>
    <mergeCell ref="F211:G211"/>
    <mergeCell ref="J211:K211"/>
    <mergeCell ref="O211:P211"/>
    <mergeCell ref="A212:B212"/>
    <mergeCell ref="F212:G212"/>
    <mergeCell ref="J212:K212"/>
    <mergeCell ref="O212:P212"/>
    <mergeCell ref="O225:P225"/>
    <mergeCell ref="A224:B224"/>
    <mergeCell ref="D224:E224"/>
    <mergeCell ref="F224:G224"/>
    <mergeCell ref="J224:K224"/>
    <mergeCell ref="M224:N224"/>
    <mergeCell ref="O224:P224"/>
    <mergeCell ref="A222:B222"/>
    <mergeCell ref="C222:G222"/>
    <mergeCell ref="J222:K222"/>
    <mergeCell ref="L222:P222"/>
    <mergeCell ref="A223:B223"/>
    <mergeCell ref="C223:G223"/>
    <mergeCell ref="J223:K223"/>
    <mergeCell ref="L223:P223"/>
    <mergeCell ref="A220:B220"/>
    <mergeCell ref="C220:G220"/>
    <mergeCell ref="J220:K220"/>
    <mergeCell ref="L220:P220"/>
    <mergeCell ref="A221:B221"/>
    <mergeCell ref="C221:G221"/>
    <mergeCell ref="J221:K221"/>
    <mergeCell ref="L221:P221"/>
    <mergeCell ref="A230:B230"/>
    <mergeCell ref="J230:K230"/>
    <mergeCell ref="A231:B231"/>
    <mergeCell ref="J231:K231"/>
    <mergeCell ref="A232:B232"/>
    <mergeCell ref="J232:K232"/>
    <mergeCell ref="A227:B227"/>
    <mergeCell ref="J227:K227"/>
    <mergeCell ref="A228:B228"/>
    <mergeCell ref="J228:K228"/>
    <mergeCell ref="A229:B229"/>
    <mergeCell ref="J229:K229"/>
    <mergeCell ref="A225:B225"/>
    <mergeCell ref="D225:E225"/>
    <mergeCell ref="F225:G225"/>
    <mergeCell ref="J225:K225"/>
    <mergeCell ref="M225:N225"/>
    <mergeCell ref="A239:B239"/>
    <mergeCell ref="J239:K239"/>
    <mergeCell ref="A240:B242"/>
    <mergeCell ref="D240:E240"/>
    <mergeCell ref="J240:K242"/>
    <mergeCell ref="M240:N240"/>
    <mergeCell ref="D241:E241"/>
    <mergeCell ref="M241:N241"/>
    <mergeCell ref="D242:E242"/>
    <mergeCell ref="M242:N242"/>
    <mergeCell ref="A236:B236"/>
    <mergeCell ref="J236:K236"/>
    <mergeCell ref="A237:B237"/>
    <mergeCell ref="J237:K237"/>
    <mergeCell ref="A238:B238"/>
    <mergeCell ref="J238:K238"/>
    <mergeCell ref="A233:B233"/>
    <mergeCell ref="J233:K233"/>
    <mergeCell ref="A234:B234"/>
    <mergeCell ref="J234:K234"/>
    <mergeCell ref="A235:B235"/>
    <mergeCell ref="J235:K235"/>
    <mergeCell ref="A249:B249"/>
    <mergeCell ref="J249:K249"/>
    <mergeCell ref="A250:B250"/>
    <mergeCell ref="J250:K250"/>
    <mergeCell ref="A251:B251"/>
    <mergeCell ref="J251:K251"/>
    <mergeCell ref="O246:P246"/>
    <mergeCell ref="A247:B247"/>
    <mergeCell ref="F247:G247"/>
    <mergeCell ref="J247:K247"/>
    <mergeCell ref="O247:P247"/>
    <mergeCell ref="A248:B248"/>
    <mergeCell ref="F248:G248"/>
    <mergeCell ref="J248:K248"/>
    <mergeCell ref="O248:P248"/>
    <mergeCell ref="A243:B245"/>
    <mergeCell ref="D243:E243"/>
    <mergeCell ref="J243:K245"/>
    <mergeCell ref="M243:N243"/>
    <mergeCell ref="A246:B246"/>
    <mergeCell ref="F246:G246"/>
    <mergeCell ref="J246:K246"/>
    <mergeCell ref="A258:B258"/>
    <mergeCell ref="C258:G258"/>
    <mergeCell ref="J258:K258"/>
    <mergeCell ref="L258:P258"/>
    <mergeCell ref="A259:B259"/>
    <mergeCell ref="C259:G259"/>
    <mergeCell ref="J259:K259"/>
    <mergeCell ref="L259:P259"/>
    <mergeCell ref="A256:B256"/>
    <mergeCell ref="C256:G256"/>
    <mergeCell ref="J256:K256"/>
    <mergeCell ref="L256:P256"/>
    <mergeCell ref="A257:B257"/>
    <mergeCell ref="C257:G257"/>
    <mergeCell ref="J257:K257"/>
    <mergeCell ref="L257:P257"/>
    <mergeCell ref="A252:B252"/>
    <mergeCell ref="J252:K252"/>
    <mergeCell ref="A253:G253"/>
    <mergeCell ref="J253:P253"/>
    <mergeCell ref="A254:G255"/>
    <mergeCell ref="J254:P255"/>
    <mergeCell ref="A263:B263"/>
    <mergeCell ref="J263:K263"/>
    <mergeCell ref="A264:B264"/>
    <mergeCell ref="J264:K264"/>
    <mergeCell ref="A265:B265"/>
    <mergeCell ref="J265:K265"/>
    <mergeCell ref="A261:B261"/>
    <mergeCell ref="D261:E261"/>
    <mergeCell ref="F261:G261"/>
    <mergeCell ref="J261:K261"/>
    <mergeCell ref="M261:N261"/>
    <mergeCell ref="O261:P261"/>
    <mergeCell ref="A260:B260"/>
    <mergeCell ref="D260:E260"/>
    <mergeCell ref="F260:G260"/>
    <mergeCell ref="J260:K260"/>
    <mergeCell ref="M260:N260"/>
    <mergeCell ref="O260:P260"/>
    <mergeCell ref="A272:B272"/>
    <mergeCell ref="J272:K272"/>
    <mergeCell ref="A273:B273"/>
    <mergeCell ref="J273:K273"/>
    <mergeCell ref="A274:B274"/>
    <mergeCell ref="J274:K274"/>
    <mergeCell ref="A269:B269"/>
    <mergeCell ref="J269:K269"/>
    <mergeCell ref="A270:B270"/>
    <mergeCell ref="J270:K270"/>
    <mergeCell ref="A271:B271"/>
    <mergeCell ref="J271:K271"/>
    <mergeCell ref="A266:B266"/>
    <mergeCell ref="J266:K266"/>
    <mergeCell ref="A267:B267"/>
    <mergeCell ref="J267:K267"/>
    <mergeCell ref="A268:B268"/>
    <mergeCell ref="J268:K268"/>
    <mergeCell ref="A279:B281"/>
    <mergeCell ref="D279:E279"/>
    <mergeCell ref="J279:K281"/>
    <mergeCell ref="M279:N279"/>
    <mergeCell ref="A282:B282"/>
    <mergeCell ref="F282:G282"/>
    <mergeCell ref="J282:K282"/>
    <mergeCell ref="A275:B275"/>
    <mergeCell ref="J275:K275"/>
    <mergeCell ref="A276:B278"/>
    <mergeCell ref="D276:E276"/>
    <mergeCell ref="J276:K278"/>
    <mergeCell ref="M276:N276"/>
    <mergeCell ref="D277:E277"/>
    <mergeCell ref="M277:N277"/>
    <mergeCell ref="D278:E278"/>
    <mergeCell ref="M278:N278"/>
    <mergeCell ref="A288:B288"/>
    <mergeCell ref="J288:K288"/>
    <mergeCell ref="A289:G289"/>
    <mergeCell ref="J289:P289"/>
    <mergeCell ref="A290:G291"/>
    <mergeCell ref="J290:P291"/>
    <mergeCell ref="A285:B285"/>
    <mergeCell ref="J285:K285"/>
    <mergeCell ref="A286:B286"/>
    <mergeCell ref="J286:K286"/>
    <mergeCell ref="A287:B287"/>
    <mergeCell ref="J287:K287"/>
    <mergeCell ref="O282:P282"/>
    <mergeCell ref="A283:B283"/>
    <mergeCell ref="F283:G283"/>
    <mergeCell ref="J283:K283"/>
    <mergeCell ref="O283:P283"/>
    <mergeCell ref="A284:B284"/>
    <mergeCell ref="F284:G284"/>
    <mergeCell ref="J284:K284"/>
    <mergeCell ref="O284:P284"/>
    <mergeCell ref="O297:P297"/>
    <mergeCell ref="A296:B296"/>
    <mergeCell ref="D296:E296"/>
    <mergeCell ref="F296:G296"/>
    <mergeCell ref="J296:K296"/>
    <mergeCell ref="M296:N296"/>
    <mergeCell ref="O296:P296"/>
    <mergeCell ref="A294:B294"/>
    <mergeCell ref="C294:G294"/>
    <mergeCell ref="J294:K294"/>
    <mergeCell ref="L294:P294"/>
    <mergeCell ref="A295:B295"/>
    <mergeCell ref="C295:G295"/>
    <mergeCell ref="J295:K295"/>
    <mergeCell ref="L295:P295"/>
    <mergeCell ref="A292:B292"/>
    <mergeCell ref="C292:G292"/>
    <mergeCell ref="J292:K292"/>
    <mergeCell ref="L292:P292"/>
    <mergeCell ref="A293:B293"/>
    <mergeCell ref="C293:G293"/>
    <mergeCell ref="J293:K293"/>
    <mergeCell ref="L293:P293"/>
    <mergeCell ref="A302:B302"/>
    <mergeCell ref="J302:K302"/>
    <mergeCell ref="A303:B303"/>
    <mergeCell ref="J303:K303"/>
    <mergeCell ref="A304:B304"/>
    <mergeCell ref="J304:K304"/>
    <mergeCell ref="A299:B299"/>
    <mergeCell ref="J299:K299"/>
    <mergeCell ref="A300:B300"/>
    <mergeCell ref="J300:K300"/>
    <mergeCell ref="A301:B301"/>
    <mergeCell ref="J301:K301"/>
    <mergeCell ref="A297:B297"/>
    <mergeCell ref="D297:E297"/>
    <mergeCell ref="F297:G297"/>
    <mergeCell ref="J297:K297"/>
    <mergeCell ref="M297:N297"/>
    <mergeCell ref="A311:B311"/>
    <mergeCell ref="J311:K311"/>
    <mergeCell ref="A312:B314"/>
    <mergeCell ref="D312:E312"/>
    <mergeCell ref="J312:K314"/>
    <mergeCell ref="M312:N312"/>
    <mergeCell ref="D313:E313"/>
    <mergeCell ref="M313:N313"/>
    <mergeCell ref="D314:E314"/>
    <mergeCell ref="M314:N314"/>
    <mergeCell ref="A308:B308"/>
    <mergeCell ref="J308:K308"/>
    <mergeCell ref="A309:B309"/>
    <mergeCell ref="J309:K309"/>
    <mergeCell ref="A310:B310"/>
    <mergeCell ref="J310:K310"/>
    <mergeCell ref="A305:B305"/>
    <mergeCell ref="J305:K305"/>
    <mergeCell ref="A306:B306"/>
    <mergeCell ref="J306:K306"/>
    <mergeCell ref="A307:B307"/>
    <mergeCell ref="J307:K307"/>
    <mergeCell ref="A321:B321"/>
    <mergeCell ref="J321:K321"/>
    <mergeCell ref="A322:B322"/>
    <mergeCell ref="J322:K322"/>
    <mergeCell ref="A323:B323"/>
    <mergeCell ref="J323:K323"/>
    <mergeCell ref="O318:P318"/>
    <mergeCell ref="A319:B319"/>
    <mergeCell ref="F319:G319"/>
    <mergeCell ref="J319:K319"/>
    <mergeCell ref="O319:P319"/>
    <mergeCell ref="A320:B320"/>
    <mergeCell ref="F320:G320"/>
    <mergeCell ref="J320:K320"/>
    <mergeCell ref="O320:P320"/>
    <mergeCell ref="A315:B317"/>
    <mergeCell ref="D315:E315"/>
    <mergeCell ref="J315:K317"/>
    <mergeCell ref="M315:N315"/>
    <mergeCell ref="A318:B318"/>
    <mergeCell ref="F318:G318"/>
    <mergeCell ref="J318:K318"/>
    <mergeCell ref="A330:B330"/>
    <mergeCell ref="C330:G330"/>
    <mergeCell ref="J330:K330"/>
    <mergeCell ref="L330:P330"/>
    <mergeCell ref="A331:B331"/>
    <mergeCell ref="C331:G331"/>
    <mergeCell ref="J331:K331"/>
    <mergeCell ref="L331:P331"/>
    <mergeCell ref="A328:B328"/>
    <mergeCell ref="C328:G328"/>
    <mergeCell ref="J328:K328"/>
    <mergeCell ref="L328:P328"/>
    <mergeCell ref="A329:B329"/>
    <mergeCell ref="C329:G329"/>
    <mergeCell ref="J329:K329"/>
    <mergeCell ref="L329:P329"/>
    <mergeCell ref="A324:B324"/>
    <mergeCell ref="J324:K324"/>
    <mergeCell ref="A325:G325"/>
    <mergeCell ref="J325:P325"/>
    <mergeCell ref="A326:G327"/>
    <mergeCell ref="J326:P327"/>
    <mergeCell ref="A335:B335"/>
    <mergeCell ref="J335:K335"/>
    <mergeCell ref="A336:B336"/>
    <mergeCell ref="J336:K336"/>
    <mergeCell ref="A337:B337"/>
    <mergeCell ref="J337:K337"/>
    <mergeCell ref="A333:B333"/>
    <mergeCell ref="D333:E333"/>
    <mergeCell ref="F333:G333"/>
    <mergeCell ref="J333:K333"/>
    <mergeCell ref="M333:N333"/>
    <mergeCell ref="O333:P333"/>
    <mergeCell ref="A332:B332"/>
    <mergeCell ref="D332:E332"/>
    <mergeCell ref="F332:G332"/>
    <mergeCell ref="J332:K332"/>
    <mergeCell ref="M332:N332"/>
    <mergeCell ref="O332:P332"/>
    <mergeCell ref="A344:B344"/>
    <mergeCell ref="J344:K344"/>
    <mergeCell ref="A345:B345"/>
    <mergeCell ref="J345:K345"/>
    <mergeCell ref="A346:B346"/>
    <mergeCell ref="J346:K346"/>
    <mergeCell ref="A341:B341"/>
    <mergeCell ref="J341:K341"/>
    <mergeCell ref="A342:B342"/>
    <mergeCell ref="J342:K342"/>
    <mergeCell ref="A343:B343"/>
    <mergeCell ref="J343:K343"/>
    <mergeCell ref="A338:B338"/>
    <mergeCell ref="J338:K338"/>
    <mergeCell ref="A339:B339"/>
    <mergeCell ref="J339:K339"/>
    <mergeCell ref="A340:B340"/>
    <mergeCell ref="J340:K340"/>
    <mergeCell ref="A351:B353"/>
    <mergeCell ref="D351:E351"/>
    <mergeCell ref="J351:K353"/>
    <mergeCell ref="M351:N351"/>
    <mergeCell ref="A354:B354"/>
    <mergeCell ref="F354:G354"/>
    <mergeCell ref="J354:K354"/>
    <mergeCell ref="A347:B347"/>
    <mergeCell ref="J347:K347"/>
    <mergeCell ref="A348:B350"/>
    <mergeCell ref="D348:E348"/>
    <mergeCell ref="J348:K350"/>
    <mergeCell ref="M348:N348"/>
    <mergeCell ref="D349:E349"/>
    <mergeCell ref="M349:N349"/>
    <mergeCell ref="D350:E350"/>
    <mergeCell ref="M350:N350"/>
    <mergeCell ref="A360:B360"/>
    <mergeCell ref="J360:K360"/>
    <mergeCell ref="A361:G361"/>
    <mergeCell ref="J361:P361"/>
    <mergeCell ref="A362:G363"/>
    <mergeCell ref="J362:P363"/>
    <mergeCell ref="A357:B357"/>
    <mergeCell ref="J357:K357"/>
    <mergeCell ref="A358:B358"/>
    <mergeCell ref="J358:K358"/>
    <mergeCell ref="A359:B359"/>
    <mergeCell ref="J359:K359"/>
    <mergeCell ref="O354:P354"/>
    <mergeCell ref="A355:B355"/>
    <mergeCell ref="F355:G355"/>
    <mergeCell ref="J355:K355"/>
    <mergeCell ref="O355:P355"/>
    <mergeCell ref="A356:B356"/>
    <mergeCell ref="F356:G356"/>
    <mergeCell ref="J356:K356"/>
    <mergeCell ref="O356:P356"/>
    <mergeCell ref="O369:P369"/>
    <mergeCell ref="A368:B368"/>
    <mergeCell ref="D368:E368"/>
    <mergeCell ref="F368:G368"/>
    <mergeCell ref="J368:K368"/>
    <mergeCell ref="M368:N368"/>
    <mergeCell ref="O368:P368"/>
    <mergeCell ref="A366:B366"/>
    <mergeCell ref="C366:G366"/>
    <mergeCell ref="J366:K366"/>
    <mergeCell ref="L366:P366"/>
    <mergeCell ref="A367:B367"/>
    <mergeCell ref="C367:G367"/>
    <mergeCell ref="J367:K367"/>
    <mergeCell ref="L367:P367"/>
    <mergeCell ref="A364:B364"/>
    <mergeCell ref="C364:G364"/>
    <mergeCell ref="J364:K364"/>
    <mergeCell ref="L364:P364"/>
    <mergeCell ref="A365:B365"/>
    <mergeCell ref="C365:G365"/>
    <mergeCell ref="J365:K365"/>
    <mergeCell ref="L365:P365"/>
    <mergeCell ref="A374:B374"/>
    <mergeCell ref="J374:K374"/>
    <mergeCell ref="A375:B375"/>
    <mergeCell ref="J375:K375"/>
    <mergeCell ref="A376:B376"/>
    <mergeCell ref="J376:K376"/>
    <mergeCell ref="A371:B371"/>
    <mergeCell ref="J371:K371"/>
    <mergeCell ref="A372:B372"/>
    <mergeCell ref="J372:K372"/>
    <mergeCell ref="A373:B373"/>
    <mergeCell ref="J373:K373"/>
    <mergeCell ref="A369:B369"/>
    <mergeCell ref="D369:E369"/>
    <mergeCell ref="F369:G369"/>
    <mergeCell ref="J369:K369"/>
    <mergeCell ref="M369:N369"/>
    <mergeCell ref="A383:B383"/>
    <mergeCell ref="J383:K383"/>
    <mergeCell ref="A384:B386"/>
    <mergeCell ref="D384:E384"/>
    <mergeCell ref="J384:K386"/>
    <mergeCell ref="M384:N384"/>
    <mergeCell ref="D385:E385"/>
    <mergeCell ref="M385:N385"/>
    <mergeCell ref="D386:E386"/>
    <mergeCell ref="M386:N386"/>
    <mergeCell ref="A380:B380"/>
    <mergeCell ref="J380:K380"/>
    <mergeCell ref="A381:B381"/>
    <mergeCell ref="J381:K381"/>
    <mergeCell ref="A382:B382"/>
    <mergeCell ref="J382:K382"/>
    <mergeCell ref="A377:B377"/>
    <mergeCell ref="J377:K377"/>
    <mergeCell ref="A378:B378"/>
    <mergeCell ref="J378:K378"/>
    <mergeCell ref="A379:B379"/>
    <mergeCell ref="J379:K379"/>
    <mergeCell ref="A393:B393"/>
    <mergeCell ref="J393:K393"/>
    <mergeCell ref="A394:B394"/>
    <mergeCell ref="J394:K394"/>
    <mergeCell ref="A395:B395"/>
    <mergeCell ref="J395:K395"/>
    <mergeCell ref="O390:P390"/>
    <mergeCell ref="A391:B391"/>
    <mergeCell ref="F391:G391"/>
    <mergeCell ref="J391:K391"/>
    <mergeCell ref="O391:P391"/>
    <mergeCell ref="A392:B392"/>
    <mergeCell ref="F392:G392"/>
    <mergeCell ref="J392:K392"/>
    <mergeCell ref="O392:P392"/>
    <mergeCell ref="A387:B389"/>
    <mergeCell ref="D387:E387"/>
    <mergeCell ref="J387:K389"/>
    <mergeCell ref="M387:N387"/>
    <mergeCell ref="A390:B390"/>
    <mergeCell ref="F390:G390"/>
    <mergeCell ref="J390:K390"/>
    <mergeCell ref="A402:B402"/>
    <mergeCell ref="C402:G402"/>
    <mergeCell ref="J402:K402"/>
    <mergeCell ref="L402:P402"/>
    <mergeCell ref="A403:B403"/>
    <mergeCell ref="C403:G403"/>
    <mergeCell ref="J403:K403"/>
    <mergeCell ref="L403:P403"/>
    <mergeCell ref="A400:B400"/>
    <mergeCell ref="C400:G400"/>
    <mergeCell ref="J400:K400"/>
    <mergeCell ref="L400:P400"/>
    <mergeCell ref="A401:B401"/>
    <mergeCell ref="C401:G401"/>
    <mergeCell ref="J401:K401"/>
    <mergeCell ref="L401:P401"/>
    <mergeCell ref="A396:B396"/>
    <mergeCell ref="J396:K396"/>
    <mergeCell ref="A397:G397"/>
    <mergeCell ref="J397:P397"/>
    <mergeCell ref="A398:G399"/>
    <mergeCell ref="J398:P399"/>
    <mergeCell ref="A407:B407"/>
    <mergeCell ref="J407:K407"/>
    <mergeCell ref="A408:B408"/>
    <mergeCell ref="J408:K408"/>
    <mergeCell ref="A409:B409"/>
    <mergeCell ref="J409:K409"/>
    <mergeCell ref="A405:B405"/>
    <mergeCell ref="D405:E405"/>
    <mergeCell ref="F405:G405"/>
    <mergeCell ref="J405:K405"/>
    <mergeCell ref="M405:N405"/>
    <mergeCell ref="O405:P405"/>
    <mergeCell ref="A404:B404"/>
    <mergeCell ref="D404:E404"/>
    <mergeCell ref="F404:G404"/>
    <mergeCell ref="J404:K404"/>
    <mergeCell ref="M404:N404"/>
    <mergeCell ref="O404:P404"/>
    <mergeCell ref="A416:B416"/>
    <mergeCell ref="J416:K416"/>
    <mergeCell ref="A417:B417"/>
    <mergeCell ref="J417:K417"/>
    <mergeCell ref="A418:B418"/>
    <mergeCell ref="J418:K418"/>
    <mergeCell ref="A413:B413"/>
    <mergeCell ref="J413:K413"/>
    <mergeCell ref="A414:B414"/>
    <mergeCell ref="J414:K414"/>
    <mergeCell ref="A415:B415"/>
    <mergeCell ref="J415:K415"/>
    <mergeCell ref="A410:B410"/>
    <mergeCell ref="J410:K410"/>
    <mergeCell ref="A411:B411"/>
    <mergeCell ref="J411:K411"/>
    <mergeCell ref="A412:B412"/>
    <mergeCell ref="J412:K412"/>
    <mergeCell ref="A423:B425"/>
    <mergeCell ref="D423:E423"/>
    <mergeCell ref="J423:K425"/>
    <mergeCell ref="M423:N423"/>
    <mergeCell ref="A426:B426"/>
    <mergeCell ref="F426:G426"/>
    <mergeCell ref="J426:K426"/>
    <mergeCell ref="A419:B419"/>
    <mergeCell ref="J419:K419"/>
    <mergeCell ref="A420:B422"/>
    <mergeCell ref="D420:E420"/>
    <mergeCell ref="J420:K422"/>
    <mergeCell ref="M420:N420"/>
    <mergeCell ref="D421:E421"/>
    <mergeCell ref="M421:N421"/>
    <mergeCell ref="D422:E422"/>
    <mergeCell ref="M422:N422"/>
    <mergeCell ref="A432:B432"/>
    <mergeCell ref="J432:K432"/>
    <mergeCell ref="A433:G433"/>
    <mergeCell ref="J433:P433"/>
    <mergeCell ref="A434:G435"/>
    <mergeCell ref="J434:P435"/>
    <mergeCell ref="A429:B429"/>
    <mergeCell ref="J429:K429"/>
    <mergeCell ref="A430:B430"/>
    <mergeCell ref="J430:K430"/>
    <mergeCell ref="A431:B431"/>
    <mergeCell ref="J431:K431"/>
    <mergeCell ref="O426:P426"/>
    <mergeCell ref="A427:B427"/>
    <mergeCell ref="F427:G427"/>
    <mergeCell ref="J427:K427"/>
    <mergeCell ref="O427:P427"/>
    <mergeCell ref="A428:B428"/>
    <mergeCell ref="F428:G428"/>
    <mergeCell ref="J428:K428"/>
    <mergeCell ref="O428:P428"/>
    <mergeCell ref="O441:P441"/>
    <mergeCell ref="A440:B440"/>
    <mergeCell ref="D440:E440"/>
    <mergeCell ref="F440:G440"/>
    <mergeCell ref="J440:K440"/>
    <mergeCell ref="M440:N440"/>
    <mergeCell ref="O440:P440"/>
    <mergeCell ref="A438:B438"/>
    <mergeCell ref="C438:G438"/>
    <mergeCell ref="J438:K438"/>
    <mergeCell ref="L438:P438"/>
    <mergeCell ref="A439:B439"/>
    <mergeCell ref="C439:G439"/>
    <mergeCell ref="J439:K439"/>
    <mergeCell ref="L439:P439"/>
    <mergeCell ref="A436:B436"/>
    <mergeCell ref="C436:G436"/>
    <mergeCell ref="J436:K436"/>
    <mergeCell ref="L436:P436"/>
    <mergeCell ref="A437:B437"/>
    <mergeCell ref="C437:G437"/>
    <mergeCell ref="J437:K437"/>
    <mergeCell ref="L437:P437"/>
    <mergeCell ref="A446:B446"/>
    <mergeCell ref="J446:K446"/>
    <mergeCell ref="A447:B447"/>
    <mergeCell ref="J447:K447"/>
    <mergeCell ref="A448:B448"/>
    <mergeCell ref="J448:K448"/>
    <mergeCell ref="A443:B443"/>
    <mergeCell ref="J443:K443"/>
    <mergeCell ref="A444:B444"/>
    <mergeCell ref="J444:K444"/>
    <mergeCell ref="A445:B445"/>
    <mergeCell ref="J445:K445"/>
    <mergeCell ref="A441:B441"/>
    <mergeCell ref="D441:E441"/>
    <mergeCell ref="F441:G441"/>
    <mergeCell ref="J441:K441"/>
    <mergeCell ref="M441:N441"/>
    <mergeCell ref="A455:B455"/>
    <mergeCell ref="J455:K455"/>
    <mergeCell ref="A456:B458"/>
    <mergeCell ref="D456:E456"/>
    <mergeCell ref="J456:K458"/>
    <mergeCell ref="M456:N456"/>
    <mergeCell ref="D457:E457"/>
    <mergeCell ref="M457:N457"/>
    <mergeCell ref="D458:E458"/>
    <mergeCell ref="M458:N458"/>
    <mergeCell ref="A452:B452"/>
    <mergeCell ref="J452:K452"/>
    <mergeCell ref="A453:B453"/>
    <mergeCell ref="J453:K453"/>
    <mergeCell ref="A454:B454"/>
    <mergeCell ref="J454:K454"/>
    <mergeCell ref="A449:B449"/>
    <mergeCell ref="J449:K449"/>
    <mergeCell ref="A450:B450"/>
    <mergeCell ref="J450:K450"/>
    <mergeCell ref="A451:B451"/>
    <mergeCell ref="J451:K451"/>
    <mergeCell ref="A465:B465"/>
    <mergeCell ref="J465:K465"/>
    <mergeCell ref="A466:B466"/>
    <mergeCell ref="J466:K466"/>
    <mergeCell ref="A467:B467"/>
    <mergeCell ref="J467:K467"/>
    <mergeCell ref="O462:P462"/>
    <mergeCell ref="A463:B463"/>
    <mergeCell ref="F463:G463"/>
    <mergeCell ref="J463:K463"/>
    <mergeCell ref="O463:P463"/>
    <mergeCell ref="A464:B464"/>
    <mergeCell ref="F464:G464"/>
    <mergeCell ref="J464:K464"/>
    <mergeCell ref="O464:P464"/>
    <mergeCell ref="A459:B461"/>
    <mergeCell ref="D459:E459"/>
    <mergeCell ref="J459:K461"/>
    <mergeCell ref="M459:N459"/>
    <mergeCell ref="A462:B462"/>
    <mergeCell ref="F462:G462"/>
    <mergeCell ref="J462:K462"/>
    <mergeCell ref="A474:B474"/>
    <mergeCell ref="C474:G474"/>
    <mergeCell ref="J474:K474"/>
    <mergeCell ref="L474:P474"/>
    <mergeCell ref="A475:B475"/>
    <mergeCell ref="C475:G475"/>
    <mergeCell ref="J475:K475"/>
    <mergeCell ref="L475:P475"/>
    <mergeCell ref="A472:B472"/>
    <mergeCell ref="C472:G472"/>
    <mergeCell ref="J472:K472"/>
    <mergeCell ref="L472:P472"/>
    <mergeCell ref="A473:B473"/>
    <mergeCell ref="C473:G473"/>
    <mergeCell ref="J473:K473"/>
    <mergeCell ref="L473:P473"/>
    <mergeCell ref="A468:B468"/>
    <mergeCell ref="J468:K468"/>
    <mergeCell ref="A469:G469"/>
    <mergeCell ref="J469:P469"/>
    <mergeCell ref="A470:G471"/>
    <mergeCell ref="J470:P471"/>
    <mergeCell ref="A479:B479"/>
    <mergeCell ref="J479:K479"/>
    <mergeCell ref="A480:B480"/>
    <mergeCell ref="J480:K480"/>
    <mergeCell ref="A481:B481"/>
    <mergeCell ref="J481:K481"/>
    <mergeCell ref="A477:B477"/>
    <mergeCell ref="D477:E477"/>
    <mergeCell ref="F477:G477"/>
    <mergeCell ref="J477:K477"/>
    <mergeCell ref="M477:N477"/>
    <mergeCell ref="O477:P477"/>
    <mergeCell ref="A476:B476"/>
    <mergeCell ref="D476:E476"/>
    <mergeCell ref="F476:G476"/>
    <mergeCell ref="J476:K476"/>
    <mergeCell ref="M476:N476"/>
    <mergeCell ref="O476:P476"/>
    <mergeCell ref="A488:B488"/>
    <mergeCell ref="J488:K488"/>
    <mergeCell ref="A489:B489"/>
    <mergeCell ref="J489:K489"/>
    <mergeCell ref="A490:B490"/>
    <mergeCell ref="J490:K490"/>
    <mergeCell ref="A485:B485"/>
    <mergeCell ref="J485:K485"/>
    <mergeCell ref="A486:B486"/>
    <mergeCell ref="J486:K486"/>
    <mergeCell ref="A487:B487"/>
    <mergeCell ref="J487:K487"/>
    <mergeCell ref="A482:B482"/>
    <mergeCell ref="J482:K482"/>
    <mergeCell ref="A483:B483"/>
    <mergeCell ref="J483:K483"/>
    <mergeCell ref="A484:B484"/>
    <mergeCell ref="J484:K484"/>
    <mergeCell ref="A495:B497"/>
    <mergeCell ref="D495:E495"/>
    <mergeCell ref="J495:K497"/>
    <mergeCell ref="M495:N495"/>
    <mergeCell ref="A498:B498"/>
    <mergeCell ref="F498:G498"/>
    <mergeCell ref="J498:K498"/>
    <mergeCell ref="A491:B491"/>
    <mergeCell ref="J491:K491"/>
    <mergeCell ref="A492:B494"/>
    <mergeCell ref="D492:E492"/>
    <mergeCell ref="J492:K494"/>
    <mergeCell ref="M492:N492"/>
    <mergeCell ref="D493:E493"/>
    <mergeCell ref="M493:N493"/>
    <mergeCell ref="D494:E494"/>
    <mergeCell ref="M494:N494"/>
    <mergeCell ref="A504:B504"/>
    <mergeCell ref="J504:K504"/>
    <mergeCell ref="A505:G505"/>
    <mergeCell ref="J505:P505"/>
    <mergeCell ref="A506:G507"/>
    <mergeCell ref="J506:P507"/>
    <mergeCell ref="A501:B501"/>
    <mergeCell ref="J501:K501"/>
    <mergeCell ref="A502:B502"/>
    <mergeCell ref="J502:K502"/>
    <mergeCell ref="A503:B503"/>
    <mergeCell ref="J503:K503"/>
    <mergeCell ref="O498:P498"/>
    <mergeCell ref="A499:B499"/>
    <mergeCell ref="F499:G499"/>
    <mergeCell ref="J499:K499"/>
    <mergeCell ref="O499:P499"/>
    <mergeCell ref="A500:B500"/>
    <mergeCell ref="F500:G500"/>
    <mergeCell ref="J500:K500"/>
    <mergeCell ref="O500:P500"/>
    <mergeCell ref="O513:P513"/>
    <mergeCell ref="A512:B512"/>
    <mergeCell ref="D512:E512"/>
    <mergeCell ref="F512:G512"/>
    <mergeCell ref="J512:K512"/>
    <mergeCell ref="M512:N512"/>
    <mergeCell ref="O512:P512"/>
    <mergeCell ref="A510:B510"/>
    <mergeCell ref="C510:G510"/>
    <mergeCell ref="J510:K510"/>
    <mergeCell ref="L510:P510"/>
    <mergeCell ref="A511:B511"/>
    <mergeCell ref="C511:G511"/>
    <mergeCell ref="J511:K511"/>
    <mergeCell ref="L511:P511"/>
    <mergeCell ref="A508:B508"/>
    <mergeCell ref="C508:G508"/>
    <mergeCell ref="J508:K508"/>
    <mergeCell ref="L508:P508"/>
    <mergeCell ref="A509:B509"/>
    <mergeCell ref="C509:G509"/>
    <mergeCell ref="J509:K509"/>
    <mergeCell ref="L509:P509"/>
    <mergeCell ref="A518:B518"/>
    <mergeCell ref="J518:K518"/>
    <mergeCell ref="A519:B519"/>
    <mergeCell ref="J519:K519"/>
    <mergeCell ref="A520:B520"/>
    <mergeCell ref="J520:K520"/>
    <mergeCell ref="A515:B515"/>
    <mergeCell ref="J515:K515"/>
    <mergeCell ref="A516:B516"/>
    <mergeCell ref="J516:K516"/>
    <mergeCell ref="A517:B517"/>
    <mergeCell ref="J517:K517"/>
    <mergeCell ref="A513:B513"/>
    <mergeCell ref="D513:E513"/>
    <mergeCell ref="F513:G513"/>
    <mergeCell ref="J513:K513"/>
    <mergeCell ref="M513:N513"/>
    <mergeCell ref="A527:B527"/>
    <mergeCell ref="J527:K527"/>
    <mergeCell ref="A528:B530"/>
    <mergeCell ref="D528:E528"/>
    <mergeCell ref="J528:K530"/>
    <mergeCell ref="M528:N528"/>
    <mergeCell ref="D529:E529"/>
    <mergeCell ref="M529:N529"/>
    <mergeCell ref="D530:E530"/>
    <mergeCell ref="M530:N530"/>
    <mergeCell ref="A524:B524"/>
    <mergeCell ref="J524:K524"/>
    <mergeCell ref="A525:B525"/>
    <mergeCell ref="J525:K525"/>
    <mergeCell ref="A526:B526"/>
    <mergeCell ref="J526:K526"/>
    <mergeCell ref="A521:B521"/>
    <mergeCell ref="J521:K521"/>
    <mergeCell ref="A522:B522"/>
    <mergeCell ref="J522:K522"/>
    <mergeCell ref="A523:B523"/>
    <mergeCell ref="J523:K523"/>
    <mergeCell ref="A537:B537"/>
    <mergeCell ref="J537:K537"/>
    <mergeCell ref="A538:B538"/>
    <mergeCell ref="J538:K538"/>
    <mergeCell ref="A539:B539"/>
    <mergeCell ref="J539:K539"/>
    <mergeCell ref="O534:P534"/>
    <mergeCell ref="A535:B535"/>
    <mergeCell ref="F535:G535"/>
    <mergeCell ref="J535:K535"/>
    <mergeCell ref="O535:P535"/>
    <mergeCell ref="A536:B536"/>
    <mergeCell ref="F536:G536"/>
    <mergeCell ref="J536:K536"/>
    <mergeCell ref="O536:P536"/>
    <mergeCell ref="A531:B533"/>
    <mergeCell ref="D531:E531"/>
    <mergeCell ref="J531:K533"/>
    <mergeCell ref="M531:N531"/>
    <mergeCell ref="A534:B534"/>
    <mergeCell ref="F534:G534"/>
    <mergeCell ref="J534:K534"/>
    <mergeCell ref="A546:B546"/>
    <mergeCell ref="C546:G546"/>
    <mergeCell ref="J546:K546"/>
    <mergeCell ref="L546:P546"/>
    <mergeCell ref="A547:B547"/>
    <mergeCell ref="C547:G547"/>
    <mergeCell ref="J547:K547"/>
    <mergeCell ref="L547:P547"/>
    <mergeCell ref="A544:B544"/>
    <mergeCell ref="C544:G544"/>
    <mergeCell ref="J544:K544"/>
    <mergeCell ref="L544:P544"/>
    <mergeCell ref="A545:B545"/>
    <mergeCell ref="C545:G545"/>
    <mergeCell ref="J545:K545"/>
    <mergeCell ref="L545:P545"/>
    <mergeCell ref="A540:B540"/>
    <mergeCell ref="J540:K540"/>
    <mergeCell ref="A541:G541"/>
    <mergeCell ref="J541:P541"/>
    <mergeCell ref="A542:G543"/>
    <mergeCell ref="J542:P543"/>
    <mergeCell ref="A551:B551"/>
    <mergeCell ref="J551:K551"/>
    <mergeCell ref="A552:B552"/>
    <mergeCell ref="J552:K552"/>
    <mergeCell ref="A553:B553"/>
    <mergeCell ref="J553:K553"/>
    <mergeCell ref="A549:B549"/>
    <mergeCell ref="D549:E549"/>
    <mergeCell ref="F549:G549"/>
    <mergeCell ref="J549:K549"/>
    <mergeCell ref="M549:N549"/>
    <mergeCell ref="O549:P549"/>
    <mergeCell ref="A548:B548"/>
    <mergeCell ref="D548:E548"/>
    <mergeCell ref="F548:G548"/>
    <mergeCell ref="J548:K548"/>
    <mergeCell ref="M548:N548"/>
    <mergeCell ref="O548:P548"/>
    <mergeCell ref="A560:B560"/>
    <mergeCell ref="J560:K560"/>
    <mergeCell ref="A561:B561"/>
    <mergeCell ref="J561:K561"/>
    <mergeCell ref="A562:B562"/>
    <mergeCell ref="J562:K562"/>
    <mergeCell ref="A557:B557"/>
    <mergeCell ref="J557:K557"/>
    <mergeCell ref="A558:B558"/>
    <mergeCell ref="J558:K558"/>
    <mergeCell ref="A559:B559"/>
    <mergeCell ref="J559:K559"/>
    <mergeCell ref="A554:B554"/>
    <mergeCell ref="J554:K554"/>
    <mergeCell ref="A555:B555"/>
    <mergeCell ref="J555:K555"/>
    <mergeCell ref="A556:B556"/>
    <mergeCell ref="J556:K556"/>
    <mergeCell ref="A567:B569"/>
    <mergeCell ref="D567:E567"/>
    <mergeCell ref="J567:K569"/>
    <mergeCell ref="M567:N567"/>
    <mergeCell ref="A570:B570"/>
    <mergeCell ref="F570:G570"/>
    <mergeCell ref="J570:K570"/>
    <mergeCell ref="A563:B563"/>
    <mergeCell ref="J563:K563"/>
    <mergeCell ref="A564:B566"/>
    <mergeCell ref="D564:E564"/>
    <mergeCell ref="J564:K566"/>
    <mergeCell ref="M564:N564"/>
    <mergeCell ref="D565:E565"/>
    <mergeCell ref="M565:N565"/>
    <mergeCell ref="D566:E566"/>
    <mergeCell ref="M566:N566"/>
    <mergeCell ref="A576:B576"/>
    <mergeCell ref="J576:K576"/>
    <mergeCell ref="A577:G577"/>
    <mergeCell ref="J577:P577"/>
    <mergeCell ref="A578:G579"/>
    <mergeCell ref="J578:P579"/>
    <mergeCell ref="A573:B573"/>
    <mergeCell ref="J573:K573"/>
    <mergeCell ref="A574:B574"/>
    <mergeCell ref="J574:K574"/>
    <mergeCell ref="A575:B575"/>
    <mergeCell ref="J575:K575"/>
    <mergeCell ref="O570:P570"/>
    <mergeCell ref="A571:B571"/>
    <mergeCell ref="F571:G571"/>
    <mergeCell ref="J571:K571"/>
    <mergeCell ref="O571:P571"/>
    <mergeCell ref="A572:B572"/>
    <mergeCell ref="F572:G572"/>
    <mergeCell ref="J572:K572"/>
    <mergeCell ref="O572:P572"/>
    <mergeCell ref="O585:P585"/>
    <mergeCell ref="A584:B584"/>
    <mergeCell ref="D584:E584"/>
    <mergeCell ref="F584:G584"/>
    <mergeCell ref="J584:K584"/>
    <mergeCell ref="M584:N584"/>
    <mergeCell ref="O584:P584"/>
    <mergeCell ref="A582:B582"/>
    <mergeCell ref="C582:G582"/>
    <mergeCell ref="J582:K582"/>
    <mergeCell ref="L582:P582"/>
    <mergeCell ref="A583:B583"/>
    <mergeCell ref="C583:G583"/>
    <mergeCell ref="J583:K583"/>
    <mergeCell ref="L583:P583"/>
    <mergeCell ref="A580:B580"/>
    <mergeCell ref="C580:G580"/>
    <mergeCell ref="J580:K580"/>
    <mergeCell ref="L580:P580"/>
    <mergeCell ref="A581:B581"/>
    <mergeCell ref="C581:G581"/>
    <mergeCell ref="J581:K581"/>
    <mergeCell ref="L581:P581"/>
    <mergeCell ref="A590:B590"/>
    <mergeCell ref="J590:K590"/>
    <mergeCell ref="A591:B591"/>
    <mergeCell ref="J591:K591"/>
    <mergeCell ref="A592:B592"/>
    <mergeCell ref="J592:K592"/>
    <mergeCell ref="A587:B587"/>
    <mergeCell ref="J587:K587"/>
    <mergeCell ref="A588:B588"/>
    <mergeCell ref="J588:K588"/>
    <mergeCell ref="A589:B589"/>
    <mergeCell ref="J589:K589"/>
    <mergeCell ref="A585:B585"/>
    <mergeCell ref="D585:E585"/>
    <mergeCell ref="F585:G585"/>
    <mergeCell ref="J585:K585"/>
    <mergeCell ref="M585:N585"/>
    <mergeCell ref="A599:B599"/>
    <mergeCell ref="J599:K599"/>
    <mergeCell ref="A600:B602"/>
    <mergeCell ref="D600:E600"/>
    <mergeCell ref="J600:K602"/>
    <mergeCell ref="M600:N600"/>
    <mergeCell ref="D601:E601"/>
    <mergeCell ref="M601:N601"/>
    <mergeCell ref="D602:E602"/>
    <mergeCell ref="M602:N602"/>
    <mergeCell ref="A596:B596"/>
    <mergeCell ref="J596:K596"/>
    <mergeCell ref="A597:B597"/>
    <mergeCell ref="J597:K597"/>
    <mergeCell ref="A598:B598"/>
    <mergeCell ref="J598:K598"/>
    <mergeCell ref="A593:B593"/>
    <mergeCell ref="J593:K593"/>
    <mergeCell ref="A594:B594"/>
    <mergeCell ref="J594:K594"/>
    <mergeCell ref="A595:B595"/>
    <mergeCell ref="J595:K595"/>
    <mergeCell ref="A609:B609"/>
    <mergeCell ref="J609:K609"/>
    <mergeCell ref="A610:B610"/>
    <mergeCell ref="J610:K610"/>
    <mergeCell ref="A611:B611"/>
    <mergeCell ref="J611:K611"/>
    <mergeCell ref="O606:P606"/>
    <mergeCell ref="A607:B607"/>
    <mergeCell ref="F607:G607"/>
    <mergeCell ref="J607:K607"/>
    <mergeCell ref="O607:P607"/>
    <mergeCell ref="A608:B608"/>
    <mergeCell ref="F608:G608"/>
    <mergeCell ref="J608:K608"/>
    <mergeCell ref="O608:P608"/>
    <mergeCell ref="A603:B605"/>
    <mergeCell ref="D603:E603"/>
    <mergeCell ref="J603:K605"/>
    <mergeCell ref="M603:N603"/>
    <mergeCell ref="A606:B606"/>
    <mergeCell ref="F606:G606"/>
    <mergeCell ref="J606:K606"/>
    <mergeCell ref="A618:B618"/>
    <mergeCell ref="C618:G618"/>
    <mergeCell ref="J618:K618"/>
    <mergeCell ref="L618:P618"/>
    <mergeCell ref="A619:B619"/>
    <mergeCell ref="C619:G619"/>
    <mergeCell ref="J619:K619"/>
    <mergeCell ref="L619:P619"/>
    <mergeCell ref="A616:B616"/>
    <mergeCell ref="C616:G616"/>
    <mergeCell ref="J616:K616"/>
    <mergeCell ref="L616:P616"/>
    <mergeCell ref="A617:B617"/>
    <mergeCell ref="C617:G617"/>
    <mergeCell ref="J617:K617"/>
    <mergeCell ref="L617:P617"/>
    <mergeCell ref="A612:B612"/>
    <mergeCell ref="J612:K612"/>
    <mergeCell ref="A613:G613"/>
    <mergeCell ref="J613:P613"/>
    <mergeCell ref="A614:G615"/>
    <mergeCell ref="J614:P615"/>
    <mergeCell ref="A623:B623"/>
    <mergeCell ref="J623:K623"/>
    <mergeCell ref="A624:B624"/>
    <mergeCell ref="J624:K624"/>
    <mergeCell ref="A625:B625"/>
    <mergeCell ref="J625:K625"/>
    <mergeCell ref="A621:B621"/>
    <mergeCell ref="D621:E621"/>
    <mergeCell ref="F621:G621"/>
    <mergeCell ref="J621:K621"/>
    <mergeCell ref="M621:N621"/>
    <mergeCell ref="O621:P621"/>
    <mergeCell ref="A620:B620"/>
    <mergeCell ref="D620:E620"/>
    <mergeCell ref="F620:G620"/>
    <mergeCell ref="J620:K620"/>
    <mergeCell ref="M620:N620"/>
    <mergeCell ref="O620:P620"/>
    <mergeCell ref="A632:B632"/>
    <mergeCell ref="J632:K632"/>
    <mergeCell ref="A633:B633"/>
    <mergeCell ref="J633:K633"/>
    <mergeCell ref="A634:B634"/>
    <mergeCell ref="J634:K634"/>
    <mergeCell ref="A629:B629"/>
    <mergeCell ref="J629:K629"/>
    <mergeCell ref="A630:B630"/>
    <mergeCell ref="J630:K630"/>
    <mergeCell ref="A631:B631"/>
    <mergeCell ref="J631:K631"/>
    <mergeCell ref="A626:B626"/>
    <mergeCell ref="J626:K626"/>
    <mergeCell ref="A627:B627"/>
    <mergeCell ref="J627:K627"/>
    <mergeCell ref="A628:B628"/>
    <mergeCell ref="J628:K628"/>
    <mergeCell ref="A639:B641"/>
    <mergeCell ref="D639:E639"/>
    <mergeCell ref="J639:K641"/>
    <mergeCell ref="M639:N639"/>
    <mergeCell ref="A642:B642"/>
    <mergeCell ref="F642:G642"/>
    <mergeCell ref="J642:K642"/>
    <mergeCell ref="A635:B635"/>
    <mergeCell ref="J635:K635"/>
    <mergeCell ref="A636:B638"/>
    <mergeCell ref="D636:E636"/>
    <mergeCell ref="J636:K638"/>
    <mergeCell ref="M636:N636"/>
    <mergeCell ref="D637:E637"/>
    <mergeCell ref="M637:N637"/>
    <mergeCell ref="D638:E638"/>
    <mergeCell ref="M638:N638"/>
    <mergeCell ref="A648:B648"/>
    <mergeCell ref="J648:K648"/>
    <mergeCell ref="A649:G649"/>
    <mergeCell ref="J649:P649"/>
    <mergeCell ref="A650:G651"/>
    <mergeCell ref="J650:P651"/>
    <mergeCell ref="A645:B645"/>
    <mergeCell ref="J645:K645"/>
    <mergeCell ref="A646:B646"/>
    <mergeCell ref="J646:K646"/>
    <mergeCell ref="A647:B647"/>
    <mergeCell ref="J647:K647"/>
    <mergeCell ref="O642:P642"/>
    <mergeCell ref="A643:B643"/>
    <mergeCell ref="F643:G643"/>
    <mergeCell ref="J643:K643"/>
    <mergeCell ref="O643:P643"/>
    <mergeCell ref="A644:B644"/>
    <mergeCell ref="F644:G644"/>
    <mergeCell ref="J644:K644"/>
    <mergeCell ref="O644:P644"/>
    <mergeCell ref="O657:P657"/>
    <mergeCell ref="A656:B656"/>
    <mergeCell ref="D656:E656"/>
    <mergeCell ref="F656:G656"/>
    <mergeCell ref="J656:K656"/>
    <mergeCell ref="M656:N656"/>
    <mergeCell ref="O656:P656"/>
    <mergeCell ref="A654:B654"/>
    <mergeCell ref="C654:G654"/>
    <mergeCell ref="J654:K654"/>
    <mergeCell ref="L654:P654"/>
    <mergeCell ref="A655:B655"/>
    <mergeCell ref="C655:G655"/>
    <mergeCell ref="J655:K655"/>
    <mergeCell ref="L655:P655"/>
    <mergeCell ref="A652:B652"/>
    <mergeCell ref="C652:G652"/>
    <mergeCell ref="J652:K652"/>
    <mergeCell ref="L652:P652"/>
    <mergeCell ref="A653:B653"/>
    <mergeCell ref="C653:G653"/>
    <mergeCell ref="J653:K653"/>
    <mergeCell ref="L653:P653"/>
    <mergeCell ref="A662:B662"/>
    <mergeCell ref="J662:K662"/>
    <mergeCell ref="A663:B663"/>
    <mergeCell ref="J663:K663"/>
    <mergeCell ref="A664:B664"/>
    <mergeCell ref="J664:K664"/>
    <mergeCell ref="A659:B659"/>
    <mergeCell ref="J659:K659"/>
    <mergeCell ref="A660:B660"/>
    <mergeCell ref="J660:K660"/>
    <mergeCell ref="A661:B661"/>
    <mergeCell ref="J661:K661"/>
    <mergeCell ref="A657:B657"/>
    <mergeCell ref="D657:E657"/>
    <mergeCell ref="F657:G657"/>
    <mergeCell ref="J657:K657"/>
    <mergeCell ref="M657:N657"/>
    <mergeCell ref="A671:B671"/>
    <mergeCell ref="J671:K671"/>
    <mergeCell ref="A672:B674"/>
    <mergeCell ref="D672:E672"/>
    <mergeCell ref="J672:K674"/>
    <mergeCell ref="M672:N672"/>
    <mergeCell ref="D673:E673"/>
    <mergeCell ref="M673:N673"/>
    <mergeCell ref="D674:E674"/>
    <mergeCell ref="M674:N674"/>
    <mergeCell ref="A668:B668"/>
    <mergeCell ref="J668:K668"/>
    <mergeCell ref="A669:B669"/>
    <mergeCell ref="J669:K669"/>
    <mergeCell ref="A670:B670"/>
    <mergeCell ref="J670:K670"/>
    <mergeCell ref="A665:B665"/>
    <mergeCell ref="J665:K665"/>
    <mergeCell ref="A666:B666"/>
    <mergeCell ref="J666:K666"/>
    <mergeCell ref="A667:B667"/>
    <mergeCell ref="J667:K667"/>
    <mergeCell ref="A681:B681"/>
    <mergeCell ref="J681:K681"/>
    <mergeCell ref="A682:B682"/>
    <mergeCell ref="J682:K682"/>
    <mergeCell ref="A683:B683"/>
    <mergeCell ref="J683:K683"/>
    <mergeCell ref="O678:P678"/>
    <mergeCell ref="A679:B679"/>
    <mergeCell ref="F679:G679"/>
    <mergeCell ref="J679:K679"/>
    <mergeCell ref="O679:P679"/>
    <mergeCell ref="A680:B680"/>
    <mergeCell ref="F680:G680"/>
    <mergeCell ref="J680:K680"/>
    <mergeCell ref="O680:P680"/>
    <mergeCell ref="A675:B677"/>
    <mergeCell ref="D675:E675"/>
    <mergeCell ref="J675:K677"/>
    <mergeCell ref="M675:N675"/>
    <mergeCell ref="A678:B678"/>
    <mergeCell ref="F678:G678"/>
    <mergeCell ref="J678:K678"/>
    <mergeCell ref="A690:B690"/>
    <mergeCell ref="C690:G690"/>
    <mergeCell ref="J690:K690"/>
    <mergeCell ref="L690:P690"/>
    <mergeCell ref="A691:B691"/>
    <mergeCell ref="C691:G691"/>
    <mergeCell ref="J691:K691"/>
    <mergeCell ref="L691:P691"/>
    <mergeCell ref="A688:B688"/>
    <mergeCell ref="C688:G688"/>
    <mergeCell ref="J688:K688"/>
    <mergeCell ref="L688:P688"/>
    <mergeCell ref="A689:B689"/>
    <mergeCell ref="C689:G689"/>
    <mergeCell ref="J689:K689"/>
    <mergeCell ref="L689:P689"/>
    <mergeCell ref="A684:B684"/>
    <mergeCell ref="J684:K684"/>
    <mergeCell ref="A685:G685"/>
    <mergeCell ref="J685:P685"/>
    <mergeCell ref="A686:G687"/>
    <mergeCell ref="J686:P687"/>
    <mergeCell ref="A695:B695"/>
    <mergeCell ref="J695:K695"/>
    <mergeCell ref="A696:B696"/>
    <mergeCell ref="J696:K696"/>
    <mergeCell ref="A697:B697"/>
    <mergeCell ref="J697:K697"/>
    <mergeCell ref="A693:B693"/>
    <mergeCell ref="D693:E693"/>
    <mergeCell ref="F693:G693"/>
    <mergeCell ref="J693:K693"/>
    <mergeCell ref="M693:N693"/>
    <mergeCell ref="O693:P693"/>
    <mergeCell ref="A692:B692"/>
    <mergeCell ref="D692:E692"/>
    <mergeCell ref="F692:G692"/>
    <mergeCell ref="J692:K692"/>
    <mergeCell ref="M692:N692"/>
    <mergeCell ref="O692:P692"/>
    <mergeCell ref="A704:B704"/>
    <mergeCell ref="J704:K704"/>
    <mergeCell ref="A705:B705"/>
    <mergeCell ref="J705:K705"/>
    <mergeCell ref="A706:B706"/>
    <mergeCell ref="J706:K706"/>
    <mergeCell ref="A701:B701"/>
    <mergeCell ref="J701:K701"/>
    <mergeCell ref="A702:B702"/>
    <mergeCell ref="J702:K702"/>
    <mergeCell ref="A703:B703"/>
    <mergeCell ref="J703:K703"/>
    <mergeCell ref="A698:B698"/>
    <mergeCell ref="J698:K698"/>
    <mergeCell ref="A699:B699"/>
    <mergeCell ref="J699:K699"/>
    <mergeCell ref="A700:B700"/>
    <mergeCell ref="J700:K700"/>
    <mergeCell ref="A711:B713"/>
    <mergeCell ref="D711:E711"/>
    <mergeCell ref="J711:K713"/>
    <mergeCell ref="M711:N711"/>
    <mergeCell ref="A714:B714"/>
    <mergeCell ref="F714:G714"/>
    <mergeCell ref="J714:K714"/>
    <mergeCell ref="A707:B707"/>
    <mergeCell ref="J707:K707"/>
    <mergeCell ref="A708:B710"/>
    <mergeCell ref="D708:E708"/>
    <mergeCell ref="J708:K710"/>
    <mergeCell ref="M708:N708"/>
    <mergeCell ref="D709:E709"/>
    <mergeCell ref="M709:N709"/>
    <mergeCell ref="D710:E710"/>
    <mergeCell ref="M710:N710"/>
    <mergeCell ref="A720:B720"/>
    <mergeCell ref="J720:K720"/>
    <mergeCell ref="A721:G721"/>
    <mergeCell ref="J721:P721"/>
    <mergeCell ref="A722:G723"/>
    <mergeCell ref="J722:P723"/>
    <mergeCell ref="A717:B717"/>
    <mergeCell ref="J717:K717"/>
    <mergeCell ref="A718:B718"/>
    <mergeCell ref="J718:K718"/>
    <mergeCell ref="A719:B719"/>
    <mergeCell ref="J719:K719"/>
    <mergeCell ref="O714:P714"/>
    <mergeCell ref="A715:B715"/>
    <mergeCell ref="F715:G715"/>
    <mergeCell ref="J715:K715"/>
    <mergeCell ref="O715:P715"/>
    <mergeCell ref="A716:B716"/>
    <mergeCell ref="F716:G716"/>
    <mergeCell ref="J716:K716"/>
    <mergeCell ref="O716:P716"/>
    <mergeCell ref="O729:P729"/>
    <mergeCell ref="A728:B728"/>
    <mergeCell ref="D728:E728"/>
    <mergeCell ref="F728:G728"/>
    <mergeCell ref="J728:K728"/>
    <mergeCell ref="M728:N728"/>
    <mergeCell ref="O728:P728"/>
    <mergeCell ref="A726:B726"/>
    <mergeCell ref="C726:G726"/>
    <mergeCell ref="J726:K726"/>
    <mergeCell ref="L726:P726"/>
    <mergeCell ref="A727:B727"/>
    <mergeCell ref="C727:G727"/>
    <mergeCell ref="J727:K727"/>
    <mergeCell ref="L727:P727"/>
    <mergeCell ref="A724:B724"/>
    <mergeCell ref="C724:G724"/>
    <mergeCell ref="J724:K724"/>
    <mergeCell ref="L724:P724"/>
    <mergeCell ref="A725:B725"/>
    <mergeCell ref="C725:G725"/>
    <mergeCell ref="J725:K725"/>
    <mergeCell ref="L725:P725"/>
    <mergeCell ref="A734:B734"/>
    <mergeCell ref="J734:K734"/>
    <mergeCell ref="A735:B735"/>
    <mergeCell ref="J735:K735"/>
    <mergeCell ref="A736:B736"/>
    <mergeCell ref="J736:K736"/>
    <mergeCell ref="A731:B731"/>
    <mergeCell ref="J731:K731"/>
    <mergeCell ref="A732:B732"/>
    <mergeCell ref="J732:K732"/>
    <mergeCell ref="A733:B733"/>
    <mergeCell ref="J733:K733"/>
    <mergeCell ref="A729:B729"/>
    <mergeCell ref="D729:E729"/>
    <mergeCell ref="F729:G729"/>
    <mergeCell ref="J729:K729"/>
    <mergeCell ref="M729:N729"/>
    <mergeCell ref="A743:B743"/>
    <mergeCell ref="J743:K743"/>
    <mergeCell ref="A744:B746"/>
    <mergeCell ref="D744:E744"/>
    <mergeCell ref="J744:K746"/>
    <mergeCell ref="M744:N744"/>
    <mergeCell ref="D745:E745"/>
    <mergeCell ref="M745:N745"/>
    <mergeCell ref="D746:E746"/>
    <mergeCell ref="M746:N746"/>
    <mergeCell ref="A740:B740"/>
    <mergeCell ref="J740:K740"/>
    <mergeCell ref="A741:B741"/>
    <mergeCell ref="J741:K741"/>
    <mergeCell ref="A742:B742"/>
    <mergeCell ref="J742:K742"/>
    <mergeCell ref="A737:B737"/>
    <mergeCell ref="J737:K737"/>
    <mergeCell ref="A738:B738"/>
    <mergeCell ref="J738:K738"/>
    <mergeCell ref="A739:B739"/>
    <mergeCell ref="J739:K739"/>
    <mergeCell ref="A753:B753"/>
    <mergeCell ref="J753:K753"/>
    <mergeCell ref="A754:B754"/>
    <mergeCell ref="J754:K754"/>
    <mergeCell ref="A755:B755"/>
    <mergeCell ref="J755:K755"/>
    <mergeCell ref="O750:P750"/>
    <mergeCell ref="A751:B751"/>
    <mergeCell ref="F751:G751"/>
    <mergeCell ref="J751:K751"/>
    <mergeCell ref="O751:P751"/>
    <mergeCell ref="A752:B752"/>
    <mergeCell ref="F752:G752"/>
    <mergeCell ref="J752:K752"/>
    <mergeCell ref="O752:P752"/>
    <mergeCell ref="A747:B749"/>
    <mergeCell ref="D747:E747"/>
    <mergeCell ref="J747:K749"/>
    <mergeCell ref="M747:N747"/>
    <mergeCell ref="A750:B750"/>
    <mergeCell ref="F750:G750"/>
    <mergeCell ref="J750:K750"/>
    <mergeCell ref="A762:B762"/>
    <mergeCell ref="C762:G762"/>
    <mergeCell ref="J762:K762"/>
    <mergeCell ref="L762:P762"/>
    <mergeCell ref="A763:B763"/>
    <mergeCell ref="C763:G763"/>
    <mergeCell ref="J763:K763"/>
    <mergeCell ref="L763:P763"/>
    <mergeCell ref="A760:B760"/>
    <mergeCell ref="C760:G760"/>
    <mergeCell ref="J760:K760"/>
    <mergeCell ref="L760:P760"/>
    <mergeCell ref="A761:B761"/>
    <mergeCell ref="C761:G761"/>
    <mergeCell ref="J761:K761"/>
    <mergeCell ref="L761:P761"/>
    <mergeCell ref="A756:B756"/>
    <mergeCell ref="J756:K756"/>
    <mergeCell ref="A757:G757"/>
    <mergeCell ref="J757:P757"/>
    <mergeCell ref="A758:G759"/>
    <mergeCell ref="J758:P759"/>
    <mergeCell ref="A767:B767"/>
    <mergeCell ref="J767:K767"/>
    <mergeCell ref="A768:B768"/>
    <mergeCell ref="J768:K768"/>
    <mergeCell ref="A769:B769"/>
    <mergeCell ref="J769:K769"/>
    <mergeCell ref="A765:B765"/>
    <mergeCell ref="D765:E765"/>
    <mergeCell ref="F765:G765"/>
    <mergeCell ref="J765:K765"/>
    <mergeCell ref="M765:N765"/>
    <mergeCell ref="O765:P765"/>
    <mergeCell ref="A764:B764"/>
    <mergeCell ref="D764:E764"/>
    <mergeCell ref="F764:G764"/>
    <mergeCell ref="J764:K764"/>
    <mergeCell ref="M764:N764"/>
    <mergeCell ref="O764:P764"/>
    <mergeCell ref="A776:B776"/>
    <mergeCell ref="J776:K776"/>
    <mergeCell ref="A777:B777"/>
    <mergeCell ref="J777:K777"/>
    <mergeCell ref="A778:B778"/>
    <mergeCell ref="J778:K778"/>
    <mergeCell ref="A773:B773"/>
    <mergeCell ref="J773:K773"/>
    <mergeCell ref="A774:B774"/>
    <mergeCell ref="J774:K774"/>
    <mergeCell ref="A775:B775"/>
    <mergeCell ref="J775:K775"/>
    <mergeCell ref="A770:B770"/>
    <mergeCell ref="J770:K770"/>
    <mergeCell ref="A771:B771"/>
    <mergeCell ref="J771:K771"/>
    <mergeCell ref="A772:B772"/>
    <mergeCell ref="J772:K772"/>
    <mergeCell ref="A783:B785"/>
    <mergeCell ref="D783:E783"/>
    <mergeCell ref="J783:K785"/>
    <mergeCell ref="M783:N783"/>
    <mergeCell ref="A786:B786"/>
    <mergeCell ref="F786:G786"/>
    <mergeCell ref="J786:K786"/>
    <mergeCell ref="A779:B779"/>
    <mergeCell ref="J779:K779"/>
    <mergeCell ref="A780:B782"/>
    <mergeCell ref="D780:E780"/>
    <mergeCell ref="J780:K782"/>
    <mergeCell ref="M780:N780"/>
    <mergeCell ref="D781:E781"/>
    <mergeCell ref="M781:N781"/>
    <mergeCell ref="D782:E782"/>
    <mergeCell ref="M782:N782"/>
    <mergeCell ref="A792:B792"/>
    <mergeCell ref="J792:K792"/>
    <mergeCell ref="A793:G793"/>
    <mergeCell ref="J793:P793"/>
    <mergeCell ref="A794:G795"/>
    <mergeCell ref="J794:P795"/>
    <mergeCell ref="A789:B789"/>
    <mergeCell ref="J789:K789"/>
    <mergeCell ref="A790:B790"/>
    <mergeCell ref="J790:K790"/>
    <mergeCell ref="A791:B791"/>
    <mergeCell ref="J791:K791"/>
    <mergeCell ref="O786:P786"/>
    <mergeCell ref="A787:B787"/>
    <mergeCell ref="F787:G787"/>
    <mergeCell ref="J787:K787"/>
    <mergeCell ref="O787:P787"/>
    <mergeCell ref="A788:B788"/>
    <mergeCell ref="F788:G788"/>
    <mergeCell ref="J788:K788"/>
    <mergeCell ref="O788:P788"/>
    <mergeCell ref="O801:P801"/>
    <mergeCell ref="A800:B800"/>
    <mergeCell ref="D800:E800"/>
    <mergeCell ref="F800:G800"/>
    <mergeCell ref="J800:K800"/>
    <mergeCell ref="M800:N800"/>
    <mergeCell ref="O800:P800"/>
    <mergeCell ref="A798:B798"/>
    <mergeCell ref="C798:G798"/>
    <mergeCell ref="J798:K798"/>
    <mergeCell ref="L798:P798"/>
    <mergeCell ref="A799:B799"/>
    <mergeCell ref="C799:G799"/>
    <mergeCell ref="J799:K799"/>
    <mergeCell ref="L799:P799"/>
    <mergeCell ref="A796:B796"/>
    <mergeCell ref="C796:G796"/>
    <mergeCell ref="J796:K796"/>
    <mergeCell ref="L796:P796"/>
    <mergeCell ref="A797:B797"/>
    <mergeCell ref="C797:G797"/>
    <mergeCell ref="J797:K797"/>
    <mergeCell ref="L797:P797"/>
    <mergeCell ref="A806:B806"/>
    <mergeCell ref="J806:K806"/>
    <mergeCell ref="A807:B807"/>
    <mergeCell ref="J807:K807"/>
    <mergeCell ref="A808:B808"/>
    <mergeCell ref="J808:K808"/>
    <mergeCell ref="A803:B803"/>
    <mergeCell ref="J803:K803"/>
    <mergeCell ref="A804:B804"/>
    <mergeCell ref="J804:K804"/>
    <mergeCell ref="A805:B805"/>
    <mergeCell ref="J805:K805"/>
    <mergeCell ref="A801:B801"/>
    <mergeCell ref="D801:E801"/>
    <mergeCell ref="F801:G801"/>
    <mergeCell ref="J801:K801"/>
    <mergeCell ref="M801:N801"/>
    <mergeCell ref="A815:B815"/>
    <mergeCell ref="J815:K815"/>
    <mergeCell ref="A816:B818"/>
    <mergeCell ref="D816:E816"/>
    <mergeCell ref="J816:K818"/>
    <mergeCell ref="M816:N816"/>
    <mergeCell ref="D817:E817"/>
    <mergeCell ref="M817:N817"/>
    <mergeCell ref="D818:E818"/>
    <mergeCell ref="M818:N818"/>
    <mergeCell ref="A812:B812"/>
    <mergeCell ref="J812:K812"/>
    <mergeCell ref="A813:B813"/>
    <mergeCell ref="J813:K813"/>
    <mergeCell ref="A814:B814"/>
    <mergeCell ref="J814:K814"/>
    <mergeCell ref="A809:B809"/>
    <mergeCell ref="J809:K809"/>
    <mergeCell ref="A810:B810"/>
    <mergeCell ref="J810:K810"/>
    <mergeCell ref="A811:B811"/>
    <mergeCell ref="J811:K811"/>
    <mergeCell ref="A825:B825"/>
    <mergeCell ref="J825:K825"/>
    <mergeCell ref="A826:B826"/>
    <mergeCell ref="J826:K826"/>
    <mergeCell ref="A827:B827"/>
    <mergeCell ref="J827:K827"/>
    <mergeCell ref="O822:P822"/>
    <mergeCell ref="A823:B823"/>
    <mergeCell ref="F823:G823"/>
    <mergeCell ref="J823:K823"/>
    <mergeCell ref="O823:P823"/>
    <mergeCell ref="A824:B824"/>
    <mergeCell ref="F824:G824"/>
    <mergeCell ref="J824:K824"/>
    <mergeCell ref="O824:P824"/>
    <mergeCell ref="A819:B821"/>
    <mergeCell ref="D819:E819"/>
    <mergeCell ref="J819:K821"/>
    <mergeCell ref="M819:N819"/>
    <mergeCell ref="A822:B822"/>
    <mergeCell ref="F822:G822"/>
    <mergeCell ref="J822:K822"/>
    <mergeCell ref="A834:B834"/>
    <mergeCell ref="C834:G834"/>
    <mergeCell ref="J834:K834"/>
    <mergeCell ref="L834:P834"/>
    <mergeCell ref="A835:B835"/>
    <mergeCell ref="C835:G835"/>
    <mergeCell ref="J835:K835"/>
    <mergeCell ref="L835:P835"/>
    <mergeCell ref="A832:B832"/>
    <mergeCell ref="C832:G832"/>
    <mergeCell ref="J832:K832"/>
    <mergeCell ref="L832:P832"/>
    <mergeCell ref="A833:B833"/>
    <mergeCell ref="C833:G833"/>
    <mergeCell ref="J833:K833"/>
    <mergeCell ref="L833:P833"/>
    <mergeCell ref="A828:B828"/>
    <mergeCell ref="J828:K828"/>
    <mergeCell ref="A829:G829"/>
    <mergeCell ref="J829:P829"/>
    <mergeCell ref="A830:G831"/>
    <mergeCell ref="J830:P831"/>
    <mergeCell ref="A839:B839"/>
    <mergeCell ref="J839:K839"/>
    <mergeCell ref="A840:B840"/>
    <mergeCell ref="J840:K840"/>
    <mergeCell ref="A841:B841"/>
    <mergeCell ref="J841:K841"/>
    <mergeCell ref="A837:B837"/>
    <mergeCell ref="D837:E837"/>
    <mergeCell ref="F837:G837"/>
    <mergeCell ref="J837:K837"/>
    <mergeCell ref="M837:N837"/>
    <mergeCell ref="O837:P837"/>
    <mergeCell ref="A836:B836"/>
    <mergeCell ref="D836:E836"/>
    <mergeCell ref="F836:G836"/>
    <mergeCell ref="J836:K836"/>
    <mergeCell ref="M836:N836"/>
    <mergeCell ref="O836:P836"/>
    <mergeCell ref="A848:B848"/>
    <mergeCell ref="J848:K848"/>
    <mergeCell ref="A849:B849"/>
    <mergeCell ref="J849:K849"/>
    <mergeCell ref="A850:B850"/>
    <mergeCell ref="J850:K850"/>
    <mergeCell ref="A845:B845"/>
    <mergeCell ref="J845:K845"/>
    <mergeCell ref="A846:B846"/>
    <mergeCell ref="J846:K846"/>
    <mergeCell ref="A847:B847"/>
    <mergeCell ref="J847:K847"/>
    <mergeCell ref="A842:B842"/>
    <mergeCell ref="J842:K842"/>
    <mergeCell ref="A843:B843"/>
    <mergeCell ref="J843:K843"/>
    <mergeCell ref="A844:B844"/>
    <mergeCell ref="J844:K844"/>
    <mergeCell ref="A855:B857"/>
    <mergeCell ref="D855:E855"/>
    <mergeCell ref="J855:K857"/>
    <mergeCell ref="M855:N855"/>
    <mergeCell ref="A858:B858"/>
    <mergeCell ref="F858:G858"/>
    <mergeCell ref="J858:K858"/>
    <mergeCell ref="A851:B851"/>
    <mergeCell ref="J851:K851"/>
    <mergeCell ref="A852:B854"/>
    <mergeCell ref="D852:E852"/>
    <mergeCell ref="J852:K854"/>
    <mergeCell ref="M852:N852"/>
    <mergeCell ref="D853:E853"/>
    <mergeCell ref="M853:N853"/>
    <mergeCell ref="D854:E854"/>
    <mergeCell ref="M854:N854"/>
    <mergeCell ref="A864:B864"/>
    <mergeCell ref="J864:K864"/>
    <mergeCell ref="A865:G865"/>
    <mergeCell ref="J865:P865"/>
    <mergeCell ref="A866:G867"/>
    <mergeCell ref="J866:P867"/>
    <mergeCell ref="A861:B861"/>
    <mergeCell ref="J861:K861"/>
    <mergeCell ref="A862:B862"/>
    <mergeCell ref="J862:K862"/>
    <mergeCell ref="A863:B863"/>
    <mergeCell ref="J863:K863"/>
    <mergeCell ref="O858:P858"/>
    <mergeCell ref="A859:B859"/>
    <mergeCell ref="F859:G859"/>
    <mergeCell ref="J859:K859"/>
    <mergeCell ref="O859:P859"/>
    <mergeCell ref="A860:B860"/>
    <mergeCell ref="F860:G860"/>
    <mergeCell ref="J860:K860"/>
    <mergeCell ref="O860:P860"/>
    <mergeCell ref="O873:P873"/>
    <mergeCell ref="A872:B872"/>
    <mergeCell ref="D872:E872"/>
    <mergeCell ref="F872:G872"/>
    <mergeCell ref="J872:K872"/>
    <mergeCell ref="M872:N872"/>
    <mergeCell ref="O872:P872"/>
    <mergeCell ref="A870:B870"/>
    <mergeCell ref="C870:G870"/>
    <mergeCell ref="J870:K870"/>
    <mergeCell ref="L870:P870"/>
    <mergeCell ref="A871:B871"/>
    <mergeCell ref="C871:G871"/>
    <mergeCell ref="J871:K871"/>
    <mergeCell ref="L871:P871"/>
    <mergeCell ref="A868:B868"/>
    <mergeCell ref="C868:G868"/>
    <mergeCell ref="J868:K868"/>
    <mergeCell ref="L868:P868"/>
    <mergeCell ref="A869:B869"/>
    <mergeCell ref="C869:G869"/>
    <mergeCell ref="J869:K869"/>
    <mergeCell ref="L869:P869"/>
    <mergeCell ref="A878:B878"/>
    <mergeCell ref="J878:K878"/>
    <mergeCell ref="A879:B879"/>
    <mergeCell ref="J879:K879"/>
    <mergeCell ref="A880:B880"/>
    <mergeCell ref="J880:K880"/>
    <mergeCell ref="A875:B875"/>
    <mergeCell ref="J875:K875"/>
    <mergeCell ref="A876:B876"/>
    <mergeCell ref="J876:K876"/>
    <mergeCell ref="A877:B877"/>
    <mergeCell ref="J877:K877"/>
    <mergeCell ref="A873:B873"/>
    <mergeCell ref="D873:E873"/>
    <mergeCell ref="F873:G873"/>
    <mergeCell ref="J873:K873"/>
    <mergeCell ref="M873:N873"/>
    <mergeCell ref="A887:B887"/>
    <mergeCell ref="J887:K887"/>
    <mergeCell ref="A888:B890"/>
    <mergeCell ref="D888:E888"/>
    <mergeCell ref="J888:K890"/>
    <mergeCell ref="M888:N888"/>
    <mergeCell ref="D889:E889"/>
    <mergeCell ref="M889:N889"/>
    <mergeCell ref="D890:E890"/>
    <mergeCell ref="M890:N890"/>
    <mergeCell ref="A884:B884"/>
    <mergeCell ref="J884:K884"/>
    <mergeCell ref="A885:B885"/>
    <mergeCell ref="J885:K885"/>
    <mergeCell ref="A886:B886"/>
    <mergeCell ref="J886:K886"/>
    <mergeCell ref="A881:B881"/>
    <mergeCell ref="J881:K881"/>
    <mergeCell ref="A882:B882"/>
    <mergeCell ref="J882:K882"/>
    <mergeCell ref="A883:B883"/>
    <mergeCell ref="J883:K883"/>
    <mergeCell ref="A897:B897"/>
    <mergeCell ref="J897:K897"/>
    <mergeCell ref="A898:B898"/>
    <mergeCell ref="J898:K898"/>
    <mergeCell ref="A899:B899"/>
    <mergeCell ref="J899:K899"/>
    <mergeCell ref="O894:P894"/>
    <mergeCell ref="A895:B895"/>
    <mergeCell ref="F895:G895"/>
    <mergeCell ref="J895:K895"/>
    <mergeCell ref="O895:P895"/>
    <mergeCell ref="A896:B896"/>
    <mergeCell ref="F896:G896"/>
    <mergeCell ref="J896:K896"/>
    <mergeCell ref="O896:P896"/>
    <mergeCell ref="A891:B893"/>
    <mergeCell ref="D891:E891"/>
    <mergeCell ref="J891:K893"/>
    <mergeCell ref="M891:N891"/>
    <mergeCell ref="A894:B894"/>
    <mergeCell ref="F894:G894"/>
    <mergeCell ref="J894:K894"/>
    <mergeCell ref="A906:B906"/>
    <mergeCell ref="C906:G906"/>
    <mergeCell ref="J906:K906"/>
    <mergeCell ref="L906:P906"/>
    <mergeCell ref="A907:B907"/>
    <mergeCell ref="C907:G907"/>
    <mergeCell ref="J907:K907"/>
    <mergeCell ref="L907:P907"/>
    <mergeCell ref="A904:B904"/>
    <mergeCell ref="C904:G904"/>
    <mergeCell ref="J904:K904"/>
    <mergeCell ref="L904:P904"/>
    <mergeCell ref="A905:B905"/>
    <mergeCell ref="C905:G905"/>
    <mergeCell ref="J905:K905"/>
    <mergeCell ref="L905:P905"/>
    <mergeCell ref="A900:B900"/>
    <mergeCell ref="J900:K900"/>
    <mergeCell ref="A901:G901"/>
    <mergeCell ref="J901:P901"/>
    <mergeCell ref="A902:G903"/>
    <mergeCell ref="J902:P903"/>
    <mergeCell ref="A911:B911"/>
    <mergeCell ref="J911:K911"/>
    <mergeCell ref="A912:B912"/>
    <mergeCell ref="J912:K912"/>
    <mergeCell ref="A913:B913"/>
    <mergeCell ref="J913:K913"/>
    <mergeCell ref="A909:B909"/>
    <mergeCell ref="D909:E909"/>
    <mergeCell ref="F909:G909"/>
    <mergeCell ref="J909:K909"/>
    <mergeCell ref="M909:N909"/>
    <mergeCell ref="O909:P909"/>
    <mergeCell ref="A908:B908"/>
    <mergeCell ref="D908:E908"/>
    <mergeCell ref="F908:G908"/>
    <mergeCell ref="J908:K908"/>
    <mergeCell ref="M908:N908"/>
    <mergeCell ref="O908:P908"/>
    <mergeCell ref="A920:B920"/>
    <mergeCell ref="J920:K920"/>
    <mergeCell ref="A921:B921"/>
    <mergeCell ref="J921:K921"/>
    <mergeCell ref="A922:B922"/>
    <mergeCell ref="J922:K922"/>
    <mergeCell ref="A917:B917"/>
    <mergeCell ref="J917:K917"/>
    <mergeCell ref="A918:B918"/>
    <mergeCell ref="J918:K918"/>
    <mergeCell ref="A919:B919"/>
    <mergeCell ref="J919:K919"/>
    <mergeCell ref="A914:B914"/>
    <mergeCell ref="J914:K914"/>
    <mergeCell ref="A915:B915"/>
    <mergeCell ref="J915:K915"/>
    <mergeCell ref="A916:B916"/>
    <mergeCell ref="J916:K916"/>
    <mergeCell ref="A927:B929"/>
    <mergeCell ref="D927:E927"/>
    <mergeCell ref="J927:K929"/>
    <mergeCell ref="M927:N927"/>
    <mergeCell ref="A930:B930"/>
    <mergeCell ref="F930:G930"/>
    <mergeCell ref="J930:K930"/>
    <mergeCell ref="A923:B923"/>
    <mergeCell ref="J923:K923"/>
    <mergeCell ref="A924:B926"/>
    <mergeCell ref="D924:E924"/>
    <mergeCell ref="J924:K926"/>
    <mergeCell ref="M924:N924"/>
    <mergeCell ref="D925:E925"/>
    <mergeCell ref="M925:N925"/>
    <mergeCell ref="D926:E926"/>
    <mergeCell ref="M926:N926"/>
    <mergeCell ref="A936:B936"/>
    <mergeCell ref="J936:K936"/>
    <mergeCell ref="A937:G937"/>
    <mergeCell ref="J937:P937"/>
    <mergeCell ref="A938:G939"/>
    <mergeCell ref="J938:P939"/>
    <mergeCell ref="A933:B933"/>
    <mergeCell ref="J933:K933"/>
    <mergeCell ref="A934:B934"/>
    <mergeCell ref="J934:K934"/>
    <mergeCell ref="A935:B935"/>
    <mergeCell ref="J935:K935"/>
    <mergeCell ref="O930:P930"/>
    <mergeCell ref="A931:B931"/>
    <mergeCell ref="F931:G931"/>
    <mergeCell ref="J931:K931"/>
    <mergeCell ref="O931:P931"/>
    <mergeCell ref="A932:B932"/>
    <mergeCell ref="F932:G932"/>
    <mergeCell ref="J932:K932"/>
    <mergeCell ref="O932:P932"/>
    <mergeCell ref="O945:P945"/>
    <mergeCell ref="A944:B944"/>
    <mergeCell ref="D944:E944"/>
    <mergeCell ref="F944:G944"/>
    <mergeCell ref="J944:K944"/>
    <mergeCell ref="M944:N944"/>
    <mergeCell ref="O944:P944"/>
    <mergeCell ref="A942:B942"/>
    <mergeCell ref="C942:G942"/>
    <mergeCell ref="J942:K942"/>
    <mergeCell ref="L942:P942"/>
    <mergeCell ref="A943:B943"/>
    <mergeCell ref="C943:G943"/>
    <mergeCell ref="J943:K943"/>
    <mergeCell ref="L943:P943"/>
    <mergeCell ref="A940:B940"/>
    <mergeCell ref="C940:G940"/>
    <mergeCell ref="J940:K940"/>
    <mergeCell ref="L940:P940"/>
    <mergeCell ref="A941:B941"/>
    <mergeCell ref="C941:G941"/>
    <mergeCell ref="J941:K941"/>
    <mergeCell ref="L941:P941"/>
    <mergeCell ref="A950:B950"/>
    <mergeCell ref="J950:K950"/>
    <mergeCell ref="A951:B951"/>
    <mergeCell ref="J951:K951"/>
    <mergeCell ref="A952:B952"/>
    <mergeCell ref="J952:K952"/>
    <mergeCell ref="A947:B947"/>
    <mergeCell ref="J947:K947"/>
    <mergeCell ref="A948:B948"/>
    <mergeCell ref="J948:K948"/>
    <mergeCell ref="A949:B949"/>
    <mergeCell ref="J949:K949"/>
    <mergeCell ref="A945:B945"/>
    <mergeCell ref="D945:E945"/>
    <mergeCell ref="F945:G945"/>
    <mergeCell ref="J945:K945"/>
    <mergeCell ref="M945:N945"/>
    <mergeCell ref="A959:B959"/>
    <mergeCell ref="J959:K959"/>
    <mergeCell ref="A960:B962"/>
    <mergeCell ref="D960:E960"/>
    <mergeCell ref="J960:K962"/>
    <mergeCell ref="M960:N960"/>
    <mergeCell ref="D961:E961"/>
    <mergeCell ref="M961:N961"/>
    <mergeCell ref="D962:E962"/>
    <mergeCell ref="M962:N962"/>
    <mergeCell ref="A956:B956"/>
    <mergeCell ref="J956:K956"/>
    <mergeCell ref="A957:B957"/>
    <mergeCell ref="J957:K957"/>
    <mergeCell ref="A958:B958"/>
    <mergeCell ref="J958:K958"/>
    <mergeCell ref="A953:B953"/>
    <mergeCell ref="J953:K953"/>
    <mergeCell ref="A954:B954"/>
    <mergeCell ref="J954:K954"/>
    <mergeCell ref="A955:B955"/>
    <mergeCell ref="J955:K955"/>
    <mergeCell ref="A969:B969"/>
    <mergeCell ref="J969:K969"/>
    <mergeCell ref="A970:B970"/>
    <mergeCell ref="J970:K970"/>
    <mergeCell ref="A971:B971"/>
    <mergeCell ref="J971:K971"/>
    <mergeCell ref="O966:P966"/>
    <mergeCell ref="A967:B967"/>
    <mergeCell ref="F967:G967"/>
    <mergeCell ref="J967:K967"/>
    <mergeCell ref="O967:P967"/>
    <mergeCell ref="A968:B968"/>
    <mergeCell ref="F968:G968"/>
    <mergeCell ref="J968:K968"/>
    <mergeCell ref="O968:P968"/>
    <mergeCell ref="A963:B965"/>
    <mergeCell ref="D963:E963"/>
    <mergeCell ref="J963:K965"/>
    <mergeCell ref="M963:N963"/>
    <mergeCell ref="A966:B966"/>
    <mergeCell ref="F966:G966"/>
    <mergeCell ref="J966:K966"/>
    <mergeCell ref="A978:B978"/>
    <mergeCell ref="C978:G978"/>
    <mergeCell ref="J978:K978"/>
    <mergeCell ref="L978:P978"/>
    <mergeCell ref="A979:B979"/>
    <mergeCell ref="C979:G979"/>
    <mergeCell ref="J979:K979"/>
    <mergeCell ref="L979:P979"/>
    <mergeCell ref="A976:B976"/>
    <mergeCell ref="C976:G976"/>
    <mergeCell ref="J976:K976"/>
    <mergeCell ref="L976:P976"/>
    <mergeCell ref="A977:B977"/>
    <mergeCell ref="C977:G977"/>
    <mergeCell ref="J977:K977"/>
    <mergeCell ref="L977:P977"/>
    <mergeCell ref="A972:B972"/>
    <mergeCell ref="J972:K972"/>
    <mergeCell ref="A973:G973"/>
    <mergeCell ref="J973:P973"/>
    <mergeCell ref="A974:G975"/>
    <mergeCell ref="J974:P975"/>
    <mergeCell ref="A983:B983"/>
    <mergeCell ref="J983:K983"/>
    <mergeCell ref="A984:B984"/>
    <mergeCell ref="J984:K984"/>
    <mergeCell ref="A985:B985"/>
    <mergeCell ref="J985:K985"/>
    <mergeCell ref="A981:B981"/>
    <mergeCell ref="D981:E981"/>
    <mergeCell ref="F981:G981"/>
    <mergeCell ref="J981:K981"/>
    <mergeCell ref="M981:N981"/>
    <mergeCell ref="O981:P981"/>
    <mergeCell ref="A980:B980"/>
    <mergeCell ref="D980:E980"/>
    <mergeCell ref="F980:G980"/>
    <mergeCell ref="J980:K980"/>
    <mergeCell ref="M980:N980"/>
    <mergeCell ref="O980:P980"/>
    <mergeCell ref="A992:B992"/>
    <mergeCell ref="J992:K992"/>
    <mergeCell ref="A993:B993"/>
    <mergeCell ref="J993:K993"/>
    <mergeCell ref="A994:B994"/>
    <mergeCell ref="J994:K994"/>
    <mergeCell ref="A989:B989"/>
    <mergeCell ref="J989:K989"/>
    <mergeCell ref="A990:B990"/>
    <mergeCell ref="J990:K990"/>
    <mergeCell ref="A991:B991"/>
    <mergeCell ref="J991:K991"/>
    <mergeCell ref="A986:B986"/>
    <mergeCell ref="J986:K986"/>
    <mergeCell ref="A987:B987"/>
    <mergeCell ref="J987:K987"/>
    <mergeCell ref="A988:B988"/>
    <mergeCell ref="J988:K988"/>
    <mergeCell ref="A999:B1001"/>
    <mergeCell ref="D999:E999"/>
    <mergeCell ref="J999:K1001"/>
    <mergeCell ref="M999:N999"/>
    <mergeCell ref="A1002:B1002"/>
    <mergeCell ref="F1002:G1002"/>
    <mergeCell ref="J1002:K1002"/>
    <mergeCell ref="A995:B995"/>
    <mergeCell ref="J995:K995"/>
    <mergeCell ref="A996:B998"/>
    <mergeCell ref="D996:E996"/>
    <mergeCell ref="J996:K998"/>
    <mergeCell ref="M996:N996"/>
    <mergeCell ref="D997:E997"/>
    <mergeCell ref="M997:N997"/>
    <mergeCell ref="D998:E998"/>
    <mergeCell ref="M998:N998"/>
    <mergeCell ref="A1008:B1008"/>
    <mergeCell ref="J1008:K1008"/>
    <mergeCell ref="A1009:G1009"/>
    <mergeCell ref="J1009:P1009"/>
    <mergeCell ref="A1010:G1011"/>
    <mergeCell ref="J1010:P1011"/>
    <mergeCell ref="A1005:B1005"/>
    <mergeCell ref="J1005:K1005"/>
    <mergeCell ref="A1006:B1006"/>
    <mergeCell ref="J1006:K1006"/>
    <mergeCell ref="A1007:B1007"/>
    <mergeCell ref="J1007:K1007"/>
    <mergeCell ref="O1002:P1002"/>
    <mergeCell ref="A1003:B1003"/>
    <mergeCell ref="F1003:G1003"/>
    <mergeCell ref="J1003:K1003"/>
    <mergeCell ref="O1003:P1003"/>
    <mergeCell ref="A1004:B1004"/>
    <mergeCell ref="F1004:G1004"/>
    <mergeCell ref="J1004:K1004"/>
    <mergeCell ref="O1004:P1004"/>
    <mergeCell ref="O1017:P1017"/>
    <mergeCell ref="A1016:B1016"/>
    <mergeCell ref="D1016:E1016"/>
    <mergeCell ref="F1016:G1016"/>
    <mergeCell ref="J1016:K1016"/>
    <mergeCell ref="M1016:N1016"/>
    <mergeCell ref="O1016:P1016"/>
    <mergeCell ref="A1014:B1014"/>
    <mergeCell ref="C1014:G1014"/>
    <mergeCell ref="J1014:K1014"/>
    <mergeCell ref="L1014:P1014"/>
    <mergeCell ref="A1015:B1015"/>
    <mergeCell ref="C1015:G1015"/>
    <mergeCell ref="J1015:K1015"/>
    <mergeCell ref="L1015:P1015"/>
    <mergeCell ref="A1012:B1012"/>
    <mergeCell ref="C1012:G1012"/>
    <mergeCell ref="J1012:K1012"/>
    <mergeCell ref="L1012:P1012"/>
    <mergeCell ref="A1013:B1013"/>
    <mergeCell ref="C1013:G1013"/>
    <mergeCell ref="J1013:K1013"/>
    <mergeCell ref="L1013:P1013"/>
    <mergeCell ref="A1022:B1022"/>
    <mergeCell ref="J1022:K1022"/>
    <mergeCell ref="A1023:B1023"/>
    <mergeCell ref="J1023:K1023"/>
    <mergeCell ref="A1024:B1024"/>
    <mergeCell ref="J1024:K1024"/>
    <mergeCell ref="A1019:B1019"/>
    <mergeCell ref="J1019:K1019"/>
    <mergeCell ref="A1020:B1020"/>
    <mergeCell ref="J1020:K1020"/>
    <mergeCell ref="A1021:B1021"/>
    <mergeCell ref="J1021:K1021"/>
    <mergeCell ref="A1017:B1017"/>
    <mergeCell ref="D1017:E1017"/>
    <mergeCell ref="F1017:G1017"/>
    <mergeCell ref="J1017:K1017"/>
    <mergeCell ref="M1017:N1017"/>
    <mergeCell ref="A1031:B1031"/>
    <mergeCell ref="J1031:K1031"/>
    <mergeCell ref="A1032:B1034"/>
    <mergeCell ref="D1032:E1032"/>
    <mergeCell ref="J1032:K1034"/>
    <mergeCell ref="M1032:N1032"/>
    <mergeCell ref="D1033:E1033"/>
    <mergeCell ref="M1033:N1033"/>
    <mergeCell ref="D1034:E1034"/>
    <mergeCell ref="M1034:N1034"/>
    <mergeCell ref="A1028:B1028"/>
    <mergeCell ref="J1028:K1028"/>
    <mergeCell ref="A1029:B1029"/>
    <mergeCell ref="J1029:K1029"/>
    <mergeCell ref="A1030:B1030"/>
    <mergeCell ref="J1030:K1030"/>
    <mergeCell ref="A1025:B1025"/>
    <mergeCell ref="J1025:K1025"/>
    <mergeCell ref="A1026:B1026"/>
    <mergeCell ref="J1026:K1026"/>
    <mergeCell ref="A1027:B1027"/>
    <mergeCell ref="J1027:K1027"/>
    <mergeCell ref="A1041:B1041"/>
    <mergeCell ref="J1041:K1041"/>
    <mergeCell ref="A1042:B1042"/>
    <mergeCell ref="J1042:K1042"/>
    <mergeCell ref="A1043:B1043"/>
    <mergeCell ref="J1043:K1043"/>
    <mergeCell ref="O1038:P1038"/>
    <mergeCell ref="A1039:B1039"/>
    <mergeCell ref="F1039:G1039"/>
    <mergeCell ref="J1039:K1039"/>
    <mergeCell ref="O1039:P1039"/>
    <mergeCell ref="A1040:B1040"/>
    <mergeCell ref="F1040:G1040"/>
    <mergeCell ref="J1040:K1040"/>
    <mergeCell ref="O1040:P1040"/>
    <mergeCell ref="A1035:B1037"/>
    <mergeCell ref="D1035:E1035"/>
    <mergeCell ref="J1035:K1037"/>
    <mergeCell ref="M1035:N1035"/>
    <mergeCell ref="A1038:B1038"/>
    <mergeCell ref="F1038:G1038"/>
    <mergeCell ref="J1038:K1038"/>
    <mergeCell ref="A1050:B1050"/>
    <mergeCell ref="C1050:G1050"/>
    <mergeCell ref="J1050:K1050"/>
    <mergeCell ref="L1050:P1050"/>
    <mergeCell ref="A1051:B1051"/>
    <mergeCell ref="C1051:G1051"/>
    <mergeCell ref="J1051:K1051"/>
    <mergeCell ref="L1051:P1051"/>
    <mergeCell ref="A1048:B1048"/>
    <mergeCell ref="C1048:G1048"/>
    <mergeCell ref="J1048:K1048"/>
    <mergeCell ref="L1048:P1048"/>
    <mergeCell ref="A1049:B1049"/>
    <mergeCell ref="C1049:G1049"/>
    <mergeCell ref="J1049:K1049"/>
    <mergeCell ref="L1049:P1049"/>
    <mergeCell ref="A1044:B1044"/>
    <mergeCell ref="J1044:K1044"/>
    <mergeCell ref="A1045:G1045"/>
    <mergeCell ref="J1045:P1045"/>
    <mergeCell ref="A1046:G1047"/>
    <mergeCell ref="J1046:P1047"/>
    <mergeCell ref="A1055:B1055"/>
    <mergeCell ref="J1055:K1055"/>
    <mergeCell ref="A1056:B1056"/>
    <mergeCell ref="J1056:K1056"/>
    <mergeCell ref="A1057:B1057"/>
    <mergeCell ref="J1057:K1057"/>
    <mergeCell ref="A1053:B1053"/>
    <mergeCell ref="D1053:E1053"/>
    <mergeCell ref="F1053:G1053"/>
    <mergeCell ref="J1053:K1053"/>
    <mergeCell ref="M1053:N1053"/>
    <mergeCell ref="O1053:P1053"/>
    <mergeCell ref="A1052:B1052"/>
    <mergeCell ref="D1052:E1052"/>
    <mergeCell ref="F1052:G1052"/>
    <mergeCell ref="J1052:K1052"/>
    <mergeCell ref="M1052:N1052"/>
    <mergeCell ref="O1052:P1052"/>
    <mergeCell ref="A1064:B1064"/>
    <mergeCell ref="J1064:K1064"/>
    <mergeCell ref="A1065:B1065"/>
    <mergeCell ref="J1065:K1065"/>
    <mergeCell ref="A1066:B1066"/>
    <mergeCell ref="J1066:K1066"/>
    <mergeCell ref="A1061:B1061"/>
    <mergeCell ref="J1061:K1061"/>
    <mergeCell ref="A1062:B1062"/>
    <mergeCell ref="J1062:K1062"/>
    <mergeCell ref="A1063:B1063"/>
    <mergeCell ref="J1063:K1063"/>
    <mergeCell ref="A1058:B1058"/>
    <mergeCell ref="J1058:K1058"/>
    <mergeCell ref="A1059:B1059"/>
    <mergeCell ref="J1059:K1059"/>
    <mergeCell ref="A1060:B1060"/>
    <mergeCell ref="J1060:K1060"/>
    <mergeCell ref="A1071:B1073"/>
    <mergeCell ref="D1071:E1071"/>
    <mergeCell ref="J1071:K1073"/>
    <mergeCell ref="M1071:N1071"/>
    <mergeCell ref="A1074:B1074"/>
    <mergeCell ref="F1074:G1074"/>
    <mergeCell ref="J1074:K1074"/>
    <mergeCell ref="A1067:B1067"/>
    <mergeCell ref="J1067:K1067"/>
    <mergeCell ref="A1068:B1070"/>
    <mergeCell ref="D1068:E1068"/>
    <mergeCell ref="J1068:K1070"/>
    <mergeCell ref="M1068:N1068"/>
    <mergeCell ref="D1069:E1069"/>
    <mergeCell ref="M1069:N1069"/>
    <mergeCell ref="D1070:E1070"/>
    <mergeCell ref="M1070:N1070"/>
    <mergeCell ref="A1080:B1080"/>
    <mergeCell ref="J1080:K1080"/>
    <mergeCell ref="A1081:G1081"/>
    <mergeCell ref="J1081:P1081"/>
    <mergeCell ref="A1082:G1083"/>
    <mergeCell ref="J1082:P1083"/>
    <mergeCell ref="A1077:B1077"/>
    <mergeCell ref="J1077:K1077"/>
    <mergeCell ref="A1078:B1078"/>
    <mergeCell ref="J1078:K1078"/>
    <mergeCell ref="A1079:B1079"/>
    <mergeCell ref="J1079:K1079"/>
    <mergeCell ref="O1074:P1074"/>
    <mergeCell ref="A1075:B1075"/>
    <mergeCell ref="F1075:G1075"/>
    <mergeCell ref="J1075:K1075"/>
    <mergeCell ref="O1075:P1075"/>
    <mergeCell ref="A1076:B1076"/>
    <mergeCell ref="F1076:G1076"/>
    <mergeCell ref="J1076:K1076"/>
    <mergeCell ref="O1076:P1076"/>
    <mergeCell ref="O1089:P1089"/>
    <mergeCell ref="A1088:B1088"/>
    <mergeCell ref="D1088:E1088"/>
    <mergeCell ref="F1088:G1088"/>
    <mergeCell ref="J1088:K1088"/>
    <mergeCell ref="M1088:N1088"/>
    <mergeCell ref="O1088:P1088"/>
    <mergeCell ref="A1086:B1086"/>
    <mergeCell ref="C1086:G1086"/>
    <mergeCell ref="J1086:K1086"/>
    <mergeCell ref="L1086:P1086"/>
    <mergeCell ref="A1087:B1087"/>
    <mergeCell ref="C1087:G1087"/>
    <mergeCell ref="J1087:K1087"/>
    <mergeCell ref="L1087:P1087"/>
    <mergeCell ref="A1084:B1084"/>
    <mergeCell ref="C1084:G1084"/>
    <mergeCell ref="J1084:K1084"/>
    <mergeCell ref="L1084:P1084"/>
    <mergeCell ref="A1085:B1085"/>
    <mergeCell ref="C1085:G1085"/>
    <mergeCell ref="J1085:K1085"/>
    <mergeCell ref="L1085:P1085"/>
    <mergeCell ref="A1094:B1094"/>
    <mergeCell ref="J1094:K1094"/>
    <mergeCell ref="A1095:B1095"/>
    <mergeCell ref="J1095:K1095"/>
    <mergeCell ref="A1096:B1096"/>
    <mergeCell ref="J1096:K1096"/>
    <mergeCell ref="A1091:B1091"/>
    <mergeCell ref="J1091:K1091"/>
    <mergeCell ref="A1092:B1092"/>
    <mergeCell ref="J1092:K1092"/>
    <mergeCell ref="A1093:B1093"/>
    <mergeCell ref="J1093:K1093"/>
    <mergeCell ref="A1089:B1089"/>
    <mergeCell ref="D1089:E1089"/>
    <mergeCell ref="F1089:G1089"/>
    <mergeCell ref="J1089:K1089"/>
    <mergeCell ref="M1089:N1089"/>
    <mergeCell ref="A1103:B1103"/>
    <mergeCell ref="J1103:K1103"/>
    <mergeCell ref="A1104:B1106"/>
    <mergeCell ref="D1104:E1104"/>
    <mergeCell ref="J1104:K1106"/>
    <mergeCell ref="M1104:N1104"/>
    <mergeCell ref="D1105:E1105"/>
    <mergeCell ref="M1105:N1105"/>
    <mergeCell ref="D1106:E1106"/>
    <mergeCell ref="M1106:N1106"/>
    <mergeCell ref="A1100:B1100"/>
    <mergeCell ref="J1100:K1100"/>
    <mergeCell ref="A1101:B1101"/>
    <mergeCell ref="J1101:K1101"/>
    <mergeCell ref="A1102:B1102"/>
    <mergeCell ref="J1102:K1102"/>
    <mergeCell ref="A1097:B1097"/>
    <mergeCell ref="J1097:K1097"/>
    <mergeCell ref="A1098:B1098"/>
    <mergeCell ref="J1098:K1098"/>
    <mergeCell ref="A1099:B1099"/>
    <mergeCell ref="J1099:K1099"/>
    <mergeCell ref="A1113:B1113"/>
    <mergeCell ref="J1113:K1113"/>
    <mergeCell ref="A1114:B1114"/>
    <mergeCell ref="J1114:K1114"/>
    <mergeCell ref="A1115:B1115"/>
    <mergeCell ref="J1115:K1115"/>
    <mergeCell ref="O1110:P1110"/>
    <mergeCell ref="A1111:B1111"/>
    <mergeCell ref="F1111:G1111"/>
    <mergeCell ref="J1111:K1111"/>
    <mergeCell ref="O1111:P1111"/>
    <mergeCell ref="A1112:B1112"/>
    <mergeCell ref="F1112:G1112"/>
    <mergeCell ref="J1112:K1112"/>
    <mergeCell ref="O1112:P1112"/>
    <mergeCell ref="A1107:B1109"/>
    <mergeCell ref="D1107:E1107"/>
    <mergeCell ref="J1107:K1109"/>
    <mergeCell ref="M1107:N1107"/>
    <mergeCell ref="A1110:B1110"/>
    <mergeCell ref="F1110:G1110"/>
    <mergeCell ref="J1110:K1110"/>
    <mergeCell ref="A1122:B1122"/>
    <mergeCell ref="C1122:G1122"/>
    <mergeCell ref="J1122:K1122"/>
    <mergeCell ref="L1122:P1122"/>
    <mergeCell ref="A1123:B1123"/>
    <mergeCell ref="C1123:G1123"/>
    <mergeCell ref="J1123:K1123"/>
    <mergeCell ref="L1123:P1123"/>
    <mergeCell ref="A1120:B1120"/>
    <mergeCell ref="C1120:G1120"/>
    <mergeCell ref="J1120:K1120"/>
    <mergeCell ref="L1120:P1120"/>
    <mergeCell ref="A1121:B1121"/>
    <mergeCell ref="C1121:G1121"/>
    <mergeCell ref="J1121:K1121"/>
    <mergeCell ref="L1121:P1121"/>
    <mergeCell ref="A1116:B1116"/>
    <mergeCell ref="J1116:K1116"/>
    <mergeCell ref="A1117:G1117"/>
    <mergeCell ref="J1117:P1117"/>
    <mergeCell ref="A1118:G1119"/>
    <mergeCell ref="J1118:P1119"/>
    <mergeCell ref="A1127:B1127"/>
    <mergeCell ref="J1127:K1127"/>
    <mergeCell ref="A1128:B1128"/>
    <mergeCell ref="J1128:K1128"/>
    <mergeCell ref="A1129:B1129"/>
    <mergeCell ref="J1129:K1129"/>
    <mergeCell ref="A1125:B1125"/>
    <mergeCell ref="D1125:E1125"/>
    <mergeCell ref="F1125:G1125"/>
    <mergeCell ref="J1125:K1125"/>
    <mergeCell ref="M1125:N1125"/>
    <mergeCell ref="O1125:P1125"/>
    <mergeCell ref="A1124:B1124"/>
    <mergeCell ref="D1124:E1124"/>
    <mergeCell ref="F1124:G1124"/>
    <mergeCell ref="J1124:K1124"/>
    <mergeCell ref="M1124:N1124"/>
    <mergeCell ref="O1124:P1124"/>
    <mergeCell ref="A1136:B1136"/>
    <mergeCell ref="J1136:K1136"/>
    <mergeCell ref="A1137:B1137"/>
    <mergeCell ref="J1137:K1137"/>
    <mergeCell ref="A1138:B1138"/>
    <mergeCell ref="J1138:K1138"/>
    <mergeCell ref="A1133:B1133"/>
    <mergeCell ref="J1133:K1133"/>
    <mergeCell ref="A1134:B1134"/>
    <mergeCell ref="J1134:K1134"/>
    <mergeCell ref="A1135:B1135"/>
    <mergeCell ref="J1135:K1135"/>
    <mergeCell ref="A1130:B1130"/>
    <mergeCell ref="J1130:K1130"/>
    <mergeCell ref="A1131:B1131"/>
    <mergeCell ref="J1131:K1131"/>
    <mergeCell ref="A1132:B1132"/>
    <mergeCell ref="J1132:K1132"/>
    <mergeCell ref="A1143:B1145"/>
    <mergeCell ref="D1143:E1143"/>
    <mergeCell ref="J1143:K1145"/>
    <mergeCell ref="M1143:N1143"/>
    <mergeCell ref="A1146:B1146"/>
    <mergeCell ref="F1146:G1146"/>
    <mergeCell ref="J1146:K1146"/>
    <mergeCell ref="A1139:B1139"/>
    <mergeCell ref="J1139:K1139"/>
    <mergeCell ref="A1140:B1142"/>
    <mergeCell ref="D1140:E1140"/>
    <mergeCell ref="J1140:K1142"/>
    <mergeCell ref="M1140:N1140"/>
    <mergeCell ref="D1141:E1141"/>
    <mergeCell ref="M1141:N1141"/>
    <mergeCell ref="D1142:E1142"/>
    <mergeCell ref="M1142:N1142"/>
    <mergeCell ref="A1152:B1152"/>
    <mergeCell ref="J1152:K1152"/>
    <mergeCell ref="A1153:G1153"/>
    <mergeCell ref="J1153:P1153"/>
    <mergeCell ref="A1154:G1155"/>
    <mergeCell ref="J1154:P1155"/>
    <mergeCell ref="A1149:B1149"/>
    <mergeCell ref="J1149:K1149"/>
    <mergeCell ref="A1150:B1150"/>
    <mergeCell ref="J1150:K1150"/>
    <mergeCell ref="A1151:B1151"/>
    <mergeCell ref="J1151:K1151"/>
    <mergeCell ref="O1146:P1146"/>
    <mergeCell ref="A1147:B1147"/>
    <mergeCell ref="F1147:G1147"/>
    <mergeCell ref="J1147:K1147"/>
    <mergeCell ref="O1147:P1147"/>
    <mergeCell ref="A1148:B1148"/>
    <mergeCell ref="F1148:G1148"/>
    <mergeCell ref="J1148:K1148"/>
    <mergeCell ref="O1148:P1148"/>
    <mergeCell ref="O1161:P1161"/>
    <mergeCell ref="A1160:B1160"/>
    <mergeCell ref="D1160:E1160"/>
    <mergeCell ref="F1160:G1160"/>
    <mergeCell ref="J1160:K1160"/>
    <mergeCell ref="M1160:N1160"/>
    <mergeCell ref="O1160:P1160"/>
    <mergeCell ref="A1158:B1158"/>
    <mergeCell ref="C1158:G1158"/>
    <mergeCell ref="J1158:K1158"/>
    <mergeCell ref="L1158:P1158"/>
    <mergeCell ref="A1159:B1159"/>
    <mergeCell ref="C1159:G1159"/>
    <mergeCell ref="J1159:K1159"/>
    <mergeCell ref="L1159:P1159"/>
    <mergeCell ref="A1156:B1156"/>
    <mergeCell ref="C1156:G1156"/>
    <mergeCell ref="J1156:K1156"/>
    <mergeCell ref="L1156:P1156"/>
    <mergeCell ref="A1157:B1157"/>
    <mergeCell ref="C1157:G1157"/>
    <mergeCell ref="J1157:K1157"/>
    <mergeCell ref="L1157:P1157"/>
    <mergeCell ref="A1166:B1166"/>
    <mergeCell ref="J1166:K1166"/>
    <mergeCell ref="A1167:B1167"/>
    <mergeCell ref="J1167:K1167"/>
    <mergeCell ref="A1168:B1168"/>
    <mergeCell ref="J1168:K1168"/>
    <mergeCell ref="A1163:B1163"/>
    <mergeCell ref="J1163:K1163"/>
    <mergeCell ref="A1164:B1164"/>
    <mergeCell ref="J1164:K1164"/>
    <mergeCell ref="A1165:B1165"/>
    <mergeCell ref="J1165:K1165"/>
    <mergeCell ref="A1161:B1161"/>
    <mergeCell ref="D1161:E1161"/>
    <mergeCell ref="F1161:G1161"/>
    <mergeCell ref="J1161:K1161"/>
    <mergeCell ref="M1161:N1161"/>
    <mergeCell ref="A1175:B1175"/>
    <mergeCell ref="J1175:K1175"/>
    <mergeCell ref="A1176:B1178"/>
    <mergeCell ref="D1176:E1176"/>
    <mergeCell ref="J1176:K1178"/>
    <mergeCell ref="M1176:N1176"/>
    <mergeCell ref="D1177:E1177"/>
    <mergeCell ref="M1177:N1177"/>
    <mergeCell ref="D1178:E1178"/>
    <mergeCell ref="M1178:N1178"/>
    <mergeCell ref="A1172:B1172"/>
    <mergeCell ref="J1172:K1172"/>
    <mergeCell ref="A1173:B1173"/>
    <mergeCell ref="J1173:K1173"/>
    <mergeCell ref="A1174:B1174"/>
    <mergeCell ref="J1174:K1174"/>
    <mergeCell ref="A1169:B1169"/>
    <mergeCell ref="J1169:K1169"/>
    <mergeCell ref="A1170:B1170"/>
    <mergeCell ref="J1170:K1170"/>
    <mergeCell ref="A1171:B1171"/>
    <mergeCell ref="J1171:K1171"/>
    <mergeCell ref="A1185:B1185"/>
    <mergeCell ref="J1185:K1185"/>
    <mergeCell ref="A1186:B1186"/>
    <mergeCell ref="J1186:K1186"/>
    <mergeCell ref="A1187:B1187"/>
    <mergeCell ref="J1187:K1187"/>
    <mergeCell ref="O1182:P1182"/>
    <mergeCell ref="A1183:B1183"/>
    <mergeCell ref="F1183:G1183"/>
    <mergeCell ref="J1183:K1183"/>
    <mergeCell ref="O1183:P1183"/>
    <mergeCell ref="A1184:B1184"/>
    <mergeCell ref="F1184:G1184"/>
    <mergeCell ref="J1184:K1184"/>
    <mergeCell ref="O1184:P1184"/>
    <mergeCell ref="A1179:B1181"/>
    <mergeCell ref="D1179:E1179"/>
    <mergeCell ref="J1179:K1181"/>
    <mergeCell ref="M1179:N1179"/>
    <mergeCell ref="A1182:B1182"/>
    <mergeCell ref="F1182:G1182"/>
    <mergeCell ref="J1182:K1182"/>
    <mergeCell ref="A1194:B1194"/>
    <mergeCell ref="C1194:G1194"/>
    <mergeCell ref="J1194:K1194"/>
    <mergeCell ref="L1194:P1194"/>
    <mergeCell ref="A1195:B1195"/>
    <mergeCell ref="C1195:G1195"/>
    <mergeCell ref="J1195:K1195"/>
    <mergeCell ref="L1195:P1195"/>
    <mergeCell ref="A1192:B1192"/>
    <mergeCell ref="C1192:G1192"/>
    <mergeCell ref="J1192:K1192"/>
    <mergeCell ref="L1192:P1192"/>
    <mergeCell ref="A1193:B1193"/>
    <mergeCell ref="C1193:G1193"/>
    <mergeCell ref="J1193:K1193"/>
    <mergeCell ref="L1193:P1193"/>
    <mergeCell ref="A1188:B1188"/>
    <mergeCell ref="J1188:K1188"/>
    <mergeCell ref="A1189:G1189"/>
    <mergeCell ref="J1189:P1189"/>
    <mergeCell ref="A1190:G1191"/>
    <mergeCell ref="J1190:P1191"/>
    <mergeCell ref="A1199:B1199"/>
    <mergeCell ref="J1199:K1199"/>
    <mergeCell ref="A1200:B1200"/>
    <mergeCell ref="J1200:K1200"/>
    <mergeCell ref="A1201:B1201"/>
    <mergeCell ref="J1201:K1201"/>
    <mergeCell ref="A1197:B1197"/>
    <mergeCell ref="D1197:E1197"/>
    <mergeCell ref="F1197:G1197"/>
    <mergeCell ref="J1197:K1197"/>
    <mergeCell ref="M1197:N1197"/>
    <mergeCell ref="O1197:P1197"/>
    <mergeCell ref="A1196:B1196"/>
    <mergeCell ref="D1196:E1196"/>
    <mergeCell ref="F1196:G1196"/>
    <mergeCell ref="J1196:K1196"/>
    <mergeCell ref="M1196:N1196"/>
    <mergeCell ref="O1196:P1196"/>
    <mergeCell ref="A1208:B1208"/>
    <mergeCell ref="J1208:K1208"/>
    <mergeCell ref="A1209:B1209"/>
    <mergeCell ref="J1209:K1209"/>
    <mergeCell ref="A1210:B1210"/>
    <mergeCell ref="J1210:K1210"/>
    <mergeCell ref="A1205:B1205"/>
    <mergeCell ref="J1205:K1205"/>
    <mergeCell ref="A1206:B1206"/>
    <mergeCell ref="J1206:K1206"/>
    <mergeCell ref="A1207:B1207"/>
    <mergeCell ref="J1207:K1207"/>
    <mergeCell ref="A1202:B1202"/>
    <mergeCell ref="J1202:K1202"/>
    <mergeCell ref="A1203:B1203"/>
    <mergeCell ref="J1203:K1203"/>
    <mergeCell ref="A1204:B1204"/>
    <mergeCell ref="J1204:K1204"/>
    <mergeCell ref="A1215:B1217"/>
    <mergeCell ref="D1215:E1215"/>
    <mergeCell ref="J1215:K1217"/>
    <mergeCell ref="M1215:N1215"/>
    <mergeCell ref="A1218:B1218"/>
    <mergeCell ref="F1218:G1218"/>
    <mergeCell ref="J1218:K1218"/>
    <mergeCell ref="A1211:B1211"/>
    <mergeCell ref="J1211:K1211"/>
    <mergeCell ref="A1212:B1214"/>
    <mergeCell ref="D1212:E1212"/>
    <mergeCell ref="J1212:K1214"/>
    <mergeCell ref="M1212:N1212"/>
    <mergeCell ref="D1213:E1213"/>
    <mergeCell ref="M1213:N1213"/>
    <mergeCell ref="D1214:E1214"/>
    <mergeCell ref="M1214:N1214"/>
    <mergeCell ref="A1224:B1224"/>
    <mergeCell ref="J1224:K1224"/>
    <mergeCell ref="A1225:G1225"/>
    <mergeCell ref="J1225:P1225"/>
    <mergeCell ref="A1226:G1227"/>
    <mergeCell ref="J1226:P1227"/>
    <mergeCell ref="A1221:B1221"/>
    <mergeCell ref="J1221:K1221"/>
    <mergeCell ref="A1222:B1222"/>
    <mergeCell ref="J1222:K1222"/>
    <mergeCell ref="A1223:B1223"/>
    <mergeCell ref="J1223:K1223"/>
    <mergeCell ref="O1218:P1218"/>
    <mergeCell ref="A1219:B1219"/>
    <mergeCell ref="F1219:G1219"/>
    <mergeCell ref="J1219:K1219"/>
    <mergeCell ref="O1219:P1219"/>
    <mergeCell ref="A1220:B1220"/>
    <mergeCell ref="F1220:G1220"/>
    <mergeCell ref="J1220:K1220"/>
    <mergeCell ref="O1220:P1220"/>
    <mergeCell ref="O1233:P1233"/>
    <mergeCell ref="A1232:B1232"/>
    <mergeCell ref="D1232:E1232"/>
    <mergeCell ref="F1232:G1232"/>
    <mergeCell ref="J1232:K1232"/>
    <mergeCell ref="M1232:N1232"/>
    <mergeCell ref="O1232:P1232"/>
    <mergeCell ref="A1230:B1230"/>
    <mergeCell ref="C1230:G1230"/>
    <mergeCell ref="J1230:K1230"/>
    <mergeCell ref="L1230:P1230"/>
    <mergeCell ref="A1231:B1231"/>
    <mergeCell ref="C1231:G1231"/>
    <mergeCell ref="J1231:K1231"/>
    <mergeCell ref="L1231:P1231"/>
    <mergeCell ref="A1228:B1228"/>
    <mergeCell ref="C1228:G1228"/>
    <mergeCell ref="J1228:K1228"/>
    <mergeCell ref="L1228:P1228"/>
    <mergeCell ref="A1229:B1229"/>
    <mergeCell ref="C1229:G1229"/>
    <mergeCell ref="J1229:K1229"/>
    <mergeCell ref="L1229:P1229"/>
    <mergeCell ref="A1238:B1238"/>
    <mergeCell ref="J1238:K1238"/>
    <mergeCell ref="A1239:B1239"/>
    <mergeCell ref="J1239:K1239"/>
    <mergeCell ref="A1240:B1240"/>
    <mergeCell ref="J1240:K1240"/>
    <mergeCell ref="A1235:B1235"/>
    <mergeCell ref="J1235:K1235"/>
    <mergeCell ref="A1236:B1236"/>
    <mergeCell ref="J1236:K1236"/>
    <mergeCell ref="A1237:B1237"/>
    <mergeCell ref="J1237:K1237"/>
    <mergeCell ref="A1233:B1233"/>
    <mergeCell ref="D1233:E1233"/>
    <mergeCell ref="F1233:G1233"/>
    <mergeCell ref="J1233:K1233"/>
    <mergeCell ref="M1233:N1233"/>
    <mergeCell ref="A1247:B1247"/>
    <mergeCell ref="J1247:K1247"/>
    <mergeCell ref="A1248:B1250"/>
    <mergeCell ref="D1248:E1248"/>
    <mergeCell ref="J1248:K1250"/>
    <mergeCell ref="M1248:N1248"/>
    <mergeCell ref="D1249:E1249"/>
    <mergeCell ref="M1249:N1249"/>
    <mergeCell ref="D1250:E1250"/>
    <mergeCell ref="M1250:N1250"/>
    <mergeCell ref="A1244:B1244"/>
    <mergeCell ref="J1244:K1244"/>
    <mergeCell ref="A1245:B1245"/>
    <mergeCell ref="J1245:K1245"/>
    <mergeCell ref="A1246:B1246"/>
    <mergeCell ref="J1246:K1246"/>
    <mergeCell ref="A1241:B1241"/>
    <mergeCell ref="J1241:K1241"/>
    <mergeCell ref="A1242:B1242"/>
    <mergeCell ref="J1242:K1242"/>
    <mergeCell ref="A1243:B1243"/>
    <mergeCell ref="J1243:K1243"/>
    <mergeCell ref="A1257:B1257"/>
    <mergeCell ref="J1257:K1257"/>
    <mergeCell ref="A1258:B1258"/>
    <mergeCell ref="J1258:K1258"/>
    <mergeCell ref="A1259:B1259"/>
    <mergeCell ref="J1259:K1259"/>
    <mergeCell ref="O1254:P1254"/>
    <mergeCell ref="A1255:B1255"/>
    <mergeCell ref="F1255:G1255"/>
    <mergeCell ref="J1255:K1255"/>
    <mergeCell ref="O1255:P1255"/>
    <mergeCell ref="A1256:B1256"/>
    <mergeCell ref="F1256:G1256"/>
    <mergeCell ref="J1256:K1256"/>
    <mergeCell ref="O1256:P1256"/>
    <mergeCell ref="A1251:B1253"/>
    <mergeCell ref="D1251:E1251"/>
    <mergeCell ref="J1251:K1253"/>
    <mergeCell ref="M1251:N1251"/>
    <mergeCell ref="A1254:B1254"/>
    <mergeCell ref="F1254:G1254"/>
    <mergeCell ref="J1254:K1254"/>
    <mergeCell ref="A1266:B1266"/>
    <mergeCell ref="C1266:G1266"/>
    <mergeCell ref="J1266:K1266"/>
    <mergeCell ref="L1266:P1266"/>
    <mergeCell ref="A1267:B1267"/>
    <mergeCell ref="C1267:G1267"/>
    <mergeCell ref="J1267:K1267"/>
    <mergeCell ref="L1267:P1267"/>
    <mergeCell ref="A1264:B1264"/>
    <mergeCell ref="C1264:G1264"/>
    <mergeCell ref="J1264:K1264"/>
    <mergeCell ref="L1264:P1264"/>
    <mergeCell ref="A1265:B1265"/>
    <mergeCell ref="C1265:G1265"/>
    <mergeCell ref="J1265:K1265"/>
    <mergeCell ref="L1265:P1265"/>
    <mergeCell ref="A1260:B1260"/>
    <mergeCell ref="J1260:K1260"/>
    <mergeCell ref="A1261:G1261"/>
    <mergeCell ref="J1261:P1261"/>
    <mergeCell ref="A1262:G1263"/>
    <mergeCell ref="J1262:P1263"/>
    <mergeCell ref="A1271:B1271"/>
    <mergeCell ref="J1271:K1271"/>
    <mergeCell ref="A1272:B1272"/>
    <mergeCell ref="J1272:K1272"/>
    <mergeCell ref="A1273:B1273"/>
    <mergeCell ref="J1273:K1273"/>
    <mergeCell ref="A1269:B1269"/>
    <mergeCell ref="D1269:E1269"/>
    <mergeCell ref="F1269:G1269"/>
    <mergeCell ref="J1269:K1269"/>
    <mergeCell ref="M1269:N1269"/>
    <mergeCell ref="O1269:P1269"/>
    <mergeCell ref="A1268:B1268"/>
    <mergeCell ref="D1268:E1268"/>
    <mergeCell ref="F1268:G1268"/>
    <mergeCell ref="J1268:K1268"/>
    <mergeCell ref="M1268:N1268"/>
    <mergeCell ref="O1268:P1268"/>
    <mergeCell ref="A1280:B1280"/>
    <mergeCell ref="J1280:K1280"/>
    <mergeCell ref="A1281:B1281"/>
    <mergeCell ref="J1281:K1281"/>
    <mergeCell ref="A1282:B1282"/>
    <mergeCell ref="J1282:K1282"/>
    <mergeCell ref="A1277:B1277"/>
    <mergeCell ref="J1277:K1277"/>
    <mergeCell ref="A1278:B1278"/>
    <mergeCell ref="J1278:K1278"/>
    <mergeCell ref="A1279:B1279"/>
    <mergeCell ref="J1279:K1279"/>
    <mergeCell ref="A1274:B1274"/>
    <mergeCell ref="J1274:K1274"/>
    <mergeCell ref="A1275:B1275"/>
    <mergeCell ref="J1275:K1275"/>
    <mergeCell ref="A1276:B1276"/>
    <mergeCell ref="J1276:K1276"/>
    <mergeCell ref="A1287:B1289"/>
    <mergeCell ref="D1287:E1287"/>
    <mergeCell ref="J1287:K1289"/>
    <mergeCell ref="M1287:N1287"/>
    <mergeCell ref="A1290:B1290"/>
    <mergeCell ref="F1290:G1290"/>
    <mergeCell ref="J1290:K1290"/>
    <mergeCell ref="A1283:B1283"/>
    <mergeCell ref="J1283:K1283"/>
    <mergeCell ref="A1284:B1286"/>
    <mergeCell ref="D1284:E1284"/>
    <mergeCell ref="J1284:K1286"/>
    <mergeCell ref="M1284:N1284"/>
    <mergeCell ref="D1285:E1285"/>
    <mergeCell ref="M1285:N1285"/>
    <mergeCell ref="D1286:E1286"/>
    <mergeCell ref="M1286:N1286"/>
    <mergeCell ref="A1296:B1296"/>
    <mergeCell ref="J1296:K1296"/>
    <mergeCell ref="A1297:G1297"/>
    <mergeCell ref="J1297:P1297"/>
    <mergeCell ref="A1298:G1299"/>
    <mergeCell ref="J1298:P1299"/>
    <mergeCell ref="A1293:B1293"/>
    <mergeCell ref="J1293:K1293"/>
    <mergeCell ref="A1294:B1294"/>
    <mergeCell ref="J1294:K1294"/>
    <mergeCell ref="A1295:B1295"/>
    <mergeCell ref="J1295:K1295"/>
    <mergeCell ref="O1290:P1290"/>
    <mergeCell ref="A1291:B1291"/>
    <mergeCell ref="F1291:G1291"/>
    <mergeCell ref="J1291:K1291"/>
    <mergeCell ref="O1291:P1291"/>
    <mergeCell ref="A1292:B1292"/>
    <mergeCell ref="F1292:G1292"/>
    <mergeCell ref="J1292:K1292"/>
    <mergeCell ref="O1292:P1292"/>
    <mergeCell ref="O1305:P1305"/>
    <mergeCell ref="A1304:B1304"/>
    <mergeCell ref="D1304:E1304"/>
    <mergeCell ref="F1304:G1304"/>
    <mergeCell ref="J1304:K1304"/>
    <mergeCell ref="M1304:N1304"/>
    <mergeCell ref="O1304:P1304"/>
    <mergeCell ref="A1302:B1302"/>
    <mergeCell ref="C1302:G1302"/>
    <mergeCell ref="J1302:K1302"/>
    <mergeCell ref="L1302:P1302"/>
    <mergeCell ref="A1303:B1303"/>
    <mergeCell ref="C1303:G1303"/>
    <mergeCell ref="J1303:K1303"/>
    <mergeCell ref="L1303:P1303"/>
    <mergeCell ref="A1300:B1300"/>
    <mergeCell ref="C1300:G1300"/>
    <mergeCell ref="J1300:K1300"/>
    <mergeCell ref="L1300:P1300"/>
    <mergeCell ref="A1301:B1301"/>
    <mergeCell ref="C1301:G1301"/>
    <mergeCell ref="J1301:K1301"/>
    <mergeCell ref="L1301:P1301"/>
    <mergeCell ref="A1310:B1310"/>
    <mergeCell ref="J1310:K1310"/>
    <mergeCell ref="A1311:B1311"/>
    <mergeCell ref="J1311:K1311"/>
    <mergeCell ref="A1312:B1312"/>
    <mergeCell ref="J1312:K1312"/>
    <mergeCell ref="A1307:B1307"/>
    <mergeCell ref="J1307:K1307"/>
    <mergeCell ref="A1308:B1308"/>
    <mergeCell ref="J1308:K1308"/>
    <mergeCell ref="A1309:B1309"/>
    <mergeCell ref="J1309:K1309"/>
    <mergeCell ref="A1305:B1305"/>
    <mergeCell ref="D1305:E1305"/>
    <mergeCell ref="F1305:G1305"/>
    <mergeCell ref="J1305:K1305"/>
    <mergeCell ref="M1305:N1305"/>
    <mergeCell ref="A1319:B1319"/>
    <mergeCell ref="J1319:K1319"/>
    <mergeCell ref="A1320:B1322"/>
    <mergeCell ref="D1320:E1320"/>
    <mergeCell ref="J1320:K1322"/>
    <mergeCell ref="M1320:N1320"/>
    <mergeCell ref="D1321:E1321"/>
    <mergeCell ref="M1321:N1321"/>
    <mergeCell ref="D1322:E1322"/>
    <mergeCell ref="M1322:N1322"/>
    <mergeCell ref="A1316:B1316"/>
    <mergeCell ref="J1316:K1316"/>
    <mergeCell ref="A1317:B1317"/>
    <mergeCell ref="J1317:K1317"/>
    <mergeCell ref="A1318:B1318"/>
    <mergeCell ref="J1318:K1318"/>
    <mergeCell ref="A1313:B1313"/>
    <mergeCell ref="J1313:K1313"/>
    <mergeCell ref="A1314:B1314"/>
    <mergeCell ref="J1314:K1314"/>
    <mergeCell ref="A1315:B1315"/>
    <mergeCell ref="J1315:K1315"/>
    <mergeCell ref="A1329:B1329"/>
    <mergeCell ref="J1329:K1329"/>
    <mergeCell ref="A1330:B1330"/>
    <mergeCell ref="J1330:K1330"/>
    <mergeCell ref="A1331:B1331"/>
    <mergeCell ref="J1331:K1331"/>
    <mergeCell ref="O1326:P1326"/>
    <mergeCell ref="A1327:B1327"/>
    <mergeCell ref="F1327:G1327"/>
    <mergeCell ref="J1327:K1327"/>
    <mergeCell ref="O1327:P1327"/>
    <mergeCell ref="A1328:B1328"/>
    <mergeCell ref="F1328:G1328"/>
    <mergeCell ref="J1328:K1328"/>
    <mergeCell ref="O1328:P1328"/>
    <mergeCell ref="A1323:B1325"/>
    <mergeCell ref="D1323:E1323"/>
    <mergeCell ref="J1323:K1325"/>
    <mergeCell ref="M1323:N1323"/>
    <mergeCell ref="A1326:B1326"/>
    <mergeCell ref="F1326:G1326"/>
    <mergeCell ref="J1326:K1326"/>
    <mergeCell ref="A1338:B1338"/>
    <mergeCell ref="C1338:G1338"/>
    <mergeCell ref="J1338:K1338"/>
    <mergeCell ref="L1338:P1338"/>
    <mergeCell ref="A1339:B1339"/>
    <mergeCell ref="C1339:G1339"/>
    <mergeCell ref="J1339:K1339"/>
    <mergeCell ref="L1339:P1339"/>
    <mergeCell ref="A1336:B1336"/>
    <mergeCell ref="C1336:G1336"/>
    <mergeCell ref="J1336:K1336"/>
    <mergeCell ref="L1336:P1336"/>
    <mergeCell ref="A1337:B1337"/>
    <mergeCell ref="C1337:G1337"/>
    <mergeCell ref="J1337:K1337"/>
    <mergeCell ref="L1337:P1337"/>
    <mergeCell ref="A1332:B1332"/>
    <mergeCell ref="J1332:K1332"/>
    <mergeCell ref="A1333:G1333"/>
    <mergeCell ref="J1333:P1333"/>
    <mergeCell ref="A1334:G1335"/>
    <mergeCell ref="J1334:P1335"/>
    <mergeCell ref="A1343:B1343"/>
    <mergeCell ref="J1343:K1343"/>
    <mergeCell ref="A1344:B1344"/>
    <mergeCell ref="J1344:K1344"/>
    <mergeCell ref="A1345:B1345"/>
    <mergeCell ref="J1345:K1345"/>
    <mergeCell ref="A1341:B1341"/>
    <mergeCell ref="D1341:E1341"/>
    <mergeCell ref="F1341:G1341"/>
    <mergeCell ref="J1341:K1341"/>
    <mergeCell ref="M1341:N1341"/>
    <mergeCell ref="O1341:P1341"/>
    <mergeCell ref="A1340:B1340"/>
    <mergeCell ref="D1340:E1340"/>
    <mergeCell ref="F1340:G1340"/>
    <mergeCell ref="J1340:K1340"/>
    <mergeCell ref="M1340:N1340"/>
    <mergeCell ref="O1340:P1340"/>
    <mergeCell ref="A1352:B1352"/>
    <mergeCell ref="J1352:K1352"/>
    <mergeCell ref="A1353:B1353"/>
    <mergeCell ref="J1353:K1353"/>
    <mergeCell ref="A1354:B1354"/>
    <mergeCell ref="J1354:K1354"/>
    <mergeCell ref="A1349:B1349"/>
    <mergeCell ref="J1349:K1349"/>
    <mergeCell ref="A1350:B1350"/>
    <mergeCell ref="J1350:K1350"/>
    <mergeCell ref="A1351:B1351"/>
    <mergeCell ref="J1351:K1351"/>
    <mergeCell ref="A1346:B1346"/>
    <mergeCell ref="J1346:K1346"/>
    <mergeCell ref="A1347:B1347"/>
    <mergeCell ref="J1347:K1347"/>
    <mergeCell ref="A1348:B1348"/>
    <mergeCell ref="J1348:K1348"/>
    <mergeCell ref="A1359:B1361"/>
    <mergeCell ref="D1359:E1359"/>
    <mergeCell ref="J1359:K1361"/>
    <mergeCell ref="M1359:N1359"/>
    <mergeCell ref="A1362:B1362"/>
    <mergeCell ref="F1362:G1362"/>
    <mergeCell ref="J1362:K1362"/>
    <mergeCell ref="A1355:B1355"/>
    <mergeCell ref="J1355:K1355"/>
    <mergeCell ref="A1356:B1358"/>
    <mergeCell ref="D1356:E1356"/>
    <mergeCell ref="J1356:K1358"/>
    <mergeCell ref="M1356:N1356"/>
    <mergeCell ref="D1357:E1357"/>
    <mergeCell ref="M1357:N1357"/>
    <mergeCell ref="D1358:E1358"/>
    <mergeCell ref="M1358:N1358"/>
    <mergeCell ref="A1368:B1368"/>
    <mergeCell ref="J1368:K1368"/>
    <mergeCell ref="A1369:G1369"/>
    <mergeCell ref="J1369:P1369"/>
    <mergeCell ref="A1370:G1371"/>
    <mergeCell ref="J1370:P1371"/>
    <mergeCell ref="A1365:B1365"/>
    <mergeCell ref="J1365:K1365"/>
    <mergeCell ref="A1366:B1366"/>
    <mergeCell ref="J1366:K1366"/>
    <mergeCell ref="A1367:B1367"/>
    <mergeCell ref="J1367:K1367"/>
    <mergeCell ref="O1362:P1362"/>
    <mergeCell ref="A1363:B1363"/>
    <mergeCell ref="F1363:G1363"/>
    <mergeCell ref="J1363:K1363"/>
    <mergeCell ref="O1363:P1363"/>
    <mergeCell ref="A1364:B1364"/>
    <mergeCell ref="F1364:G1364"/>
    <mergeCell ref="J1364:K1364"/>
    <mergeCell ref="O1364:P1364"/>
    <mergeCell ref="O1377:P1377"/>
    <mergeCell ref="A1376:B1376"/>
    <mergeCell ref="D1376:E1376"/>
    <mergeCell ref="F1376:G1376"/>
    <mergeCell ref="J1376:K1376"/>
    <mergeCell ref="M1376:N1376"/>
    <mergeCell ref="O1376:P1376"/>
    <mergeCell ref="A1374:B1374"/>
    <mergeCell ref="C1374:G1374"/>
    <mergeCell ref="J1374:K1374"/>
    <mergeCell ref="L1374:P1374"/>
    <mergeCell ref="A1375:B1375"/>
    <mergeCell ref="C1375:G1375"/>
    <mergeCell ref="J1375:K1375"/>
    <mergeCell ref="L1375:P1375"/>
    <mergeCell ref="A1372:B1372"/>
    <mergeCell ref="C1372:G1372"/>
    <mergeCell ref="J1372:K1372"/>
    <mergeCell ref="L1372:P1372"/>
    <mergeCell ref="A1373:B1373"/>
    <mergeCell ref="C1373:G1373"/>
    <mergeCell ref="J1373:K1373"/>
    <mergeCell ref="L1373:P1373"/>
    <mergeCell ref="A1382:B1382"/>
    <mergeCell ref="J1382:K1382"/>
    <mergeCell ref="A1383:B1383"/>
    <mergeCell ref="J1383:K1383"/>
    <mergeCell ref="A1384:B1384"/>
    <mergeCell ref="J1384:K1384"/>
    <mergeCell ref="A1379:B1379"/>
    <mergeCell ref="J1379:K1379"/>
    <mergeCell ref="A1380:B1380"/>
    <mergeCell ref="J1380:K1380"/>
    <mergeCell ref="A1381:B1381"/>
    <mergeCell ref="J1381:K1381"/>
    <mergeCell ref="A1377:B1377"/>
    <mergeCell ref="D1377:E1377"/>
    <mergeCell ref="F1377:G1377"/>
    <mergeCell ref="J1377:K1377"/>
    <mergeCell ref="M1377:N1377"/>
    <mergeCell ref="A1391:B1391"/>
    <mergeCell ref="J1391:K1391"/>
    <mergeCell ref="A1392:B1394"/>
    <mergeCell ref="D1392:E1392"/>
    <mergeCell ref="J1392:K1394"/>
    <mergeCell ref="M1392:N1392"/>
    <mergeCell ref="D1393:E1393"/>
    <mergeCell ref="M1393:N1393"/>
    <mergeCell ref="D1394:E1394"/>
    <mergeCell ref="M1394:N1394"/>
    <mergeCell ref="A1388:B1388"/>
    <mergeCell ref="J1388:K1388"/>
    <mergeCell ref="A1389:B1389"/>
    <mergeCell ref="J1389:K1389"/>
    <mergeCell ref="A1390:B1390"/>
    <mergeCell ref="J1390:K1390"/>
    <mergeCell ref="A1385:B1385"/>
    <mergeCell ref="J1385:K1385"/>
    <mergeCell ref="A1386:B1386"/>
    <mergeCell ref="J1386:K1386"/>
    <mergeCell ref="A1387:B1387"/>
    <mergeCell ref="J1387:K1387"/>
    <mergeCell ref="A1401:B1401"/>
    <mergeCell ref="J1401:K1401"/>
    <mergeCell ref="A1402:B1402"/>
    <mergeCell ref="J1402:K1402"/>
    <mergeCell ref="A1403:B1403"/>
    <mergeCell ref="J1403:K1403"/>
    <mergeCell ref="O1398:P1398"/>
    <mergeCell ref="A1399:B1399"/>
    <mergeCell ref="F1399:G1399"/>
    <mergeCell ref="J1399:K1399"/>
    <mergeCell ref="O1399:P1399"/>
    <mergeCell ref="A1400:B1400"/>
    <mergeCell ref="F1400:G1400"/>
    <mergeCell ref="J1400:K1400"/>
    <mergeCell ref="O1400:P1400"/>
    <mergeCell ref="A1395:B1397"/>
    <mergeCell ref="D1395:E1395"/>
    <mergeCell ref="J1395:K1397"/>
    <mergeCell ref="M1395:N1395"/>
    <mergeCell ref="A1398:B1398"/>
    <mergeCell ref="F1398:G1398"/>
    <mergeCell ref="J1398:K1398"/>
    <mergeCell ref="A1410:B1410"/>
    <mergeCell ref="C1410:G1410"/>
    <mergeCell ref="J1410:K1410"/>
    <mergeCell ref="L1410:P1410"/>
    <mergeCell ref="A1411:B1411"/>
    <mergeCell ref="C1411:G1411"/>
    <mergeCell ref="J1411:K1411"/>
    <mergeCell ref="L1411:P1411"/>
    <mergeCell ref="A1408:B1408"/>
    <mergeCell ref="C1408:G1408"/>
    <mergeCell ref="J1408:K1408"/>
    <mergeCell ref="L1408:P1408"/>
    <mergeCell ref="A1409:B1409"/>
    <mergeCell ref="C1409:G1409"/>
    <mergeCell ref="J1409:K1409"/>
    <mergeCell ref="L1409:P1409"/>
    <mergeCell ref="A1404:B1404"/>
    <mergeCell ref="J1404:K1404"/>
    <mergeCell ref="A1405:G1405"/>
    <mergeCell ref="J1405:P1405"/>
    <mergeCell ref="A1406:G1407"/>
    <mergeCell ref="J1406:P1407"/>
    <mergeCell ref="A1415:B1415"/>
    <mergeCell ref="J1415:K1415"/>
    <mergeCell ref="A1416:B1416"/>
    <mergeCell ref="J1416:K1416"/>
    <mergeCell ref="A1417:B1417"/>
    <mergeCell ref="J1417:K1417"/>
    <mergeCell ref="A1413:B1413"/>
    <mergeCell ref="D1413:E1413"/>
    <mergeCell ref="F1413:G1413"/>
    <mergeCell ref="J1413:K1413"/>
    <mergeCell ref="M1413:N1413"/>
    <mergeCell ref="O1413:P1413"/>
    <mergeCell ref="A1412:B1412"/>
    <mergeCell ref="D1412:E1412"/>
    <mergeCell ref="F1412:G1412"/>
    <mergeCell ref="J1412:K1412"/>
    <mergeCell ref="M1412:N1412"/>
    <mergeCell ref="O1412:P1412"/>
    <mergeCell ref="A1424:B1424"/>
    <mergeCell ref="J1424:K1424"/>
    <mergeCell ref="A1425:B1425"/>
    <mergeCell ref="J1425:K1425"/>
    <mergeCell ref="A1426:B1426"/>
    <mergeCell ref="J1426:K1426"/>
    <mergeCell ref="A1421:B1421"/>
    <mergeCell ref="J1421:K1421"/>
    <mergeCell ref="A1422:B1422"/>
    <mergeCell ref="J1422:K1422"/>
    <mergeCell ref="A1423:B1423"/>
    <mergeCell ref="J1423:K1423"/>
    <mergeCell ref="A1418:B1418"/>
    <mergeCell ref="J1418:K1418"/>
    <mergeCell ref="A1419:B1419"/>
    <mergeCell ref="J1419:K1419"/>
    <mergeCell ref="A1420:B1420"/>
    <mergeCell ref="J1420:K1420"/>
    <mergeCell ref="A1431:B1433"/>
    <mergeCell ref="D1431:E1431"/>
    <mergeCell ref="J1431:K1433"/>
    <mergeCell ref="M1431:N1431"/>
    <mergeCell ref="A1434:B1434"/>
    <mergeCell ref="F1434:G1434"/>
    <mergeCell ref="J1434:K1434"/>
    <mergeCell ref="A1427:B1427"/>
    <mergeCell ref="J1427:K1427"/>
    <mergeCell ref="A1428:B1430"/>
    <mergeCell ref="D1428:E1428"/>
    <mergeCell ref="J1428:K1430"/>
    <mergeCell ref="M1428:N1428"/>
    <mergeCell ref="D1429:E1429"/>
    <mergeCell ref="M1429:N1429"/>
    <mergeCell ref="D1430:E1430"/>
    <mergeCell ref="M1430:N1430"/>
    <mergeCell ref="A1440:B1440"/>
    <mergeCell ref="J1440:K1440"/>
    <mergeCell ref="A1441:G1441"/>
    <mergeCell ref="J1441:P1441"/>
    <mergeCell ref="A1442:G1443"/>
    <mergeCell ref="J1442:P1443"/>
    <mergeCell ref="A1437:B1437"/>
    <mergeCell ref="J1437:K1437"/>
    <mergeCell ref="A1438:B1438"/>
    <mergeCell ref="J1438:K1438"/>
    <mergeCell ref="A1439:B1439"/>
    <mergeCell ref="J1439:K1439"/>
    <mergeCell ref="O1434:P1434"/>
    <mergeCell ref="A1435:B1435"/>
    <mergeCell ref="F1435:G1435"/>
    <mergeCell ref="J1435:K1435"/>
    <mergeCell ref="O1435:P1435"/>
    <mergeCell ref="A1436:B1436"/>
    <mergeCell ref="F1436:G1436"/>
    <mergeCell ref="J1436:K1436"/>
    <mergeCell ref="O1436:P1436"/>
    <mergeCell ref="O1449:P1449"/>
    <mergeCell ref="A1448:B1448"/>
    <mergeCell ref="D1448:E1448"/>
    <mergeCell ref="F1448:G1448"/>
    <mergeCell ref="J1448:K1448"/>
    <mergeCell ref="M1448:N1448"/>
    <mergeCell ref="O1448:P1448"/>
    <mergeCell ref="A1446:B1446"/>
    <mergeCell ref="C1446:G1446"/>
    <mergeCell ref="J1446:K1446"/>
    <mergeCell ref="L1446:P1446"/>
    <mergeCell ref="A1447:B1447"/>
    <mergeCell ref="C1447:G1447"/>
    <mergeCell ref="J1447:K1447"/>
    <mergeCell ref="L1447:P1447"/>
    <mergeCell ref="A1444:B1444"/>
    <mergeCell ref="C1444:G1444"/>
    <mergeCell ref="J1444:K1444"/>
    <mergeCell ref="L1444:P1444"/>
    <mergeCell ref="A1445:B1445"/>
    <mergeCell ref="C1445:G1445"/>
    <mergeCell ref="J1445:K1445"/>
    <mergeCell ref="L1445:P1445"/>
    <mergeCell ref="A1454:B1454"/>
    <mergeCell ref="J1454:K1454"/>
    <mergeCell ref="A1455:B1455"/>
    <mergeCell ref="J1455:K1455"/>
    <mergeCell ref="A1456:B1456"/>
    <mergeCell ref="J1456:K1456"/>
    <mergeCell ref="A1451:B1451"/>
    <mergeCell ref="J1451:K1451"/>
    <mergeCell ref="A1452:B1452"/>
    <mergeCell ref="J1452:K1452"/>
    <mergeCell ref="A1453:B1453"/>
    <mergeCell ref="J1453:K1453"/>
    <mergeCell ref="A1449:B1449"/>
    <mergeCell ref="D1449:E1449"/>
    <mergeCell ref="F1449:G1449"/>
    <mergeCell ref="J1449:K1449"/>
    <mergeCell ref="M1449:N1449"/>
    <mergeCell ref="A1463:B1463"/>
    <mergeCell ref="J1463:K1463"/>
    <mergeCell ref="A1464:B1466"/>
    <mergeCell ref="D1464:E1464"/>
    <mergeCell ref="J1464:K1466"/>
    <mergeCell ref="M1464:N1464"/>
    <mergeCell ref="D1465:E1465"/>
    <mergeCell ref="M1465:N1465"/>
    <mergeCell ref="D1466:E1466"/>
    <mergeCell ref="M1466:N1466"/>
    <mergeCell ref="A1460:B1460"/>
    <mergeCell ref="J1460:K1460"/>
    <mergeCell ref="A1461:B1461"/>
    <mergeCell ref="J1461:K1461"/>
    <mergeCell ref="A1462:B1462"/>
    <mergeCell ref="J1462:K1462"/>
    <mergeCell ref="A1457:B1457"/>
    <mergeCell ref="J1457:K1457"/>
    <mergeCell ref="A1458:B1458"/>
    <mergeCell ref="J1458:K1458"/>
    <mergeCell ref="A1459:B1459"/>
    <mergeCell ref="J1459:K1459"/>
    <mergeCell ref="A1473:B1473"/>
    <mergeCell ref="J1473:K1473"/>
    <mergeCell ref="A1474:B1474"/>
    <mergeCell ref="J1474:K1474"/>
    <mergeCell ref="A1475:B1475"/>
    <mergeCell ref="J1475:K1475"/>
    <mergeCell ref="O1470:P1470"/>
    <mergeCell ref="A1471:B1471"/>
    <mergeCell ref="F1471:G1471"/>
    <mergeCell ref="J1471:K1471"/>
    <mergeCell ref="O1471:P1471"/>
    <mergeCell ref="A1472:B1472"/>
    <mergeCell ref="F1472:G1472"/>
    <mergeCell ref="J1472:K1472"/>
    <mergeCell ref="O1472:P1472"/>
    <mergeCell ref="A1467:B1469"/>
    <mergeCell ref="D1467:E1467"/>
    <mergeCell ref="J1467:K1469"/>
    <mergeCell ref="M1467:N1467"/>
    <mergeCell ref="A1470:B1470"/>
    <mergeCell ref="F1470:G1470"/>
    <mergeCell ref="J1470:K1470"/>
    <mergeCell ref="A1482:B1482"/>
    <mergeCell ref="C1482:G1482"/>
    <mergeCell ref="J1482:K1482"/>
    <mergeCell ref="L1482:P1482"/>
    <mergeCell ref="A1483:B1483"/>
    <mergeCell ref="C1483:G1483"/>
    <mergeCell ref="J1483:K1483"/>
    <mergeCell ref="L1483:P1483"/>
    <mergeCell ref="A1480:B1480"/>
    <mergeCell ref="C1480:G1480"/>
    <mergeCell ref="J1480:K1480"/>
    <mergeCell ref="L1480:P1480"/>
    <mergeCell ref="A1481:B1481"/>
    <mergeCell ref="C1481:G1481"/>
    <mergeCell ref="J1481:K1481"/>
    <mergeCell ref="L1481:P1481"/>
    <mergeCell ref="A1476:B1476"/>
    <mergeCell ref="J1476:K1476"/>
    <mergeCell ref="A1477:G1477"/>
    <mergeCell ref="J1477:P1477"/>
    <mergeCell ref="A1478:G1479"/>
    <mergeCell ref="J1478:P1479"/>
    <mergeCell ref="A1487:B1487"/>
    <mergeCell ref="J1487:K1487"/>
    <mergeCell ref="A1488:B1488"/>
    <mergeCell ref="J1488:K1488"/>
    <mergeCell ref="A1489:B1489"/>
    <mergeCell ref="J1489:K1489"/>
    <mergeCell ref="A1485:B1485"/>
    <mergeCell ref="D1485:E1485"/>
    <mergeCell ref="F1485:G1485"/>
    <mergeCell ref="J1485:K1485"/>
    <mergeCell ref="M1485:N1485"/>
    <mergeCell ref="O1485:P1485"/>
    <mergeCell ref="A1484:B1484"/>
    <mergeCell ref="D1484:E1484"/>
    <mergeCell ref="F1484:G1484"/>
    <mergeCell ref="J1484:K1484"/>
    <mergeCell ref="M1484:N1484"/>
    <mergeCell ref="O1484:P1484"/>
    <mergeCell ref="A1496:B1496"/>
    <mergeCell ref="J1496:K1496"/>
    <mergeCell ref="A1497:B1497"/>
    <mergeCell ref="J1497:K1497"/>
    <mergeCell ref="A1498:B1498"/>
    <mergeCell ref="J1498:K1498"/>
    <mergeCell ref="A1493:B1493"/>
    <mergeCell ref="J1493:K1493"/>
    <mergeCell ref="A1494:B1494"/>
    <mergeCell ref="J1494:K1494"/>
    <mergeCell ref="A1495:B1495"/>
    <mergeCell ref="J1495:K1495"/>
    <mergeCell ref="A1490:B1490"/>
    <mergeCell ref="J1490:K1490"/>
    <mergeCell ref="A1491:B1491"/>
    <mergeCell ref="J1491:K1491"/>
    <mergeCell ref="A1492:B1492"/>
    <mergeCell ref="J1492:K1492"/>
    <mergeCell ref="A1503:B1505"/>
    <mergeCell ref="D1503:E1503"/>
    <mergeCell ref="J1503:K1505"/>
    <mergeCell ref="M1503:N1503"/>
    <mergeCell ref="A1506:B1506"/>
    <mergeCell ref="F1506:G1506"/>
    <mergeCell ref="J1506:K1506"/>
    <mergeCell ref="A1499:B1499"/>
    <mergeCell ref="J1499:K1499"/>
    <mergeCell ref="A1500:B1502"/>
    <mergeCell ref="D1500:E1500"/>
    <mergeCell ref="J1500:K1502"/>
    <mergeCell ref="M1500:N1500"/>
    <mergeCell ref="D1501:E1501"/>
    <mergeCell ref="M1501:N1501"/>
    <mergeCell ref="D1502:E1502"/>
    <mergeCell ref="M1502:N1502"/>
    <mergeCell ref="A1512:B1512"/>
    <mergeCell ref="J1512:K1512"/>
    <mergeCell ref="A1513:G1513"/>
    <mergeCell ref="J1513:P1513"/>
    <mergeCell ref="A1514:G1515"/>
    <mergeCell ref="J1514:P1515"/>
    <mergeCell ref="A1509:B1509"/>
    <mergeCell ref="J1509:K1509"/>
    <mergeCell ref="A1510:B1510"/>
    <mergeCell ref="J1510:K1510"/>
    <mergeCell ref="A1511:B1511"/>
    <mergeCell ref="J1511:K1511"/>
    <mergeCell ref="O1506:P1506"/>
    <mergeCell ref="A1507:B1507"/>
    <mergeCell ref="F1507:G1507"/>
    <mergeCell ref="J1507:K1507"/>
    <mergeCell ref="O1507:P1507"/>
    <mergeCell ref="A1508:B1508"/>
    <mergeCell ref="F1508:G1508"/>
    <mergeCell ref="J1508:K1508"/>
    <mergeCell ref="O1508:P1508"/>
    <mergeCell ref="O1521:P1521"/>
    <mergeCell ref="A1520:B1520"/>
    <mergeCell ref="D1520:E1520"/>
    <mergeCell ref="F1520:G1520"/>
    <mergeCell ref="J1520:K1520"/>
    <mergeCell ref="M1520:N1520"/>
    <mergeCell ref="O1520:P1520"/>
    <mergeCell ref="A1518:B1518"/>
    <mergeCell ref="C1518:G1518"/>
    <mergeCell ref="J1518:K1518"/>
    <mergeCell ref="L1518:P1518"/>
    <mergeCell ref="A1519:B1519"/>
    <mergeCell ref="C1519:G1519"/>
    <mergeCell ref="J1519:K1519"/>
    <mergeCell ref="L1519:P1519"/>
    <mergeCell ref="A1516:B1516"/>
    <mergeCell ref="C1516:G1516"/>
    <mergeCell ref="J1516:K1516"/>
    <mergeCell ref="L1516:P1516"/>
    <mergeCell ref="A1517:B1517"/>
    <mergeCell ref="C1517:G1517"/>
    <mergeCell ref="J1517:K1517"/>
    <mergeCell ref="L1517:P1517"/>
    <mergeCell ref="A1526:B1526"/>
    <mergeCell ref="J1526:K1526"/>
    <mergeCell ref="A1527:B1527"/>
    <mergeCell ref="J1527:K1527"/>
    <mergeCell ref="A1528:B1528"/>
    <mergeCell ref="J1528:K1528"/>
    <mergeCell ref="A1523:B1523"/>
    <mergeCell ref="J1523:K1523"/>
    <mergeCell ref="A1524:B1524"/>
    <mergeCell ref="J1524:K1524"/>
    <mergeCell ref="A1525:B1525"/>
    <mergeCell ref="J1525:K1525"/>
    <mergeCell ref="A1521:B1521"/>
    <mergeCell ref="D1521:E1521"/>
    <mergeCell ref="F1521:G1521"/>
    <mergeCell ref="J1521:K1521"/>
    <mergeCell ref="M1521:N1521"/>
    <mergeCell ref="A1535:B1535"/>
    <mergeCell ref="J1535:K1535"/>
    <mergeCell ref="A1536:B1538"/>
    <mergeCell ref="D1536:E1536"/>
    <mergeCell ref="J1536:K1538"/>
    <mergeCell ref="M1536:N1536"/>
    <mergeCell ref="D1537:E1537"/>
    <mergeCell ref="M1537:N1537"/>
    <mergeCell ref="D1538:E1538"/>
    <mergeCell ref="M1538:N1538"/>
    <mergeCell ref="A1532:B1532"/>
    <mergeCell ref="J1532:K1532"/>
    <mergeCell ref="A1533:B1533"/>
    <mergeCell ref="J1533:K1533"/>
    <mergeCell ref="A1534:B1534"/>
    <mergeCell ref="J1534:K1534"/>
    <mergeCell ref="A1529:B1529"/>
    <mergeCell ref="J1529:K1529"/>
    <mergeCell ref="A1530:B1530"/>
    <mergeCell ref="J1530:K1530"/>
    <mergeCell ref="A1531:B1531"/>
    <mergeCell ref="J1531:K1531"/>
    <mergeCell ref="A1545:B1545"/>
    <mergeCell ref="J1545:K1545"/>
    <mergeCell ref="A1546:B1546"/>
    <mergeCell ref="J1546:K1546"/>
    <mergeCell ref="A1547:B1547"/>
    <mergeCell ref="J1547:K1547"/>
    <mergeCell ref="O1542:P1542"/>
    <mergeCell ref="A1543:B1543"/>
    <mergeCell ref="F1543:G1543"/>
    <mergeCell ref="J1543:K1543"/>
    <mergeCell ref="O1543:P1543"/>
    <mergeCell ref="A1544:B1544"/>
    <mergeCell ref="F1544:G1544"/>
    <mergeCell ref="J1544:K1544"/>
    <mergeCell ref="O1544:P1544"/>
    <mergeCell ref="A1539:B1541"/>
    <mergeCell ref="D1539:E1539"/>
    <mergeCell ref="J1539:K1541"/>
    <mergeCell ref="M1539:N1539"/>
    <mergeCell ref="A1542:B1542"/>
    <mergeCell ref="F1542:G1542"/>
    <mergeCell ref="J1542:K1542"/>
    <mergeCell ref="A1554:B1554"/>
    <mergeCell ref="C1554:G1554"/>
    <mergeCell ref="J1554:K1554"/>
    <mergeCell ref="L1554:P1554"/>
    <mergeCell ref="A1555:B1555"/>
    <mergeCell ref="C1555:G1555"/>
    <mergeCell ref="J1555:K1555"/>
    <mergeCell ref="L1555:P1555"/>
    <mergeCell ref="A1552:B1552"/>
    <mergeCell ref="C1552:G1552"/>
    <mergeCell ref="J1552:K1552"/>
    <mergeCell ref="L1552:P1552"/>
    <mergeCell ref="A1553:B1553"/>
    <mergeCell ref="C1553:G1553"/>
    <mergeCell ref="J1553:K1553"/>
    <mergeCell ref="L1553:P1553"/>
    <mergeCell ref="A1548:B1548"/>
    <mergeCell ref="J1548:K1548"/>
    <mergeCell ref="A1549:G1549"/>
    <mergeCell ref="J1549:P1549"/>
    <mergeCell ref="A1550:G1551"/>
    <mergeCell ref="J1550:P1551"/>
    <mergeCell ref="A1559:B1559"/>
    <mergeCell ref="J1559:K1559"/>
    <mergeCell ref="A1560:B1560"/>
    <mergeCell ref="J1560:K1560"/>
    <mergeCell ref="A1561:B1561"/>
    <mergeCell ref="J1561:K1561"/>
    <mergeCell ref="A1557:B1557"/>
    <mergeCell ref="D1557:E1557"/>
    <mergeCell ref="F1557:G1557"/>
    <mergeCell ref="J1557:K1557"/>
    <mergeCell ref="M1557:N1557"/>
    <mergeCell ref="O1557:P1557"/>
    <mergeCell ref="A1556:B1556"/>
    <mergeCell ref="D1556:E1556"/>
    <mergeCell ref="F1556:G1556"/>
    <mergeCell ref="J1556:K1556"/>
    <mergeCell ref="M1556:N1556"/>
    <mergeCell ref="O1556:P1556"/>
    <mergeCell ref="A1568:B1568"/>
    <mergeCell ref="J1568:K1568"/>
    <mergeCell ref="A1569:B1569"/>
    <mergeCell ref="J1569:K1569"/>
    <mergeCell ref="A1570:B1570"/>
    <mergeCell ref="J1570:K1570"/>
    <mergeCell ref="A1565:B1565"/>
    <mergeCell ref="J1565:K1565"/>
    <mergeCell ref="A1566:B1566"/>
    <mergeCell ref="J1566:K1566"/>
    <mergeCell ref="A1567:B1567"/>
    <mergeCell ref="J1567:K1567"/>
    <mergeCell ref="A1562:B1562"/>
    <mergeCell ref="J1562:K1562"/>
    <mergeCell ref="A1563:B1563"/>
    <mergeCell ref="J1563:K1563"/>
    <mergeCell ref="A1564:B1564"/>
    <mergeCell ref="J1564:K1564"/>
    <mergeCell ref="A1575:B1577"/>
    <mergeCell ref="D1575:E1575"/>
    <mergeCell ref="J1575:K1577"/>
    <mergeCell ref="M1575:N1575"/>
    <mergeCell ref="A1578:B1578"/>
    <mergeCell ref="F1578:G1578"/>
    <mergeCell ref="J1578:K1578"/>
    <mergeCell ref="A1571:B1571"/>
    <mergeCell ref="J1571:K1571"/>
    <mergeCell ref="A1572:B1574"/>
    <mergeCell ref="D1572:E1572"/>
    <mergeCell ref="J1572:K1574"/>
    <mergeCell ref="M1572:N1572"/>
    <mergeCell ref="D1573:E1573"/>
    <mergeCell ref="M1573:N1573"/>
    <mergeCell ref="D1574:E1574"/>
    <mergeCell ref="M1574:N1574"/>
    <mergeCell ref="A1584:B1584"/>
    <mergeCell ref="J1584:K1584"/>
    <mergeCell ref="A1585:G1585"/>
    <mergeCell ref="J1585:P1585"/>
    <mergeCell ref="A1586:G1587"/>
    <mergeCell ref="J1586:P1587"/>
    <mergeCell ref="A1581:B1581"/>
    <mergeCell ref="J1581:K1581"/>
    <mergeCell ref="A1582:B1582"/>
    <mergeCell ref="J1582:K1582"/>
    <mergeCell ref="A1583:B1583"/>
    <mergeCell ref="J1583:K1583"/>
    <mergeCell ref="O1578:P1578"/>
    <mergeCell ref="A1579:B1579"/>
    <mergeCell ref="F1579:G1579"/>
    <mergeCell ref="J1579:K1579"/>
    <mergeCell ref="O1579:P1579"/>
    <mergeCell ref="A1580:B1580"/>
    <mergeCell ref="F1580:G1580"/>
    <mergeCell ref="J1580:K1580"/>
    <mergeCell ref="O1580:P1580"/>
    <mergeCell ref="O1593:P1593"/>
    <mergeCell ref="A1592:B1592"/>
    <mergeCell ref="D1592:E1592"/>
    <mergeCell ref="F1592:G1592"/>
    <mergeCell ref="J1592:K1592"/>
    <mergeCell ref="M1592:N1592"/>
    <mergeCell ref="O1592:P1592"/>
    <mergeCell ref="A1590:B1590"/>
    <mergeCell ref="C1590:G1590"/>
    <mergeCell ref="J1590:K1590"/>
    <mergeCell ref="L1590:P1590"/>
    <mergeCell ref="A1591:B1591"/>
    <mergeCell ref="C1591:G1591"/>
    <mergeCell ref="J1591:K1591"/>
    <mergeCell ref="L1591:P1591"/>
    <mergeCell ref="A1588:B1588"/>
    <mergeCell ref="C1588:G1588"/>
    <mergeCell ref="J1588:K1588"/>
    <mergeCell ref="L1588:P1588"/>
    <mergeCell ref="A1589:B1589"/>
    <mergeCell ref="C1589:G1589"/>
    <mergeCell ref="J1589:K1589"/>
    <mergeCell ref="L1589:P1589"/>
    <mergeCell ref="A1598:B1598"/>
    <mergeCell ref="J1598:K1598"/>
    <mergeCell ref="A1599:B1599"/>
    <mergeCell ref="J1599:K1599"/>
    <mergeCell ref="A1600:B1600"/>
    <mergeCell ref="J1600:K1600"/>
    <mergeCell ref="A1595:B1595"/>
    <mergeCell ref="J1595:K1595"/>
    <mergeCell ref="A1596:B1596"/>
    <mergeCell ref="J1596:K1596"/>
    <mergeCell ref="A1597:B1597"/>
    <mergeCell ref="J1597:K1597"/>
    <mergeCell ref="A1593:B1593"/>
    <mergeCell ref="D1593:E1593"/>
    <mergeCell ref="F1593:G1593"/>
    <mergeCell ref="J1593:K1593"/>
    <mergeCell ref="M1593:N1593"/>
    <mergeCell ref="A1607:B1607"/>
    <mergeCell ref="J1607:K1607"/>
    <mergeCell ref="A1608:B1610"/>
    <mergeCell ref="D1608:E1608"/>
    <mergeCell ref="J1608:K1610"/>
    <mergeCell ref="M1608:N1608"/>
    <mergeCell ref="D1609:E1609"/>
    <mergeCell ref="M1609:N1609"/>
    <mergeCell ref="D1610:E1610"/>
    <mergeCell ref="M1610:N1610"/>
    <mergeCell ref="A1604:B1604"/>
    <mergeCell ref="J1604:K1604"/>
    <mergeCell ref="A1605:B1605"/>
    <mergeCell ref="J1605:K1605"/>
    <mergeCell ref="A1606:B1606"/>
    <mergeCell ref="J1606:K1606"/>
    <mergeCell ref="A1601:B1601"/>
    <mergeCell ref="J1601:K1601"/>
    <mergeCell ref="A1602:B1602"/>
    <mergeCell ref="J1602:K1602"/>
    <mergeCell ref="A1603:B1603"/>
    <mergeCell ref="J1603:K1603"/>
    <mergeCell ref="A1617:B1617"/>
    <mergeCell ref="J1617:K1617"/>
    <mergeCell ref="A1618:B1618"/>
    <mergeCell ref="J1618:K1618"/>
    <mergeCell ref="A1619:B1619"/>
    <mergeCell ref="J1619:K1619"/>
    <mergeCell ref="O1614:P1614"/>
    <mergeCell ref="A1615:B1615"/>
    <mergeCell ref="F1615:G1615"/>
    <mergeCell ref="J1615:K1615"/>
    <mergeCell ref="O1615:P1615"/>
    <mergeCell ref="A1616:B1616"/>
    <mergeCell ref="F1616:G1616"/>
    <mergeCell ref="J1616:K1616"/>
    <mergeCell ref="O1616:P1616"/>
    <mergeCell ref="A1611:B1613"/>
    <mergeCell ref="D1611:E1611"/>
    <mergeCell ref="J1611:K1613"/>
    <mergeCell ref="M1611:N1611"/>
    <mergeCell ref="A1614:B1614"/>
    <mergeCell ref="F1614:G1614"/>
    <mergeCell ref="J1614:K1614"/>
    <mergeCell ref="A1626:B1626"/>
    <mergeCell ref="C1626:G1626"/>
    <mergeCell ref="J1626:K1626"/>
    <mergeCell ref="L1626:P1626"/>
    <mergeCell ref="A1627:B1627"/>
    <mergeCell ref="C1627:G1627"/>
    <mergeCell ref="J1627:K1627"/>
    <mergeCell ref="L1627:P1627"/>
    <mergeCell ref="A1624:B1624"/>
    <mergeCell ref="C1624:G1624"/>
    <mergeCell ref="J1624:K1624"/>
    <mergeCell ref="L1624:P1624"/>
    <mergeCell ref="A1625:B1625"/>
    <mergeCell ref="C1625:G1625"/>
    <mergeCell ref="J1625:K1625"/>
    <mergeCell ref="L1625:P1625"/>
    <mergeCell ref="A1620:B1620"/>
    <mergeCell ref="J1620:K1620"/>
    <mergeCell ref="A1621:G1621"/>
    <mergeCell ref="J1621:P1621"/>
    <mergeCell ref="A1622:G1623"/>
    <mergeCell ref="J1622:P1623"/>
    <mergeCell ref="A1631:B1631"/>
    <mergeCell ref="J1631:K1631"/>
    <mergeCell ref="A1632:B1632"/>
    <mergeCell ref="J1632:K1632"/>
    <mergeCell ref="A1633:B1633"/>
    <mergeCell ref="J1633:K1633"/>
    <mergeCell ref="A1629:B1629"/>
    <mergeCell ref="D1629:E1629"/>
    <mergeCell ref="F1629:G1629"/>
    <mergeCell ref="J1629:K1629"/>
    <mergeCell ref="M1629:N1629"/>
    <mergeCell ref="O1629:P1629"/>
    <mergeCell ref="A1628:B1628"/>
    <mergeCell ref="D1628:E1628"/>
    <mergeCell ref="F1628:G1628"/>
    <mergeCell ref="J1628:K1628"/>
    <mergeCell ref="M1628:N1628"/>
    <mergeCell ref="O1628:P1628"/>
    <mergeCell ref="A1640:B1640"/>
    <mergeCell ref="J1640:K1640"/>
    <mergeCell ref="A1641:B1641"/>
    <mergeCell ref="J1641:K1641"/>
    <mergeCell ref="A1642:B1642"/>
    <mergeCell ref="J1642:K1642"/>
    <mergeCell ref="A1637:B1637"/>
    <mergeCell ref="J1637:K1637"/>
    <mergeCell ref="A1638:B1638"/>
    <mergeCell ref="J1638:K1638"/>
    <mergeCell ref="A1639:B1639"/>
    <mergeCell ref="J1639:K1639"/>
    <mergeCell ref="A1634:B1634"/>
    <mergeCell ref="J1634:K1634"/>
    <mergeCell ref="A1635:B1635"/>
    <mergeCell ref="J1635:K1635"/>
    <mergeCell ref="A1636:B1636"/>
    <mergeCell ref="J1636:K1636"/>
    <mergeCell ref="A1647:B1649"/>
    <mergeCell ref="D1647:E1647"/>
    <mergeCell ref="J1647:K1649"/>
    <mergeCell ref="M1647:N1647"/>
    <mergeCell ref="A1650:B1650"/>
    <mergeCell ref="F1650:G1650"/>
    <mergeCell ref="J1650:K1650"/>
    <mergeCell ref="A1643:B1643"/>
    <mergeCell ref="J1643:K1643"/>
    <mergeCell ref="A1644:B1646"/>
    <mergeCell ref="D1644:E1644"/>
    <mergeCell ref="J1644:K1646"/>
    <mergeCell ref="M1644:N1644"/>
    <mergeCell ref="D1645:E1645"/>
    <mergeCell ref="M1645:N1645"/>
    <mergeCell ref="D1646:E1646"/>
    <mergeCell ref="M1646:N1646"/>
    <mergeCell ref="A1656:B1656"/>
    <mergeCell ref="J1656:K1656"/>
    <mergeCell ref="A1657:G1657"/>
    <mergeCell ref="J1657:P1657"/>
    <mergeCell ref="A1658:G1659"/>
    <mergeCell ref="J1658:P1659"/>
    <mergeCell ref="A1653:B1653"/>
    <mergeCell ref="J1653:K1653"/>
    <mergeCell ref="A1654:B1654"/>
    <mergeCell ref="J1654:K1654"/>
    <mergeCell ref="A1655:B1655"/>
    <mergeCell ref="J1655:K1655"/>
    <mergeCell ref="O1650:P1650"/>
    <mergeCell ref="A1651:B1651"/>
    <mergeCell ref="F1651:G1651"/>
    <mergeCell ref="J1651:K1651"/>
    <mergeCell ref="O1651:P1651"/>
    <mergeCell ref="A1652:B1652"/>
    <mergeCell ref="F1652:G1652"/>
    <mergeCell ref="J1652:K1652"/>
    <mergeCell ref="O1652:P1652"/>
    <mergeCell ref="O1665:P1665"/>
    <mergeCell ref="A1664:B1664"/>
    <mergeCell ref="D1664:E1664"/>
    <mergeCell ref="F1664:G1664"/>
    <mergeCell ref="J1664:K1664"/>
    <mergeCell ref="M1664:N1664"/>
    <mergeCell ref="O1664:P1664"/>
    <mergeCell ref="A1662:B1662"/>
    <mergeCell ref="C1662:G1662"/>
    <mergeCell ref="J1662:K1662"/>
    <mergeCell ref="L1662:P1662"/>
    <mergeCell ref="A1663:B1663"/>
    <mergeCell ref="C1663:G1663"/>
    <mergeCell ref="J1663:K1663"/>
    <mergeCell ref="L1663:P1663"/>
    <mergeCell ref="A1660:B1660"/>
    <mergeCell ref="C1660:G1660"/>
    <mergeCell ref="J1660:K1660"/>
    <mergeCell ref="L1660:P1660"/>
    <mergeCell ref="A1661:B1661"/>
    <mergeCell ref="C1661:G1661"/>
    <mergeCell ref="J1661:K1661"/>
    <mergeCell ref="L1661:P1661"/>
    <mergeCell ref="A1670:B1670"/>
    <mergeCell ref="J1670:K1670"/>
    <mergeCell ref="A1671:B1671"/>
    <mergeCell ref="J1671:K1671"/>
    <mergeCell ref="A1672:B1672"/>
    <mergeCell ref="J1672:K1672"/>
    <mergeCell ref="A1667:B1667"/>
    <mergeCell ref="J1667:K1667"/>
    <mergeCell ref="A1668:B1668"/>
    <mergeCell ref="J1668:K1668"/>
    <mergeCell ref="A1669:B1669"/>
    <mergeCell ref="J1669:K1669"/>
    <mergeCell ref="A1665:B1665"/>
    <mergeCell ref="D1665:E1665"/>
    <mergeCell ref="F1665:G1665"/>
    <mergeCell ref="J1665:K1665"/>
    <mergeCell ref="M1665:N1665"/>
    <mergeCell ref="A1679:B1679"/>
    <mergeCell ref="J1679:K1679"/>
    <mergeCell ref="A1680:B1682"/>
    <mergeCell ref="D1680:E1680"/>
    <mergeCell ref="J1680:K1682"/>
    <mergeCell ref="M1680:N1680"/>
    <mergeCell ref="D1681:E1681"/>
    <mergeCell ref="M1681:N1681"/>
    <mergeCell ref="D1682:E1682"/>
    <mergeCell ref="M1682:N1682"/>
    <mergeCell ref="A1676:B1676"/>
    <mergeCell ref="J1676:K1676"/>
    <mergeCell ref="A1677:B1677"/>
    <mergeCell ref="J1677:K1677"/>
    <mergeCell ref="A1678:B1678"/>
    <mergeCell ref="J1678:K1678"/>
    <mergeCell ref="A1673:B1673"/>
    <mergeCell ref="J1673:K1673"/>
    <mergeCell ref="A1674:B1674"/>
    <mergeCell ref="J1674:K1674"/>
    <mergeCell ref="A1675:B1675"/>
    <mergeCell ref="J1675:K1675"/>
    <mergeCell ref="A1689:B1689"/>
    <mergeCell ref="J1689:K1689"/>
    <mergeCell ref="A1690:B1690"/>
    <mergeCell ref="J1690:K1690"/>
    <mergeCell ref="A1691:B1691"/>
    <mergeCell ref="J1691:K1691"/>
    <mergeCell ref="O1686:P1686"/>
    <mergeCell ref="A1687:B1687"/>
    <mergeCell ref="F1687:G1687"/>
    <mergeCell ref="J1687:K1687"/>
    <mergeCell ref="O1687:P1687"/>
    <mergeCell ref="A1688:B1688"/>
    <mergeCell ref="F1688:G1688"/>
    <mergeCell ref="J1688:K1688"/>
    <mergeCell ref="O1688:P1688"/>
    <mergeCell ref="A1683:B1685"/>
    <mergeCell ref="D1683:E1683"/>
    <mergeCell ref="J1683:K1685"/>
    <mergeCell ref="M1683:N1683"/>
    <mergeCell ref="A1686:B1686"/>
    <mergeCell ref="F1686:G1686"/>
    <mergeCell ref="J1686:K1686"/>
    <mergeCell ref="A1698:B1698"/>
    <mergeCell ref="C1698:G1698"/>
    <mergeCell ref="J1698:K1698"/>
    <mergeCell ref="L1698:P1698"/>
    <mergeCell ref="A1699:B1699"/>
    <mergeCell ref="C1699:G1699"/>
    <mergeCell ref="J1699:K1699"/>
    <mergeCell ref="L1699:P1699"/>
    <mergeCell ref="A1696:B1696"/>
    <mergeCell ref="C1696:G1696"/>
    <mergeCell ref="J1696:K1696"/>
    <mergeCell ref="L1696:P1696"/>
    <mergeCell ref="A1697:B1697"/>
    <mergeCell ref="C1697:G1697"/>
    <mergeCell ref="J1697:K1697"/>
    <mergeCell ref="L1697:P1697"/>
    <mergeCell ref="A1692:B1692"/>
    <mergeCell ref="J1692:K1692"/>
    <mergeCell ref="A1693:G1693"/>
    <mergeCell ref="J1693:P1693"/>
    <mergeCell ref="A1694:G1695"/>
    <mergeCell ref="J1694:P1695"/>
    <mergeCell ref="A1703:B1703"/>
    <mergeCell ref="J1703:K1703"/>
    <mergeCell ref="A1704:B1704"/>
    <mergeCell ref="J1704:K1704"/>
    <mergeCell ref="A1705:B1705"/>
    <mergeCell ref="J1705:K1705"/>
    <mergeCell ref="A1701:B1701"/>
    <mergeCell ref="D1701:E1701"/>
    <mergeCell ref="F1701:G1701"/>
    <mergeCell ref="J1701:K1701"/>
    <mergeCell ref="M1701:N1701"/>
    <mergeCell ref="O1701:P1701"/>
    <mergeCell ref="A1700:B1700"/>
    <mergeCell ref="D1700:E1700"/>
    <mergeCell ref="F1700:G1700"/>
    <mergeCell ref="J1700:K1700"/>
    <mergeCell ref="M1700:N1700"/>
    <mergeCell ref="O1700:P1700"/>
    <mergeCell ref="A1712:B1712"/>
    <mergeCell ref="J1712:K1712"/>
    <mergeCell ref="A1713:B1713"/>
    <mergeCell ref="J1713:K1713"/>
    <mergeCell ref="A1714:B1714"/>
    <mergeCell ref="J1714:K1714"/>
    <mergeCell ref="A1709:B1709"/>
    <mergeCell ref="J1709:K1709"/>
    <mergeCell ref="A1710:B1710"/>
    <mergeCell ref="J1710:K1710"/>
    <mergeCell ref="A1711:B1711"/>
    <mergeCell ref="J1711:K1711"/>
    <mergeCell ref="A1706:B1706"/>
    <mergeCell ref="J1706:K1706"/>
    <mergeCell ref="A1707:B1707"/>
    <mergeCell ref="J1707:K1707"/>
    <mergeCell ref="A1708:B1708"/>
    <mergeCell ref="J1708:K1708"/>
    <mergeCell ref="A1719:B1721"/>
    <mergeCell ref="D1719:E1719"/>
    <mergeCell ref="J1719:K1721"/>
    <mergeCell ref="M1719:N1719"/>
    <mergeCell ref="A1722:B1722"/>
    <mergeCell ref="F1722:G1722"/>
    <mergeCell ref="J1722:K1722"/>
    <mergeCell ref="A1715:B1715"/>
    <mergeCell ref="J1715:K1715"/>
    <mergeCell ref="A1716:B1718"/>
    <mergeCell ref="D1716:E1716"/>
    <mergeCell ref="J1716:K1718"/>
    <mergeCell ref="M1716:N1716"/>
    <mergeCell ref="D1717:E1717"/>
    <mergeCell ref="M1717:N1717"/>
    <mergeCell ref="D1718:E1718"/>
    <mergeCell ref="M1718:N1718"/>
    <mergeCell ref="A1728:B1728"/>
    <mergeCell ref="J1728:K1728"/>
    <mergeCell ref="A1729:G1729"/>
    <mergeCell ref="J1729:P1729"/>
    <mergeCell ref="A1730:G1731"/>
    <mergeCell ref="J1730:P1731"/>
    <mergeCell ref="A1725:B1725"/>
    <mergeCell ref="J1725:K1725"/>
    <mergeCell ref="A1726:B1726"/>
    <mergeCell ref="J1726:K1726"/>
    <mergeCell ref="A1727:B1727"/>
    <mergeCell ref="J1727:K1727"/>
    <mergeCell ref="O1722:P1722"/>
    <mergeCell ref="A1723:B1723"/>
    <mergeCell ref="F1723:G1723"/>
    <mergeCell ref="J1723:K1723"/>
    <mergeCell ref="O1723:P1723"/>
    <mergeCell ref="A1724:B1724"/>
    <mergeCell ref="F1724:G1724"/>
    <mergeCell ref="J1724:K1724"/>
    <mergeCell ref="O1724:P1724"/>
    <mergeCell ref="O1737:P1737"/>
    <mergeCell ref="A1736:B1736"/>
    <mergeCell ref="D1736:E1736"/>
    <mergeCell ref="F1736:G1736"/>
    <mergeCell ref="J1736:K1736"/>
    <mergeCell ref="M1736:N1736"/>
    <mergeCell ref="O1736:P1736"/>
    <mergeCell ref="A1734:B1734"/>
    <mergeCell ref="C1734:G1734"/>
    <mergeCell ref="J1734:K1734"/>
    <mergeCell ref="L1734:P1734"/>
    <mergeCell ref="A1735:B1735"/>
    <mergeCell ref="C1735:G1735"/>
    <mergeCell ref="J1735:K1735"/>
    <mergeCell ref="L1735:P1735"/>
    <mergeCell ref="A1732:B1732"/>
    <mergeCell ref="C1732:G1732"/>
    <mergeCell ref="J1732:K1732"/>
    <mergeCell ref="L1732:P1732"/>
    <mergeCell ref="A1733:B1733"/>
    <mergeCell ref="C1733:G1733"/>
    <mergeCell ref="J1733:K1733"/>
    <mergeCell ref="L1733:P1733"/>
    <mergeCell ref="A1742:B1742"/>
    <mergeCell ref="J1742:K1742"/>
    <mergeCell ref="A1743:B1743"/>
    <mergeCell ref="J1743:K1743"/>
    <mergeCell ref="A1744:B1744"/>
    <mergeCell ref="J1744:K1744"/>
    <mergeCell ref="A1739:B1739"/>
    <mergeCell ref="J1739:K1739"/>
    <mergeCell ref="A1740:B1740"/>
    <mergeCell ref="J1740:K1740"/>
    <mergeCell ref="A1741:B1741"/>
    <mergeCell ref="J1741:K1741"/>
    <mergeCell ref="A1737:B1737"/>
    <mergeCell ref="D1737:E1737"/>
    <mergeCell ref="F1737:G1737"/>
    <mergeCell ref="J1737:K1737"/>
    <mergeCell ref="M1737:N1737"/>
    <mergeCell ref="A1751:B1751"/>
    <mergeCell ref="J1751:K1751"/>
    <mergeCell ref="A1752:B1754"/>
    <mergeCell ref="D1752:E1752"/>
    <mergeCell ref="J1752:K1754"/>
    <mergeCell ref="M1752:N1752"/>
    <mergeCell ref="D1753:E1753"/>
    <mergeCell ref="M1753:N1753"/>
    <mergeCell ref="D1754:E1754"/>
    <mergeCell ref="M1754:N1754"/>
    <mergeCell ref="A1748:B1748"/>
    <mergeCell ref="J1748:K1748"/>
    <mergeCell ref="A1749:B1749"/>
    <mergeCell ref="J1749:K1749"/>
    <mergeCell ref="A1750:B1750"/>
    <mergeCell ref="J1750:K1750"/>
    <mergeCell ref="A1745:B1745"/>
    <mergeCell ref="J1745:K1745"/>
    <mergeCell ref="A1746:B1746"/>
    <mergeCell ref="J1746:K1746"/>
    <mergeCell ref="A1747:B1747"/>
    <mergeCell ref="J1747:K1747"/>
    <mergeCell ref="A1761:B1761"/>
    <mergeCell ref="J1761:K1761"/>
    <mergeCell ref="A1762:B1762"/>
    <mergeCell ref="J1762:K1762"/>
    <mergeCell ref="A1763:B1763"/>
    <mergeCell ref="J1763:K1763"/>
    <mergeCell ref="O1758:P1758"/>
    <mergeCell ref="A1759:B1759"/>
    <mergeCell ref="F1759:G1759"/>
    <mergeCell ref="J1759:K1759"/>
    <mergeCell ref="O1759:P1759"/>
    <mergeCell ref="A1760:B1760"/>
    <mergeCell ref="F1760:G1760"/>
    <mergeCell ref="J1760:K1760"/>
    <mergeCell ref="O1760:P1760"/>
    <mergeCell ref="A1755:B1757"/>
    <mergeCell ref="D1755:E1755"/>
    <mergeCell ref="J1755:K1757"/>
    <mergeCell ref="M1755:N1755"/>
    <mergeCell ref="A1758:B1758"/>
    <mergeCell ref="F1758:G1758"/>
    <mergeCell ref="J1758:K1758"/>
    <mergeCell ref="A1770:B1770"/>
    <mergeCell ref="C1770:G1770"/>
    <mergeCell ref="J1770:K1770"/>
    <mergeCell ref="L1770:P1770"/>
    <mergeCell ref="A1771:B1771"/>
    <mergeCell ref="C1771:G1771"/>
    <mergeCell ref="J1771:K1771"/>
    <mergeCell ref="L1771:P1771"/>
    <mergeCell ref="A1768:B1768"/>
    <mergeCell ref="C1768:G1768"/>
    <mergeCell ref="J1768:K1768"/>
    <mergeCell ref="L1768:P1768"/>
    <mergeCell ref="A1769:B1769"/>
    <mergeCell ref="C1769:G1769"/>
    <mergeCell ref="J1769:K1769"/>
    <mergeCell ref="L1769:P1769"/>
    <mergeCell ref="A1764:B1764"/>
    <mergeCell ref="J1764:K1764"/>
    <mergeCell ref="A1765:G1765"/>
    <mergeCell ref="J1765:P1765"/>
    <mergeCell ref="A1766:G1767"/>
    <mergeCell ref="J1766:P1767"/>
    <mergeCell ref="A1775:B1775"/>
    <mergeCell ref="J1775:K1775"/>
    <mergeCell ref="A1776:B1776"/>
    <mergeCell ref="J1776:K1776"/>
    <mergeCell ref="A1777:B1777"/>
    <mergeCell ref="J1777:K1777"/>
    <mergeCell ref="A1773:B1773"/>
    <mergeCell ref="D1773:E1773"/>
    <mergeCell ref="F1773:G1773"/>
    <mergeCell ref="J1773:K1773"/>
    <mergeCell ref="M1773:N1773"/>
    <mergeCell ref="O1773:P1773"/>
    <mergeCell ref="A1772:B1772"/>
    <mergeCell ref="D1772:E1772"/>
    <mergeCell ref="F1772:G1772"/>
    <mergeCell ref="J1772:K1772"/>
    <mergeCell ref="M1772:N1772"/>
    <mergeCell ref="O1772:P1772"/>
    <mergeCell ref="A1784:B1784"/>
    <mergeCell ref="J1784:K1784"/>
    <mergeCell ref="A1785:B1785"/>
    <mergeCell ref="J1785:K1785"/>
    <mergeCell ref="A1786:B1786"/>
    <mergeCell ref="J1786:K1786"/>
    <mergeCell ref="A1781:B1781"/>
    <mergeCell ref="J1781:K1781"/>
    <mergeCell ref="A1782:B1782"/>
    <mergeCell ref="J1782:K1782"/>
    <mergeCell ref="A1783:B1783"/>
    <mergeCell ref="J1783:K1783"/>
    <mergeCell ref="A1778:B1778"/>
    <mergeCell ref="J1778:K1778"/>
    <mergeCell ref="A1779:B1779"/>
    <mergeCell ref="J1779:K1779"/>
    <mergeCell ref="A1780:B1780"/>
    <mergeCell ref="J1780:K1780"/>
    <mergeCell ref="A1791:B1793"/>
    <mergeCell ref="D1791:E1791"/>
    <mergeCell ref="J1791:K1793"/>
    <mergeCell ref="M1791:N1791"/>
    <mergeCell ref="A1794:B1794"/>
    <mergeCell ref="F1794:G1794"/>
    <mergeCell ref="J1794:K1794"/>
    <mergeCell ref="A1787:B1787"/>
    <mergeCell ref="J1787:K1787"/>
    <mergeCell ref="A1788:B1790"/>
    <mergeCell ref="D1788:E1788"/>
    <mergeCell ref="J1788:K1790"/>
    <mergeCell ref="M1788:N1788"/>
    <mergeCell ref="D1789:E1789"/>
    <mergeCell ref="M1789:N1789"/>
    <mergeCell ref="D1790:E1790"/>
    <mergeCell ref="M1790:N1790"/>
    <mergeCell ref="A1800:B1800"/>
    <mergeCell ref="J1800:K1800"/>
    <mergeCell ref="A1797:B1797"/>
    <mergeCell ref="J1797:K1797"/>
    <mergeCell ref="A1798:B1798"/>
    <mergeCell ref="J1798:K1798"/>
    <mergeCell ref="A1799:B1799"/>
    <mergeCell ref="J1799:K1799"/>
    <mergeCell ref="O1794:P1794"/>
    <mergeCell ref="A1795:B1795"/>
    <mergeCell ref="F1795:G1795"/>
    <mergeCell ref="J1795:K1795"/>
    <mergeCell ref="O1795:P1795"/>
    <mergeCell ref="A1796:B1796"/>
    <mergeCell ref="F1796:G1796"/>
    <mergeCell ref="J1796:K1796"/>
    <mergeCell ref="O1796:P1796"/>
  </mergeCells>
  <conditionalFormatting sqref="A27 E25:E26 F27:G29 A30:A36 E28:E32 B33:G36 B11:B23 D8:D32 G10:G26 F8:F26 E8:E23 C6:G7 B1:G3 B6:B9 A1:A24 J27 N25:N26 O27:P29 J30:J36 N28:N32 K33:P36 K11:K23 P10:P26 O8:O26 N8:N23 L6:P7 K1:P3 L4:L5 K6:K9 J1:J24 C4:C32 D22:E22 L8:M32 M22:N22">
    <cfRule type="expression" dxfId="293" priority="298">
      <formula>ISERROR(A1)</formula>
    </cfRule>
  </conditionalFormatting>
  <conditionalFormatting sqref="J1">
    <cfRule type="cellIs" dxfId="292" priority="293" operator="equal">
      <formula>0</formula>
    </cfRule>
    <cfRule type="containsText" dxfId="291" priority="294" stopIfTrue="1" operator="containsText" text="false">
      <formula>NOT(ISERROR(SEARCH("false",J1)))</formula>
    </cfRule>
  </conditionalFormatting>
  <conditionalFormatting sqref="J1">
    <cfRule type="cellIs" dxfId="290" priority="291" stopIfTrue="1" operator="equal">
      <formula>0</formula>
    </cfRule>
  </conditionalFormatting>
  <conditionalFormatting sqref="A63 A99 A135 A171 A207 A243 A279 A315 A351 A387 A423 A459 A495 A531 A567 A603 A639 A675 A711 A747 A783 A819 A855 A891 A927 A963 A999 A1035 A1071 A1107 A1143 A1179 A1215 A1251 A1287 A1323 A1359 A1395 A1431 A1467 A1503 A1539 A1575 A1611 A1647 A1683 A1719 A1755 A1791 E61:E62 E97:E98 E133:E134 E169:E170 E205:E206 E241:E242 E277:E278 E313:E314 E349:E350 E385:E386 E421:E422 E457:E458 E493:E494 E529:E530 E565:E566 E601:E602 E637:E638 E673:E674 E709:E710 E745:E746 E781:E782 E817:E818 E853:E854 E889:E890 E925:E926 E961:E962 E997:E998 E1033:E1034 E1069:E1070 E1105:E1106 E1141:E1142 E1177:E1178 E1213:E1214 E1249:E1250 E1285:E1286 E1321:E1322 E1357:E1358 E1393:E1394 E1429:E1430 E1465:E1466 E1501:E1502 E1537:E1538 E1573:E1574 E1609:E1610 E1645:E1646 E1681:E1682 E1717:E1718 E1753:E1754 E1789:E1790 F63:G65 F99:G101 F135:G137 F171:G173 F207:G209 F243:G245 F279:G281 F315:G317 F351:G353 F387:G389 F423:G425 F459:G461 F495:G497 F531:G533 F567:G569 F603:G605 F639:G641 F675:G677 F711:G713 F747:G749 F783:G785 F819:G821 F855:G857 F891:G893 F927:G929 F963:G965 F999:G1001 F1035:G1037 F1071:G1073 F1107:G1109 F1143:G1145 F1179:G1181 F1215:G1217 F1251:G1253 F1287:G1289 F1323:G1325 F1359:G1361 F1395:G1397 F1431:G1433 F1467:G1469 F1503:G1505 F1539:G1541 F1575:G1577 F1611:G1613 F1647:G1649 F1683:G1685 F1719:G1721 F1755:G1757 F1791:G1793 A1794:A1800 E64:E68 E100:E104 E136:E140 E172:E176 E208:E212 E244:E248 E280:E284 E316:E320 E352:E356 E388:E392 E424:E428 E460:E464 E496:E500 E532:E536 E568:E572 E604:E608 E640:E644 E676:E680 E712:E716 E748:E752 E784:E788 E820:E824 E856:E860 E892:E896 E928:E932 E964:E968 E1000:E1004 E1036:E1040 E1072:E1076 E1108:E1112 E1144:E1148 E1180:E1184 E1216:E1220 E1252:E1256 E1288:E1292 E1324:E1328 E1360:E1364 E1396:E1400 E1432:E1436 E1468:E1472 E1504:E1508 E1540:E1544 E1576:E1580 E1612:E1616 E1648:E1652 E1684:E1688 E1720:E1724 E1756:E1760 E1792:E1796 B1797:G1800 B47:B59 B83:B95 B119:B131 B155:B167 B191:B203 B227:B239 B263:B275 B299:B311 B335:B347 B371:B383 B407:B419 B443:B455 B479:B491 B515:B527 B551:B563 B587:B599 B623:B635 B659:B671 B695:B707 B731:B743 B767:B779 B803:B815 B839:B851 B875:B887 B911:B923 B947:B959 B983:B995 B1019:B1031 B1055:B1067 B1091:B1103 B1127:B1139 B1163:B1175 B1199:B1211 B1235:B1247 B1271:B1283 B1307:B1319 B1343:B1355 B1379:B1391 B1415:B1427 B1451:B1463 B1487:B1499 B1523:B1535 B1559:B1571 B1595:B1607 B1631:B1643 B1667:B1679 B1703:B1715 B1739:B1751 B1775:B1787 G46:G62 G82:G98 G118:G134 G154:G170 G190:G206 G226:G242 G262:G278 G298:G314 G334:G350 G370:G386 G406:G422 G442:G458 G478:G494 G514:G530 G550:G566 G586:G602 G622:G638 G658:G674 G694:G710 G730:G746 G766:G782 G802:G818 G838:G854 G874:G890 G910:G926 G946:G962 G982:G998 G1018:G1034 G1054:G1070 G1090:G1106 G1126:G1142 G1162:G1178 G1198:G1214 G1234:G1250 G1270:G1286 G1306:G1322 G1342:G1358 G1378:G1394 G1414:G1430 G1450:G1466 G1486:G1502 G1522:G1538 G1558:G1574 G1594:G1610 G1630:G1646 G1666:G1682 G1702:G1718 G1738:G1754 G1774:G1790 F44:F62 F80:F98 F116:F134 F152:F170 F188:F206 F224:F242 F260:F278 F296:F314 F332:F350 F368:F386 F404:F422 F440:F458 F476:F494 F512:F530 F548:F566 F584:F602 F620:F638 F656:F674 F692:F710 F728:F746 F764:F782 F800:F818 F836:F854 F872:F890 F908:F926 F944:F962 F980:F998 F1016:F1034 F1052:F1070 F1088:F1106 F1124:F1142 F1160:F1178 F1196:F1214 F1232:F1250 F1268:F1286 F1304:F1322 F1340:F1358 F1376:F1394 F1412:F1430 F1448:F1466 F1484:F1502 F1520:F1538 F1556:F1574 F1592:F1610 F1628:F1646 F1664:F1682 F1700:F1718 F1736:F1754 F1772:F1790 E44:E59 E80:E95 E116:E131 E152:E167 E188:E203 E224:E239 E260:E275 E296:E311 E332:E347 E368:E383 E404:E419 E440:E455 E476:E491 E512:E527 E548:E563 E584:E599 E620:E635 E656:E671 E692:E707 E728:E743 E764:E779 E800:E815 E836:E851 E872:E887 E908:E923 E944:E959 E980:E995 E1016:E1031 E1052:E1067 E1088:E1103 E1124:E1139 E1160:E1175 E1196:E1211 E1232:E1247 E1268:E1283 E1304:E1319 E1340:E1355 E1376:E1391 E1412:E1427 E1448:E1463 E1484:E1499 E1520:E1535 E1556:E1571 E1592:E1607 E1628:E1643 E1664:E1679 E1700:E1715 E1736:E1751 E1772:E1787 C42:G43 C78:G79 C114:G115 C150:G151 C186:G187 C222:G223 C258:G259 C294:G295 C330:G331 C366:G367 C402:G403 C438:G439 C474:G475 C510:G511 C546:G547 C582:G583 C618:G619 C654:G655 C690:G691 C726:G727 C762:G763 C798:G799 C834:G835 C870:G871 C906:G907 C942:G943 C978:G979 C1014:G1015 C1050:G1051 C1086:G1087 C1122:G1123 C1158:G1159 C1194:G1195 C1230:G1231 C1266:G1267 C1302:G1303 C1338:G1339 C1374:G1375 C1410:G1411 C1446:G1447 C1482:G1483 C1518:G1519 C1554:G1555 C1590:G1591 C1626:G1627 C1662:G1663 C1698:G1699 C1734:G1735 C1770:G1771 B37:G39 B69:G75 B105:G111 B141:G147 B177:G183 B213:G219 B249:G255 B285:G291 B321:G327 B357:G363 B393:G399 B429:G435 B465:G471 B501:G507 B537:G543 B573:G579 B609:G615 B645:G651 B681:G687 B717:G723 B753:G759 B789:G795 B825:G831 B861:G867 B897:G903 B933:G939 B969:G975 B1005:G1011 B1041:G1047 B1077:G1083 B1113:G1119 B1149:G1155 B1185:G1191 B1221:G1227 B1257:G1263 B1293:G1299 B1329:G1335 B1365:G1371 B1401:G1407 B1437:G1443 B1473:G1479 B1509:G1515 B1545:G1551 B1581:G1587 B1617:G1623 B1653:G1659 B1689:G1695 B1725:G1731 B1761:G1767 B42:B45 B78:B81 B114:B117 B150:B153 B186:B189 B222:B225 B258:B261 B294:B297 B330:B333 B366:B369 B402:B405 B438:B441 B474:B477 B510:B513 B546:B549 B582:B585 B618:B621 B654:B657 B690:B693 B726:B729 B762:B765 B798:B801 B834:B837 B870:B873 B906:B909 B942:B945 B978:B981 B1014:B1017 B1050:B1053 B1086:B1089 B1122:B1125 B1158:B1161 B1194:B1197 B1230:B1233 B1266:B1269 B1302:B1305 B1338:B1341 B1374:B1377 B1410:B1413 B1446:B1449 B1482:B1485 B1518:B1521 B1554:B1557 B1590:B1593 B1626:B1629 B1662:B1665 B1698:B1701 B1734:B1737 B1770:B1773 A37:A60 A66:A96 A102:A132 A138:A168 A174:A204 A210:A240 A246:A276 A282:A312 A318:A348 A354:A384 A390:A420 A426:A456 A462:A492 A498:A528 A534:A564 A570:A600 A606:A636 A642:A672 A678:A708 A714:A744 A750:A780 A786:A816 A822:A852 A858:A888 A894:A924 A930:A960 A966:A996 A1002:A1032 A1038:A1068 A1074:A1104 A1110:A1140 A1146:A1176 A1182:A1212 A1218:A1248 A1254:A1284 A1290:A1320 A1326:A1356 A1362:A1392 A1398:A1428 A1434:A1464 A1470:A1500 A1506:A1536 A1542:A1572 A1578:A1608 A1614:A1644 A1650:A1680 A1686:A1716 A1722:A1752 A1758:A1788 J63 J99 J135 J171 J207 J243 J279 J315 J351 J387 J423 J459 J495 J531 J567 J603 J639 J675 J711 J747 J783 J819 J855 J891 J927 J963 J999 J1035 J1071 J1107 J1143 J1179 J1215 J1251 J1287 J1323 J1359 J1395 J1431 J1467 J1503 J1539 J1575 J1611 J1647 J1683 J1719 J1755 J1791 N61:N62 N97:N98 N133:N134 N169:N170 N205:N206 N241:N242 N277:N278 N313:N314 N349:N350 N385:N386 N421:N422 N457:N458 N493:N494 N529:N530 N565:N566 N601:N602 N637:N638 N673:N674 N709:N710 N745:N746 N781:N782 N817:N818 N853:N854 N889:N890 N925:N926 N961:N962 N997:N998 N1033:N1034 N1069:N1070 N1105:N1106 N1141:N1142 N1177:N1178 N1213:N1214 N1249:N1250 N1285:N1286 N1321:N1322 N1357:N1358 N1393:N1394 N1429:N1430 N1465:N1466 N1501:N1502 N1537:N1538 N1573:N1574 N1609:N1610 N1645:N1646 N1681:N1682 N1717:N1718 N1753:N1754 N1789:N1790 O63:P65 O99:P101 O135:P137 O171:P173 O207:P209 O243:P245 O279:P281 O315:P317 O351:P353 O387:P389 O423:P425 O459:P461 O495:P497 O531:P533 O567:P569 O603:P605 O639:P641 O675:P677 O711:P713 O747:P749 O783:P785 O819:P821 O855:P857 O891:P893 O927:P929 O963:P965 O999:P1001 O1035:P1037 O1071:P1073 O1107:P1109 O1143:P1145 O1179:P1181 O1215:P1217 O1251:P1253 O1287:P1289 O1323:P1325 O1359:P1361 O1395:P1397 O1431:P1433 O1467:P1469 O1503:P1505 O1539:P1541 O1575:P1577 O1611:P1613 O1647:P1649 O1683:P1685 O1719:P1721 O1755:P1757 O1791:P1793 J1794:J1800 N64:N68 N100:N104 N136:N140 N172:N176 N208:N212 N244:N248 N280:N284 N316:N320 N352:N356 N388:N392 N424:N428 N460:N464 N496:N500 N532:N536 N568:N572 N604:N608 N640:N644 N676:N680 N712:N716 N748:N752 N784:N788 N820:N824 N856:N860 N892:N896 N928:N932 N964:N968 N1000:N1004 N1036:N1040 N1072:N1076 N1108:N1112 N1144:N1148 N1180:N1184 N1216:N1220 N1252:N1256 N1288:N1292 N1324:N1328 N1360:N1364 N1396:N1400 N1432:N1436 N1468:N1472 N1504:N1508 N1540:N1544 N1576:N1580 N1612:N1616 N1648:N1652 N1684:N1688 N1720:N1724 N1756:N1760 N1792:N1796 K1797:P1800 K47:K59 K83:K95 K119:K131 K155:K167 K191:K203 K227:K239 K263:K275 K299:K311 K335:K347 K371:K383 K407:K419 K443:K455 K479:K491 K515:K527 K551:K563 K587:K599 K623:K635 K659:K671 K695:K707 K731:K743 K767:K779 K803:K815 K839:K851 K875:K887 K911:K923 K947:K959 K983:K995 K1019:K1031 K1055:K1067 K1091:K1103 K1127:K1139 K1163:K1175 K1199:K1211 K1235:K1247 K1271:K1283 K1307:K1319 K1343:K1355 K1379:K1391 K1415:K1427 K1451:K1463 K1487:K1499 K1523:K1535 K1559:K1571 K1595:K1607 K1631:K1643 K1667:K1679 K1703:K1715 K1739:K1751 K1775:K1787 P46:P62 P82:P98 P118:P134 P154:P170 P190:P206 P226:P242 P262:P278 P298:P314 P334:P350 P370:P386 P406:P422 P442:P458 P478:P494 P514:P530 P550:P566 P586:P602 P622:P638 P658:P674 P694:P710 P730:P746 P766:P782 P802:P818 P838:P854 P874:P890 P910:P926 P946:P962 P982:P998 P1018:P1034 P1054:P1070 P1090:P1106 P1126:P1142 P1162:P1178 P1198:P1214 P1234:P1250 P1270:P1286 P1306:P1322 P1342:P1358 P1378:P1394 P1414:P1430 P1450:P1466 P1486:P1502 P1522:P1538 P1558:P1574 P1594:P1610 P1630:P1646 P1666:P1682 P1702:P1718 P1738:P1754 P1774:P1790 O44:O62 O80:O98 O116:O134 O152:O170 O188:O206 O224:O242 O260:O278 O296:O314 O332:O350 O368:O386 O404:O422 O440:O458 O476:O494 O512:O530 O548:O566 O584:O602 O620:O638 O656:O674 O692:O710 O728:O746 O764:O782 O800:O818 O836:O854 O872:O890 O908:O926 O944:O962 O980:O998 O1016:O1034 O1052:O1070 O1088:O1106 O1124:O1142 O1160:O1178 O1196:O1214 O1232:O1250 O1268:O1286 O1304:O1322 O1340:O1358 O1376:O1394 O1412:O1430 O1448:O1466 O1484:O1502 O1520:O1538 O1556:O1574 O1592:O1610 O1628:O1646 O1664:O1682 O1700:O1718 O1736:O1754 O1772:O1790 N44:N59 N80:N95 N116:N131 N152:N167 N188:N203 N224:N239 N260:N275 N296:N311 N332:N347 N368:N383 N404:N419 N440:N455 N476:N491 N512:N527 N548:N563 N584:N599 N620:N635 N656:N671 N692:N707 N728:N743 N764:N779 N800:N815 N836:N851 N872:N887 N908:N923 N944:N959 N980:N995 N1016:N1031 N1052:N1067 N1088:N1103 N1124:N1139 N1160:N1175 N1196:N1211 N1232:N1247 N1268:N1283 N1304:N1319 N1340:N1355 N1376:N1391 N1412:N1427 N1448:N1463 N1484:N1499 N1520:N1535 N1556:N1571 N1592:N1607 N1628:N1643 N1664:N1679 N1700:N1715 N1736:N1751 N1772:N1787 L42:P43 L78:P79 L114:P115 L150:P151 L186:P187 L222:P223 L258:P259 L294:P295 L330:P331 L366:P367 L402:P403 L438:P439 L474:P475 L510:P511 L546:P547 L582:P583 L618:P619 L654:P655 L690:P691 L726:P727 L762:P763 L798:P799 L834:P835 L870:P871 L906:P907 L942:P943 L978:P979 L1014:P1015 L1050:P1051 L1086:P1087 L1122:P1123 L1158:P1159 L1194:P1195 L1230:P1231 L1266:P1267 L1302:P1303 L1338:P1339 L1374:P1375 L1410:P1411 L1446:P1447 L1482:P1483 L1518:P1519 L1554:P1555 L1590:P1591 L1626:P1627 L1662:P1663 L1698:P1699 L1734:P1735 L1770:P1771 K37:P39 K69:P75 K105:P111 K141:P147 K177:P183 K213:P219 K249:P255 K285:P291 K321:P327 K357:P363 K393:P399 K429:P435 K465:P471 K501:P507 K537:P543 K573:P579 K609:P615 K645:P651 K681:P687 K717:P723 K753:P759 K789:P795 K825:P831 K861:P867 K897:P903 K933:P939 K969:P975 K1005:P1011 K1041:P1047 K1077:P1083 K1113:P1119 K1149:P1155 K1185:P1191 K1221:P1227 K1257:P1263 K1293:P1299 K1329:P1335 K1365:P1371 K1401:P1407 K1437:P1443 K1473:P1479 K1509:P1515 K1545:P1551 K1581:P1587 K1617:P1623 K1653:P1659 K1689:P1695 K1725:P1731 K1761:P1767 L40:L41 L76:L77 L112:L113 L148:L149 L184:L185 L220:L221 L256:L257 L292:L293 L328:L329 L364:L365 L400:L401 L436:L437 L472:L473 L508:L509 L544:L545 L580:L581 L616:L617 L652:L653 L688:L689 L724:L725 L760:L761 L796:L797 L832:L833 L868:L869 L904:L905 L940:L941 L976:L977 L1012:L1013 L1048:L1049 L1084:L1085 L1120:L1121 L1156:L1157 L1192:L1193 L1228:L1229 L1264:L1265 L1300:L1301 L1336:L1337 L1372:L1373 L1408:L1409 L1444:L1445 L1480:L1481 L1516:L1517 L1552:L1553 L1588:L1589 L1624:L1625 L1660:L1661 L1696:L1697 L1732:L1733 L1768:L1769 K42:K45 K78:K81 K114:K117 K150:K153 K186:K189 K222:K225 K258:K261 K294:K297 K330:K333 K366:K369 K402:K405 K438:K441 K474:K477 K510:K513 K546:K549 K582:K585 K618:K621 K654:K657 K690:K693 K726:K729 K762:K765 K798:K801 K834:K837 K870:K873 K906:K909 K942:K945 K978:K981 K1014:K1017 K1050:K1053 K1086:K1089 K1122:K1125 K1158:K1161 K1194:K1197 K1230:K1233 K1266:K1269 K1302:K1305 K1338:K1341 K1374:K1377 K1410:K1413 K1446:K1449 K1482:K1485 K1518:K1521 K1554:K1557 K1590:K1593 K1626:K1629 K1662:K1665 K1698:K1701 K1734:K1737 K1770:K1773 J37:J60 J66:J96 J102:J132 J138:J168 J174:J204 J210:J240 J246:J276 J282:J312 J318:J348 J354:J384 J390:J420 J426:J456 J462:J492 J498:J528 J534:J564 J570:J600 J606:J636 J642:J672 J678:J708 J714:J744 J750:J780 J786:J816 J822:J852 J858:J888 J894:J924 J930:J960 J966:J996 J1002:J1032 J1038:J1068 J1074:J1104 J1110:J1140 J1146:J1176 J1182:J1212 J1218:J1248 J1254:J1284 J1290:J1320 J1326:J1356 J1362:J1392 J1398:J1428 J1434:J1464 J1470:J1500 J1506:J1536 J1542:J1572 J1578:J1608 J1614:J1644 J1650:J1680 J1686:J1716 J1722:J1752 J1758:J1788 C40:C41 C44:D68 C76:C77 C80:D104 C112:C113 C116:D140 C148:C149 C152:D176 C184:C185 C188:D212 C220:C221 C224:D248 C256:C257 C260:D284 C292:C293 C296:D320 C328:C329 C332:D356 C364:C365 C368:D392 C400:C401 C404:D428 C436:C437 C440:D464 C472:C473 C476:D500 C508:C509 C512:D536 C544:C545 C548:D572 C580:C581 C584:D608 C616:C617 C620:D644 C652:C653 C656:D680 C688:C689 C692:D716 C724:C725 C728:D752 C760:C761 C764:D788 C796:C797 C800:D824 C832:C833 C836:D860 C868:C869 C872:D896 C904:C905 C908:D932 C940:C941 C944:D968 C976:C977 C980:D1004 C1012:C1013 C1016:D1040 C1048:C1049 C1052:D1076 C1084:C1085 C1088:D1112 C1120:C1121 C1124:D1148 C1156:C1157 C1160:D1184 C1192:C1193 C1196:D1220 C1228:C1229 C1232:D1256 C1264:C1265 C1268:D1292 C1300:C1301 C1304:D1328 C1336:C1337 C1340:D1364 C1372:C1373 C1376:D1400 C1408:C1409 C1412:D1436 C1444:C1445 C1448:D1472 C1480:C1481 C1484:D1508 C1516:C1517 C1520:D1544 C1552:C1553 C1556:D1580 C1588:C1589 C1592:D1616 C1624:C1625 C1628:D1652 C1660:C1661 C1664:D1688 C1696:C1697 C1700:D1724 C1732:C1733 C1736:D1760 C1768:C1769 C1772:D1796 L44:M68 L80:M104 L116:M140 L152:M176 L188:M212 L224:M248 L260:M284 L296:M320 L332:M356 L368:M392 L404:M428 L440:M464 L476:M500 L512:M536 L548:M572 L584:M608 L620:M644 L656:M680 L692:M716 L728:M752 L764:M788 L800:M824 L836:M860 L872:M896 L908:M932 L944:M968 L980:M1004 L1016:M1040 L1052:M1076 L1088:M1112 L1124:M1148 L1160:M1184 L1196:M1220 L1232:M1256 L1268:M1292 L1304:M1328 L1340:M1364 L1376:M1400 L1412:M1436 L1448:M1472 L1484:M1508 L1520:M1544 L1556:M1580 L1592:M1616 L1628:M1652 L1664:M1688 L1700:M1724 L1736:M1760 L1772:M1796">
    <cfRule type="expression" dxfId="3" priority="4">
      <formula>ISERROR(A37)</formula>
    </cfRule>
  </conditionalFormatting>
  <conditionalFormatting sqref="J37 J73 J109 J145 J181 J217 J253 J289 J325 J361 J397 J433 J469 J505 J541 J577 J613 J649 J685 J721 J757 J793 J829 J865 J901 J937 J973 J1009 J1045 J1081 J1117 J1153 J1189 J1225 J1261 J1297 J1333 J1369 J1405 J1441 J1477 J1513 J1549 J1585 J1621 J1657 J1693 J1729 J1765">
    <cfRule type="cellIs" dxfId="2" priority="2" operator="equal">
      <formula>0</formula>
    </cfRule>
    <cfRule type="containsText" dxfId="1" priority="3" stopIfTrue="1" operator="containsText" text="false">
      <formula>NOT(ISERROR(SEARCH("false",J37)))</formula>
    </cfRule>
  </conditionalFormatting>
  <conditionalFormatting sqref="J37 J73 J109 J145 J181 J217 J253 J289 J325 J361 J397 J433 J469 J505 J541 J577 J613 J649 J685 J721 J757 J793 J829 J865 J901 J937 J973 J1009 J1045 J1081 J1117 J1153 J1189 J1225 J1261 J1297 J1333 J1369 J1405 J1441 J1477 J1513 J1549 J1585 J1621 J1657 J1693 J1729 J1765">
    <cfRule type="cellIs" dxfId="0" priority="1" stopIfTrue="1" operator="equal">
      <formula>0</formula>
    </cfRule>
  </conditionalFormatting>
  <printOptions horizontalCentered="1" verticalCentered="1"/>
  <pageMargins left="0.5" right="0.5" top="0.5" bottom="0.5" header="0.3" footer="0.3"/>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from the developer's desk</vt:lpstr>
      <vt:lpstr>details</vt:lpstr>
      <vt:lpstr>statement of marks</vt:lpstr>
      <vt:lpstr>result aggregate</vt:lpstr>
      <vt:lpstr>sessional marks</vt:lpstr>
      <vt:lpstr>reports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2015-02-27T07:57:14Z</cp:lastPrinted>
  <dcterms:created xsi:type="dcterms:W3CDTF">2006-09-16T00:00:00Z</dcterms:created>
  <dcterms:modified xsi:type="dcterms:W3CDTF">2015-08-15T06:59:04Z</dcterms:modified>
</cp:coreProperties>
</file>