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20115" windowHeight="8010" activeTab="4"/>
  </bookViews>
  <sheets>
    <sheet name="SUCHI" sheetId="1" r:id="rId1"/>
    <sheet name="BILL NO" sheetId="2" r:id="rId2"/>
    <sheet name="DIFRANCE" sheetId="4" r:id="rId3"/>
    <sheet name="ARRIEAR" sheetId="3" r:id="rId4"/>
    <sheet name="CORONA" sheetId="5" r:id="rId5"/>
  </sheets>
  <definedNames>
    <definedName name="EMP">OFFSET('SUCHI'!$F$6:$F$115,,,COUNTIF('SUCHI'!$E$6:$E$115,"&gt;=1"))</definedName>
    <definedName name="MONTH">'BILL NO'!$A$1:$A$9</definedName>
  </definedNames>
  <calcPr calcId="145621"/>
</workbook>
</file>

<file path=xl/sharedStrings.xml><?xml version="1.0" encoding="utf-8"?>
<sst xmlns="http://schemas.openxmlformats.org/spreadsheetml/2006/main" count="312" uniqueCount="129">
  <si>
    <t>क्र.सं.</t>
  </si>
  <si>
    <t>कार्मिक का नाम</t>
  </si>
  <si>
    <t>पद</t>
  </si>
  <si>
    <t>मूल वेतन</t>
  </si>
  <si>
    <t>जुलाई,19</t>
  </si>
  <si>
    <t>मार्च,20</t>
  </si>
  <si>
    <t>PL INCASHMENT</t>
  </si>
  <si>
    <t>Y/N</t>
  </si>
  <si>
    <t>मद</t>
  </si>
  <si>
    <t>माह</t>
  </si>
  <si>
    <t>कोरोना दिवस</t>
  </si>
  <si>
    <t>H.R.A.  %</t>
  </si>
  <si>
    <t>जनवरी,2020</t>
  </si>
  <si>
    <t>फरवरी,2020</t>
  </si>
  <si>
    <t>मार्च,2020</t>
  </si>
  <si>
    <t>दिसम्बर,2019</t>
  </si>
  <si>
    <t>नवम्बर,2019</t>
  </si>
  <si>
    <t>अक्टूम्बर,2019</t>
  </si>
  <si>
    <t>सितम्बर,2019</t>
  </si>
  <si>
    <t>अगस्त,2019</t>
  </si>
  <si>
    <t>जुलाई,2019</t>
  </si>
  <si>
    <t>BILL NO</t>
  </si>
  <si>
    <t>BILL DATE</t>
  </si>
  <si>
    <t>TV NO</t>
  </si>
  <si>
    <t>TV DATE</t>
  </si>
  <si>
    <t>YES</t>
  </si>
  <si>
    <t>NO</t>
  </si>
  <si>
    <t>PAY</t>
  </si>
  <si>
    <t>DA</t>
  </si>
  <si>
    <t>HRA</t>
  </si>
  <si>
    <t>NPS</t>
  </si>
  <si>
    <t>वेतन जो उठाना था</t>
  </si>
  <si>
    <t>TOTAL</t>
  </si>
  <si>
    <t>वेतन जो उठाया गया</t>
  </si>
  <si>
    <t>GPF</t>
  </si>
  <si>
    <t>GPF/ NPS</t>
  </si>
  <si>
    <t>काटना था</t>
  </si>
  <si>
    <t>काटा गया</t>
  </si>
  <si>
    <t>अन्तर</t>
  </si>
  <si>
    <t>Income Tax</t>
  </si>
  <si>
    <t>आयकर</t>
  </si>
  <si>
    <t>कुल कटौती</t>
  </si>
  <si>
    <t>देय रकम</t>
  </si>
  <si>
    <t>एम्पलोई आई.डी.</t>
  </si>
  <si>
    <t>RJJO199525006200</t>
  </si>
  <si>
    <t>कार्मिक का नाम-</t>
  </si>
  <si>
    <t>पद-</t>
  </si>
  <si>
    <t>मंहगाई भत्ता एरियर 12% से 17%</t>
  </si>
  <si>
    <t>तक</t>
  </si>
  <si>
    <t>से</t>
  </si>
  <si>
    <t>माह-</t>
  </si>
  <si>
    <t>कोरोना कटौती</t>
  </si>
  <si>
    <t>कार्यालय राजकीय उच्च माध्यमिक विद्यालय, लवेरा कलां, बावड़ी-जोधपुर</t>
  </si>
  <si>
    <t>माह-मार्च,2020 के वेतन में से कोरोना सहायता कटौती विवरण-</t>
  </si>
  <si>
    <t>इस SHEET में यदि एरियर शीट में अन्तर आता है तो संबधित कार्मिक के संबधित माह के संबधित कॉलम में संशोधित रकम लिखें</t>
  </si>
  <si>
    <t>इस SHEET में संबधित कार्मिक के संबधित माह के कॉलम में BILL NO/DATE व TV NO/DATE लिखें</t>
  </si>
  <si>
    <t>PL INCASH</t>
  </si>
  <si>
    <t>योग →</t>
  </si>
  <si>
    <t>← योग</t>
  </si>
  <si>
    <t>मंगलाराम चौधरी</t>
  </si>
  <si>
    <t>प्रधानाध्यापक</t>
  </si>
  <si>
    <t>RJJO198925006603</t>
  </si>
  <si>
    <t>गायत्री देवी चौहान</t>
  </si>
  <si>
    <t>अध्यापक तृतीय श्रेणी L-1</t>
  </si>
  <si>
    <t>RJJO199825006483</t>
  </si>
  <si>
    <t>सविता आशिया</t>
  </si>
  <si>
    <t>प्रबोधक L-2</t>
  </si>
  <si>
    <t>RJJO200925010122</t>
  </si>
  <si>
    <t>अध्यापक तृतीय श्रेणी L-2</t>
  </si>
  <si>
    <t>बलवीरसिंह</t>
  </si>
  <si>
    <t>RJJO200825017496</t>
  </si>
  <si>
    <t>सोहनी देवी</t>
  </si>
  <si>
    <t>RJJO200725009726</t>
  </si>
  <si>
    <t>वीणा शर्मा</t>
  </si>
  <si>
    <t>RJJO201125016711</t>
  </si>
  <si>
    <t>स्नेहलता पंवार</t>
  </si>
  <si>
    <t>RJJO200525009885</t>
  </si>
  <si>
    <t>गंगाविशन जाणी</t>
  </si>
  <si>
    <t>RJJO200825017414</t>
  </si>
  <si>
    <t>मनीष सोनी</t>
  </si>
  <si>
    <t>अध्यापक द्वितीय श्रेणी</t>
  </si>
  <si>
    <t>RJJO200825005885</t>
  </si>
  <si>
    <t>सुनील कुमार</t>
  </si>
  <si>
    <t>RJJO201225006855</t>
  </si>
  <si>
    <t>प्रज्ञा दुबे</t>
  </si>
  <si>
    <t>RJJO201225006856</t>
  </si>
  <si>
    <t>कैलाश कुमार दवे</t>
  </si>
  <si>
    <t>प्रधानाचार्य</t>
  </si>
  <si>
    <t>RJJO198724001042</t>
  </si>
  <si>
    <t>पृथ्वीराज</t>
  </si>
  <si>
    <t>RJJO199625011352</t>
  </si>
  <si>
    <t>दुर्गा टेलर</t>
  </si>
  <si>
    <t>शारीरिक शिक्षक</t>
  </si>
  <si>
    <t>RJJO201625023774</t>
  </si>
  <si>
    <t>भगवती शर्मा</t>
  </si>
  <si>
    <t>RJJO198624008657</t>
  </si>
  <si>
    <t>मनीषा शर्मा</t>
  </si>
  <si>
    <t>RJPA200529016129</t>
  </si>
  <si>
    <t>अल्का</t>
  </si>
  <si>
    <t>व्याख्याता</t>
  </si>
  <si>
    <t>RJJO201725008174</t>
  </si>
  <si>
    <t>नूरजहाँ बेगम</t>
  </si>
  <si>
    <t>RJJO199224014159</t>
  </si>
  <si>
    <t>किरण कुमारी गोदारा</t>
  </si>
  <si>
    <t>RJBM200805011858</t>
  </si>
  <si>
    <t>पूजा चौधरी</t>
  </si>
  <si>
    <t>RJJO201325034391</t>
  </si>
  <si>
    <t>सोनिया</t>
  </si>
  <si>
    <t>RJJO201525026373</t>
  </si>
  <si>
    <t>प्रभुराम</t>
  </si>
  <si>
    <t>RJJO201525029904</t>
  </si>
  <si>
    <t>ओमप्रकाश चोयल</t>
  </si>
  <si>
    <t>RJJO201525027398</t>
  </si>
  <si>
    <t>कुशालराम चौधरी</t>
  </si>
  <si>
    <t>पुरखाराम</t>
  </si>
  <si>
    <t>प्रबोधक L-1</t>
  </si>
  <si>
    <t>RJJO200825051441</t>
  </si>
  <si>
    <t>कमला चौधरी</t>
  </si>
  <si>
    <t>RJJO200825048142</t>
  </si>
  <si>
    <t>मंगनाराम</t>
  </si>
  <si>
    <t>RJJO200825048046</t>
  </si>
  <si>
    <t>अल्का रानी</t>
  </si>
  <si>
    <t>RJJO201525034288</t>
  </si>
  <si>
    <t>मंजू सांगेला</t>
  </si>
  <si>
    <t>RJJO200825052017</t>
  </si>
  <si>
    <t>प्रमोद कुमार सोलंकी</t>
  </si>
  <si>
    <t>RJJO200524029696</t>
  </si>
  <si>
    <t>परसराम</t>
  </si>
  <si>
    <t>RJPA201229006318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</si>
</sst>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4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11" fillId="0" borderId="4" xfId="0" applyFont="1" applyBorder="1" applyAlignment="1" applyProtection="1">
      <alignment horizontal="right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5" fillId="0" borderId="3" xfId="0" applyFont="1" applyFill="1" applyBorder="1" applyAlignment="1" applyProtection="1">
      <alignment vertical="center"/>
      <protection hidden="1" locked="0"/>
    </xf>
    <xf numFmtId="0" fontId="15" fillId="0" borderId="3" xfId="0" applyFont="1" applyFill="1" applyBorder="1" applyAlignment="1" applyProtection="1">
      <alignment horizontal="center" vertical="center"/>
      <protection hidden="1"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vertical="center"/>
      <protection hidden="1"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5"/>
  <sheetViews>
    <sheetView view="pageBreakPreview" zoomScaleSheetLayoutView="100" workbookViewId="0" topLeftCell="E3">
      <pane xSplit="2" ySplit="3" topLeftCell="G24" activePane="bottomRight" state="frozen"/>
      <selection pane="topLeft" activeCell="E3" sqref="E3"/>
      <selection pane="topRight" activeCell="G3" sqref="G3"/>
      <selection pane="bottomLeft" activeCell="E6" sqref="E6"/>
      <selection pane="bottomRight" activeCell="P36" sqref="P36"/>
    </sheetView>
  </sheetViews>
  <sheetFormatPr defaultColWidth="9.140625" defaultRowHeight="15"/>
  <cols>
    <col min="1" max="4" width="9.140625" style="1" hidden="1" customWidth="1"/>
    <col min="5" max="5" width="6.57421875" style="1" customWidth="1"/>
    <col min="6" max="6" width="27.57421875" style="1" customWidth="1"/>
    <col min="7" max="8" width="22.7109375" style="1" customWidth="1"/>
    <col min="9" max="9" width="17.00390625" style="1" customWidth="1"/>
    <col min="10" max="10" width="8.140625" style="1" customWidth="1"/>
    <col min="11" max="12" width="10.7109375" style="1" customWidth="1"/>
    <col min="13" max="13" width="6.57421875" style="1" customWidth="1"/>
    <col min="14" max="14" width="16.00390625" style="1" customWidth="1"/>
    <col min="15" max="16" width="8.28125" style="1" customWidth="1"/>
    <col min="17" max="17" width="7.28125" style="1" customWidth="1"/>
    <col min="18" max="16384" width="9.140625" style="1" customWidth="1"/>
  </cols>
  <sheetData>
    <row r="1" ht="15" hidden="1">
      <c r="B1" s="1" t="s">
        <v>25</v>
      </c>
    </row>
    <row r="2" ht="15" hidden="1">
      <c r="B2" s="1" t="s">
        <v>26</v>
      </c>
    </row>
    <row r="3" spans="2:17" ht="25.5" customHeight="1">
      <c r="B3" s="1">
        <v>8</v>
      </c>
      <c r="E3" s="30" t="s">
        <v>52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20.1" customHeight="1">
      <c r="B4" s="1">
        <v>16</v>
      </c>
      <c r="E4" s="31" t="s">
        <v>0</v>
      </c>
      <c r="F4" s="31" t="s">
        <v>1</v>
      </c>
      <c r="G4" s="31" t="s">
        <v>2</v>
      </c>
      <c r="H4" s="31" t="s">
        <v>43</v>
      </c>
      <c r="I4" s="31" t="s">
        <v>8</v>
      </c>
      <c r="J4" s="33" t="s">
        <v>35</v>
      </c>
      <c r="K4" s="31" t="s">
        <v>3</v>
      </c>
      <c r="L4" s="31"/>
      <c r="M4" s="31" t="s">
        <v>6</v>
      </c>
      <c r="N4" s="31"/>
      <c r="O4" s="32" t="s">
        <v>11</v>
      </c>
      <c r="P4" s="33" t="s">
        <v>39</v>
      </c>
      <c r="Q4" s="32" t="s">
        <v>10</v>
      </c>
    </row>
    <row r="5" spans="2:17" ht="20.1" customHeight="1">
      <c r="B5" s="1">
        <v>20</v>
      </c>
      <c r="E5" s="31"/>
      <c r="F5" s="31"/>
      <c r="G5" s="31"/>
      <c r="H5" s="31"/>
      <c r="I5" s="31"/>
      <c r="J5" s="34"/>
      <c r="K5" s="12" t="s">
        <v>4</v>
      </c>
      <c r="L5" s="12" t="s">
        <v>5</v>
      </c>
      <c r="M5" s="12" t="s">
        <v>7</v>
      </c>
      <c r="N5" s="12" t="s">
        <v>9</v>
      </c>
      <c r="O5" s="32"/>
      <c r="P5" s="34"/>
      <c r="Q5" s="32"/>
    </row>
    <row r="6" spans="2:17" ht="20.1" customHeight="1">
      <c r="B6" s="1">
        <v>40</v>
      </c>
      <c r="E6" s="5">
        <f>IF(LEN(F6)&gt;=3,1,0)</f>
        <v>1</v>
      </c>
      <c r="F6" s="57" t="s">
        <v>59</v>
      </c>
      <c r="G6" s="58" t="s">
        <v>60</v>
      </c>
      <c r="H6" s="58" t="s">
        <v>61</v>
      </c>
      <c r="I6" s="14"/>
      <c r="J6" s="59" t="s">
        <v>34</v>
      </c>
      <c r="K6" s="57">
        <v>67200</v>
      </c>
      <c r="L6" s="57">
        <v>67200</v>
      </c>
      <c r="M6" s="14"/>
      <c r="N6" s="14"/>
      <c r="O6" s="14">
        <v>8</v>
      </c>
      <c r="P6" s="14">
        <v>20</v>
      </c>
      <c r="Q6" s="14">
        <v>3</v>
      </c>
    </row>
    <row r="7" spans="5:17" ht="20.1" customHeight="1">
      <c r="E7" s="5">
        <f>IF(LEN(F7)&gt;=3,E6+1,0)</f>
        <v>2</v>
      </c>
      <c r="F7" s="57" t="s">
        <v>62</v>
      </c>
      <c r="G7" s="58" t="s">
        <v>63</v>
      </c>
      <c r="H7" s="58" t="s">
        <v>64</v>
      </c>
      <c r="I7" s="14"/>
      <c r="J7" s="60" t="s">
        <v>34</v>
      </c>
      <c r="K7" s="61">
        <v>59500</v>
      </c>
      <c r="L7" s="61">
        <v>59500</v>
      </c>
      <c r="M7" s="14"/>
      <c r="N7" s="14"/>
      <c r="O7" s="14">
        <v>8</v>
      </c>
      <c r="P7" s="14">
        <v>20</v>
      </c>
      <c r="Q7" s="14">
        <v>3</v>
      </c>
    </row>
    <row r="8" spans="2:17" ht="20.1" customHeight="1">
      <c r="B8" s="1">
        <v>5</v>
      </c>
      <c r="E8" s="5">
        <f aca="true" t="shared" si="0" ref="E8:E71">IF(LEN(F8)&gt;=3,E7+1,0)</f>
        <v>3</v>
      </c>
      <c r="F8" s="57" t="s">
        <v>65</v>
      </c>
      <c r="G8" s="58" t="s">
        <v>66</v>
      </c>
      <c r="H8" s="58" t="s">
        <v>67</v>
      </c>
      <c r="I8" s="14"/>
      <c r="J8" s="60" t="s">
        <v>30</v>
      </c>
      <c r="K8" s="61">
        <v>43800</v>
      </c>
      <c r="L8" s="61">
        <v>43800</v>
      </c>
      <c r="M8" s="14"/>
      <c r="N8" s="14"/>
      <c r="O8" s="14">
        <v>8</v>
      </c>
      <c r="P8" s="14">
        <v>10</v>
      </c>
      <c r="Q8" s="14">
        <v>3</v>
      </c>
    </row>
    <row r="9" spans="2:17" ht="20.1" customHeight="1">
      <c r="B9" s="1">
        <v>3</v>
      </c>
      <c r="E9" s="5">
        <f t="shared" si="0"/>
        <v>4</v>
      </c>
      <c r="F9" s="57" t="s">
        <v>69</v>
      </c>
      <c r="G9" s="58" t="s">
        <v>66</v>
      </c>
      <c r="H9" s="58" t="s">
        <v>70</v>
      </c>
      <c r="I9" s="14"/>
      <c r="J9" s="60" t="s">
        <v>30</v>
      </c>
      <c r="K9" s="61">
        <v>43800</v>
      </c>
      <c r="L9" s="61">
        <v>43800</v>
      </c>
      <c r="M9" s="14"/>
      <c r="N9" s="14"/>
      <c r="O9" s="14">
        <v>8</v>
      </c>
      <c r="P9" s="14">
        <v>10</v>
      </c>
      <c r="Q9" s="14">
        <v>3</v>
      </c>
    </row>
    <row r="10" spans="2:17" ht="20.1" customHeight="1">
      <c r="B10" s="1">
        <v>2</v>
      </c>
      <c r="E10" s="5">
        <f t="shared" si="0"/>
        <v>5</v>
      </c>
      <c r="F10" s="57" t="s">
        <v>71</v>
      </c>
      <c r="G10" s="58" t="s">
        <v>68</v>
      </c>
      <c r="H10" s="58" t="s">
        <v>72</v>
      </c>
      <c r="I10" s="14"/>
      <c r="J10" s="60" t="s">
        <v>30</v>
      </c>
      <c r="K10" s="61">
        <v>45100</v>
      </c>
      <c r="L10" s="61">
        <v>45100</v>
      </c>
      <c r="M10" s="14"/>
      <c r="N10" s="14"/>
      <c r="O10" s="14">
        <v>8</v>
      </c>
      <c r="P10" s="14">
        <v>10</v>
      </c>
      <c r="Q10" s="14">
        <v>3</v>
      </c>
    </row>
    <row r="11" spans="2:17" ht="20.1" customHeight="1">
      <c r="B11" s="1">
        <v>1</v>
      </c>
      <c r="E11" s="5">
        <f t="shared" si="0"/>
        <v>6</v>
      </c>
      <c r="F11" s="57" t="s">
        <v>73</v>
      </c>
      <c r="G11" s="58" t="s">
        <v>63</v>
      </c>
      <c r="H11" s="58" t="s">
        <v>74</v>
      </c>
      <c r="I11" s="14"/>
      <c r="J11" s="60" t="s">
        <v>30</v>
      </c>
      <c r="K11" s="61">
        <v>61300</v>
      </c>
      <c r="L11" s="61">
        <v>61300</v>
      </c>
      <c r="M11" s="14"/>
      <c r="N11" s="14"/>
      <c r="O11" s="14">
        <v>8</v>
      </c>
      <c r="P11" s="14">
        <v>10</v>
      </c>
      <c r="Q11" s="14">
        <v>3</v>
      </c>
    </row>
    <row r="12" spans="5:17" ht="20.1" customHeight="1">
      <c r="E12" s="5">
        <f t="shared" si="0"/>
        <v>7</v>
      </c>
      <c r="F12" s="57" t="s">
        <v>75</v>
      </c>
      <c r="G12" s="58" t="s">
        <v>68</v>
      </c>
      <c r="H12" s="58" t="s">
        <v>76</v>
      </c>
      <c r="I12" s="14"/>
      <c r="J12" s="60" t="s">
        <v>30</v>
      </c>
      <c r="K12" s="61">
        <v>49300</v>
      </c>
      <c r="L12" s="61">
        <v>49300</v>
      </c>
      <c r="M12" s="14"/>
      <c r="N12" s="14"/>
      <c r="O12" s="14">
        <v>8</v>
      </c>
      <c r="P12" s="14">
        <v>10</v>
      </c>
      <c r="Q12" s="14">
        <v>3</v>
      </c>
    </row>
    <row r="13" spans="2:17" ht="20.1" customHeight="1">
      <c r="B13" s="1" t="s">
        <v>34</v>
      </c>
      <c r="C13" s="1">
        <v>1</v>
      </c>
      <c r="E13" s="5">
        <f t="shared" si="0"/>
        <v>8</v>
      </c>
      <c r="F13" s="57" t="s">
        <v>77</v>
      </c>
      <c r="G13" s="58" t="s">
        <v>68</v>
      </c>
      <c r="H13" s="58" t="s">
        <v>78</v>
      </c>
      <c r="I13" s="14"/>
      <c r="J13" s="60" t="s">
        <v>30</v>
      </c>
      <c r="K13" s="61">
        <v>43800</v>
      </c>
      <c r="L13" s="61">
        <v>43800</v>
      </c>
      <c r="M13" s="14"/>
      <c r="N13" s="14"/>
      <c r="O13" s="14">
        <v>8</v>
      </c>
      <c r="P13" s="14">
        <v>10</v>
      </c>
      <c r="Q13" s="14">
        <v>3</v>
      </c>
    </row>
    <row r="14" spans="2:17" ht="20.1" customHeight="1">
      <c r="B14" s="1" t="s">
        <v>30</v>
      </c>
      <c r="C14" s="1">
        <v>2</v>
      </c>
      <c r="E14" s="5">
        <f t="shared" si="0"/>
        <v>9</v>
      </c>
      <c r="F14" s="57" t="s">
        <v>79</v>
      </c>
      <c r="G14" s="58" t="s">
        <v>80</v>
      </c>
      <c r="H14" s="58" t="s">
        <v>81</v>
      </c>
      <c r="I14" s="14"/>
      <c r="J14" s="60" t="s">
        <v>30</v>
      </c>
      <c r="K14" s="61">
        <v>45100</v>
      </c>
      <c r="L14" s="61">
        <v>45100</v>
      </c>
      <c r="M14" s="14"/>
      <c r="N14" s="14"/>
      <c r="O14" s="14">
        <v>8</v>
      </c>
      <c r="P14" s="14">
        <v>10</v>
      </c>
      <c r="Q14" s="14">
        <v>3</v>
      </c>
    </row>
    <row r="15" spans="5:17" ht="20.1" customHeight="1">
      <c r="E15" s="5">
        <f t="shared" si="0"/>
        <v>10</v>
      </c>
      <c r="F15" s="57" t="s">
        <v>82</v>
      </c>
      <c r="G15" s="58" t="s">
        <v>80</v>
      </c>
      <c r="H15" s="58" t="s">
        <v>83</v>
      </c>
      <c r="I15" s="14"/>
      <c r="J15" s="60" t="s">
        <v>30</v>
      </c>
      <c r="K15" s="61">
        <v>43800</v>
      </c>
      <c r="L15" s="61">
        <v>43800</v>
      </c>
      <c r="M15" s="14"/>
      <c r="N15" s="14"/>
      <c r="O15" s="14">
        <v>8</v>
      </c>
      <c r="P15" s="14">
        <v>10</v>
      </c>
      <c r="Q15" s="14">
        <v>3</v>
      </c>
    </row>
    <row r="16" spans="2:17" ht="20.1" customHeight="1">
      <c r="B16" s="1">
        <v>5</v>
      </c>
      <c r="E16" s="5">
        <f t="shared" si="0"/>
        <v>11</v>
      </c>
      <c r="F16" s="57" t="s">
        <v>84</v>
      </c>
      <c r="G16" s="58" t="s">
        <v>80</v>
      </c>
      <c r="H16" s="58" t="s">
        <v>85</v>
      </c>
      <c r="I16" s="14"/>
      <c r="J16" s="60" t="s">
        <v>30</v>
      </c>
      <c r="K16" s="61">
        <v>43800</v>
      </c>
      <c r="L16" s="61">
        <v>43800</v>
      </c>
      <c r="M16" s="14"/>
      <c r="N16" s="14"/>
      <c r="O16" s="14">
        <v>8</v>
      </c>
      <c r="P16" s="14">
        <v>10</v>
      </c>
      <c r="Q16" s="14">
        <v>3</v>
      </c>
    </row>
    <row r="17" spans="2:17" ht="20.1" customHeight="1">
      <c r="B17" s="1">
        <v>10</v>
      </c>
      <c r="E17" s="5">
        <f t="shared" si="0"/>
        <v>12</v>
      </c>
      <c r="F17" s="57" t="s">
        <v>86</v>
      </c>
      <c r="G17" s="58" t="s">
        <v>87</v>
      </c>
      <c r="H17" s="58" t="s">
        <v>88</v>
      </c>
      <c r="I17" s="14"/>
      <c r="J17" s="60" t="s">
        <v>34</v>
      </c>
      <c r="K17" s="61">
        <v>87800</v>
      </c>
      <c r="L17" s="61">
        <v>87800</v>
      </c>
      <c r="M17" s="14"/>
      <c r="N17" s="14"/>
      <c r="O17" s="14">
        <v>8</v>
      </c>
      <c r="P17" s="14">
        <v>20</v>
      </c>
      <c r="Q17" s="14">
        <v>5</v>
      </c>
    </row>
    <row r="18" spans="2:17" ht="20.1" customHeight="1">
      <c r="B18" s="1">
        <v>20</v>
      </c>
      <c r="E18" s="5">
        <f t="shared" si="0"/>
        <v>13</v>
      </c>
      <c r="F18" s="57" t="s">
        <v>89</v>
      </c>
      <c r="G18" s="58" t="s">
        <v>63</v>
      </c>
      <c r="H18" s="58" t="s">
        <v>90</v>
      </c>
      <c r="I18" s="14"/>
      <c r="J18" s="60" t="s">
        <v>34</v>
      </c>
      <c r="K18" s="61">
        <v>61300</v>
      </c>
      <c r="L18" s="61">
        <v>61300</v>
      </c>
      <c r="M18" s="14"/>
      <c r="N18" s="14"/>
      <c r="O18" s="14">
        <v>8</v>
      </c>
      <c r="P18" s="14">
        <v>20</v>
      </c>
      <c r="Q18" s="14">
        <v>3</v>
      </c>
    </row>
    <row r="19" spans="5:17" ht="20.1" customHeight="1">
      <c r="E19" s="5">
        <f t="shared" si="0"/>
        <v>14</v>
      </c>
      <c r="F19" s="57" t="s">
        <v>91</v>
      </c>
      <c r="G19" s="58" t="s">
        <v>92</v>
      </c>
      <c r="H19" s="58" t="s">
        <v>93</v>
      </c>
      <c r="I19" s="14"/>
      <c r="J19" s="60" t="s">
        <v>30</v>
      </c>
      <c r="K19" s="61">
        <v>35800</v>
      </c>
      <c r="L19" s="61">
        <v>35800</v>
      </c>
      <c r="M19" s="14"/>
      <c r="N19" s="14"/>
      <c r="O19" s="14">
        <v>8</v>
      </c>
      <c r="P19" s="14">
        <v>10</v>
      </c>
      <c r="Q19" s="14">
        <v>3</v>
      </c>
    </row>
    <row r="20" spans="5:17" ht="20.1" customHeight="1">
      <c r="E20" s="5">
        <f t="shared" si="0"/>
        <v>15</v>
      </c>
      <c r="F20" s="57" t="s">
        <v>94</v>
      </c>
      <c r="G20" s="58" t="s">
        <v>63</v>
      </c>
      <c r="H20" s="58" t="s">
        <v>95</v>
      </c>
      <c r="I20" s="14"/>
      <c r="J20" s="60" t="s">
        <v>34</v>
      </c>
      <c r="K20" s="61">
        <v>71300</v>
      </c>
      <c r="L20" s="61">
        <v>71300</v>
      </c>
      <c r="M20" s="14"/>
      <c r="N20" s="14"/>
      <c r="O20" s="14">
        <v>8</v>
      </c>
      <c r="P20" s="14">
        <v>20</v>
      </c>
      <c r="Q20" s="14">
        <v>3</v>
      </c>
    </row>
    <row r="21" spans="5:17" ht="20.1" customHeight="1">
      <c r="E21" s="5">
        <f t="shared" si="0"/>
        <v>16</v>
      </c>
      <c r="F21" s="57" t="s">
        <v>96</v>
      </c>
      <c r="G21" s="58" t="s">
        <v>80</v>
      </c>
      <c r="H21" s="58" t="s">
        <v>97</v>
      </c>
      <c r="I21" s="14"/>
      <c r="J21" s="60" t="s">
        <v>30</v>
      </c>
      <c r="K21" s="61">
        <v>50800</v>
      </c>
      <c r="L21" s="61">
        <v>50800</v>
      </c>
      <c r="M21" s="14"/>
      <c r="N21" s="14"/>
      <c r="O21" s="14">
        <v>8</v>
      </c>
      <c r="P21" s="14">
        <v>10</v>
      </c>
      <c r="Q21" s="14">
        <v>3</v>
      </c>
    </row>
    <row r="22" spans="5:17" ht="20.1" customHeight="1">
      <c r="E22" s="5">
        <f t="shared" si="0"/>
        <v>17</v>
      </c>
      <c r="F22" s="57" t="s">
        <v>98</v>
      </c>
      <c r="G22" s="58" t="s">
        <v>99</v>
      </c>
      <c r="H22" s="58" t="s">
        <v>100</v>
      </c>
      <c r="I22" s="14"/>
      <c r="J22" s="60" t="s">
        <v>30</v>
      </c>
      <c r="K22" s="61">
        <v>45600</v>
      </c>
      <c r="L22" s="61">
        <v>45600</v>
      </c>
      <c r="M22" s="14"/>
      <c r="N22" s="14"/>
      <c r="O22" s="14">
        <v>8</v>
      </c>
      <c r="P22" s="14">
        <v>10</v>
      </c>
      <c r="Q22" s="14">
        <v>3</v>
      </c>
    </row>
    <row r="23" spans="5:17" ht="20.1" customHeight="1">
      <c r="E23" s="5">
        <f t="shared" si="0"/>
        <v>18</v>
      </c>
      <c r="F23" s="57" t="s">
        <v>101</v>
      </c>
      <c r="G23" s="58" t="s">
        <v>63</v>
      </c>
      <c r="H23" s="58" t="s">
        <v>102</v>
      </c>
      <c r="I23" s="14"/>
      <c r="J23" s="60" t="s">
        <v>34</v>
      </c>
      <c r="K23" s="61">
        <v>61300</v>
      </c>
      <c r="L23" s="61">
        <v>61300</v>
      </c>
      <c r="M23" s="14"/>
      <c r="N23" s="14"/>
      <c r="O23" s="14">
        <v>8</v>
      </c>
      <c r="P23" s="14">
        <v>20</v>
      </c>
      <c r="Q23" s="14">
        <v>3</v>
      </c>
    </row>
    <row r="24" spans="5:17" ht="20.1" customHeight="1">
      <c r="E24" s="5">
        <f t="shared" si="0"/>
        <v>19</v>
      </c>
      <c r="F24" s="57" t="s">
        <v>103</v>
      </c>
      <c r="G24" s="58" t="s">
        <v>68</v>
      </c>
      <c r="H24" s="58" t="s">
        <v>104</v>
      </c>
      <c r="I24" s="14"/>
      <c r="J24" s="60" t="s">
        <v>30</v>
      </c>
      <c r="K24" s="61">
        <v>43800</v>
      </c>
      <c r="L24" s="61">
        <v>43800</v>
      </c>
      <c r="M24" s="14"/>
      <c r="N24" s="14"/>
      <c r="O24" s="14">
        <v>8</v>
      </c>
      <c r="P24" s="14">
        <v>10</v>
      </c>
      <c r="Q24" s="14">
        <v>3</v>
      </c>
    </row>
    <row r="25" spans="5:17" ht="20.1" customHeight="1">
      <c r="E25" s="5">
        <f t="shared" si="0"/>
        <v>20</v>
      </c>
      <c r="F25" s="57" t="s">
        <v>105</v>
      </c>
      <c r="G25" s="58" t="s">
        <v>63</v>
      </c>
      <c r="H25" s="58" t="s">
        <v>106</v>
      </c>
      <c r="I25" s="14"/>
      <c r="J25" s="60" t="s">
        <v>30</v>
      </c>
      <c r="K25" s="61">
        <v>38000</v>
      </c>
      <c r="L25" s="61">
        <v>38000</v>
      </c>
      <c r="M25" s="14"/>
      <c r="N25" s="14"/>
      <c r="O25" s="14">
        <v>8</v>
      </c>
      <c r="P25" s="14">
        <v>10</v>
      </c>
      <c r="Q25" s="14">
        <v>3</v>
      </c>
    </row>
    <row r="26" spans="5:17" ht="20.1" customHeight="1">
      <c r="E26" s="5">
        <f t="shared" si="0"/>
        <v>21</v>
      </c>
      <c r="F26" s="57" t="s">
        <v>107</v>
      </c>
      <c r="G26" s="58" t="s">
        <v>63</v>
      </c>
      <c r="H26" s="58" t="s">
        <v>108</v>
      </c>
      <c r="I26" s="14"/>
      <c r="J26" s="60" t="s">
        <v>30</v>
      </c>
      <c r="K26" s="61">
        <v>36900</v>
      </c>
      <c r="L26" s="61">
        <v>36900</v>
      </c>
      <c r="M26" s="14"/>
      <c r="N26" s="14"/>
      <c r="O26" s="14">
        <v>8</v>
      </c>
      <c r="P26" s="14">
        <v>10</v>
      </c>
      <c r="Q26" s="14">
        <v>3</v>
      </c>
    </row>
    <row r="27" spans="5:17" ht="20.1" customHeight="1">
      <c r="E27" s="5">
        <f t="shared" si="0"/>
        <v>22</v>
      </c>
      <c r="F27" s="57" t="s">
        <v>109</v>
      </c>
      <c r="G27" s="58" t="s">
        <v>63</v>
      </c>
      <c r="H27" s="58" t="s">
        <v>110</v>
      </c>
      <c r="I27" s="14"/>
      <c r="J27" s="60" t="s">
        <v>30</v>
      </c>
      <c r="K27" s="61">
        <v>36900</v>
      </c>
      <c r="L27" s="61">
        <v>36900</v>
      </c>
      <c r="M27" s="14"/>
      <c r="N27" s="14"/>
      <c r="O27" s="14">
        <v>8</v>
      </c>
      <c r="P27" s="14">
        <v>10</v>
      </c>
      <c r="Q27" s="14">
        <v>3</v>
      </c>
    </row>
    <row r="28" spans="5:17" ht="20.1" customHeight="1">
      <c r="E28" s="5">
        <f t="shared" si="0"/>
        <v>23</v>
      </c>
      <c r="F28" s="57" t="s">
        <v>111</v>
      </c>
      <c r="G28" s="58" t="s">
        <v>63</v>
      </c>
      <c r="H28" s="58" t="s">
        <v>112</v>
      </c>
      <c r="I28" s="14"/>
      <c r="J28" s="60" t="s">
        <v>30</v>
      </c>
      <c r="K28" s="61">
        <v>36900</v>
      </c>
      <c r="L28" s="61">
        <v>36900</v>
      </c>
      <c r="M28" s="14"/>
      <c r="N28" s="14"/>
      <c r="O28" s="14">
        <v>8</v>
      </c>
      <c r="P28" s="14">
        <v>10</v>
      </c>
      <c r="Q28" s="14">
        <v>3</v>
      </c>
    </row>
    <row r="29" spans="5:17" ht="20.1" customHeight="1">
      <c r="E29" s="5">
        <f t="shared" si="0"/>
        <v>24</v>
      </c>
      <c r="F29" s="57" t="s">
        <v>113</v>
      </c>
      <c r="G29" s="58" t="s">
        <v>63</v>
      </c>
      <c r="H29" s="58" t="s">
        <v>44</v>
      </c>
      <c r="I29" s="14"/>
      <c r="J29" s="60" t="s">
        <v>34</v>
      </c>
      <c r="K29" s="61">
        <v>61300</v>
      </c>
      <c r="L29" s="61">
        <v>61300</v>
      </c>
      <c r="M29" s="14" t="s">
        <v>25</v>
      </c>
      <c r="N29" s="14" t="s">
        <v>16</v>
      </c>
      <c r="O29" s="14">
        <v>8</v>
      </c>
      <c r="P29" s="14">
        <v>20</v>
      </c>
      <c r="Q29" s="14">
        <v>3</v>
      </c>
    </row>
    <row r="30" spans="5:17" ht="20.1" customHeight="1">
      <c r="E30" s="5">
        <f t="shared" si="0"/>
        <v>25</v>
      </c>
      <c r="F30" s="57" t="s">
        <v>114</v>
      </c>
      <c r="G30" s="58" t="s">
        <v>115</v>
      </c>
      <c r="H30" s="58" t="s">
        <v>116</v>
      </c>
      <c r="I30" s="14"/>
      <c r="J30" s="60" t="s">
        <v>30</v>
      </c>
      <c r="K30" s="61">
        <v>43800</v>
      </c>
      <c r="L30" s="61">
        <v>43800</v>
      </c>
      <c r="M30" s="14"/>
      <c r="N30" s="14"/>
      <c r="O30" s="14">
        <v>8</v>
      </c>
      <c r="P30" s="14">
        <v>10</v>
      </c>
      <c r="Q30" s="14">
        <v>3</v>
      </c>
    </row>
    <row r="31" spans="5:17" ht="20.1" customHeight="1">
      <c r="E31" s="5">
        <f t="shared" si="0"/>
        <v>26</v>
      </c>
      <c r="F31" s="57" t="s">
        <v>117</v>
      </c>
      <c r="G31" s="58" t="s">
        <v>115</v>
      </c>
      <c r="H31" s="58" t="s">
        <v>118</v>
      </c>
      <c r="I31" s="14"/>
      <c r="J31" s="60" t="s">
        <v>30</v>
      </c>
      <c r="K31" s="61">
        <v>43800</v>
      </c>
      <c r="L31" s="61">
        <v>43800</v>
      </c>
      <c r="M31" s="14"/>
      <c r="N31" s="14"/>
      <c r="O31" s="14">
        <v>8</v>
      </c>
      <c r="P31" s="14">
        <v>10</v>
      </c>
      <c r="Q31" s="14">
        <v>3</v>
      </c>
    </row>
    <row r="32" spans="5:17" ht="20.1" customHeight="1">
      <c r="E32" s="5">
        <f t="shared" si="0"/>
        <v>27</v>
      </c>
      <c r="F32" s="57" t="s">
        <v>119</v>
      </c>
      <c r="G32" s="58" t="s">
        <v>115</v>
      </c>
      <c r="H32" s="58" t="s">
        <v>120</v>
      </c>
      <c r="I32" s="14"/>
      <c r="J32" s="60" t="s">
        <v>30</v>
      </c>
      <c r="K32" s="61">
        <v>45100</v>
      </c>
      <c r="L32" s="61">
        <v>45100</v>
      </c>
      <c r="M32" s="14"/>
      <c r="N32" s="14"/>
      <c r="O32" s="14">
        <v>8</v>
      </c>
      <c r="P32" s="14">
        <v>10</v>
      </c>
      <c r="Q32" s="14">
        <v>3</v>
      </c>
    </row>
    <row r="33" spans="5:17" ht="20.1" customHeight="1">
      <c r="E33" s="5">
        <f t="shared" si="0"/>
        <v>28</v>
      </c>
      <c r="F33" s="57" t="s">
        <v>121</v>
      </c>
      <c r="G33" s="58" t="s">
        <v>63</v>
      </c>
      <c r="H33" s="58" t="s">
        <v>122</v>
      </c>
      <c r="I33" s="14"/>
      <c r="J33" s="60" t="s">
        <v>30</v>
      </c>
      <c r="K33" s="61">
        <v>36900</v>
      </c>
      <c r="L33" s="61">
        <v>36900</v>
      </c>
      <c r="M33" s="14"/>
      <c r="N33" s="14"/>
      <c r="O33" s="14">
        <v>8</v>
      </c>
      <c r="P33" s="14">
        <v>10</v>
      </c>
      <c r="Q33" s="14">
        <v>3</v>
      </c>
    </row>
    <row r="34" spans="5:17" ht="20.1" customHeight="1">
      <c r="E34" s="5">
        <f t="shared" si="0"/>
        <v>29</v>
      </c>
      <c r="F34" s="57" t="s">
        <v>123</v>
      </c>
      <c r="G34" s="58" t="s">
        <v>63</v>
      </c>
      <c r="H34" s="58" t="s">
        <v>124</v>
      </c>
      <c r="I34" s="14"/>
      <c r="J34" s="60" t="s">
        <v>30</v>
      </c>
      <c r="K34" s="61">
        <v>43800</v>
      </c>
      <c r="L34" s="61">
        <v>43800</v>
      </c>
      <c r="M34" s="14"/>
      <c r="N34" s="14"/>
      <c r="O34" s="14">
        <v>8</v>
      </c>
      <c r="P34" s="14">
        <v>10</v>
      </c>
      <c r="Q34" s="14">
        <v>3</v>
      </c>
    </row>
    <row r="35" spans="5:17" ht="20.1" customHeight="1">
      <c r="E35" s="5">
        <f t="shared" si="0"/>
        <v>30</v>
      </c>
      <c r="F35" s="57" t="s">
        <v>125</v>
      </c>
      <c r="G35" s="58" t="s">
        <v>99</v>
      </c>
      <c r="H35" s="58" t="s">
        <v>126</v>
      </c>
      <c r="I35" s="14"/>
      <c r="J35" s="60" t="s">
        <v>30</v>
      </c>
      <c r="K35" s="61">
        <v>52900</v>
      </c>
      <c r="L35" s="61">
        <v>52900</v>
      </c>
      <c r="M35" s="14" t="s">
        <v>25</v>
      </c>
      <c r="N35" s="14" t="s">
        <v>16</v>
      </c>
      <c r="O35" s="14">
        <v>8</v>
      </c>
      <c r="P35" s="14">
        <v>10</v>
      </c>
      <c r="Q35" s="14">
        <v>5</v>
      </c>
    </row>
    <row r="36" spans="5:17" ht="20.1" customHeight="1">
      <c r="E36" s="5">
        <f t="shared" si="0"/>
        <v>31</v>
      </c>
      <c r="F36" s="57" t="s">
        <v>127</v>
      </c>
      <c r="G36" s="58" t="s">
        <v>99</v>
      </c>
      <c r="H36" s="58" t="s">
        <v>128</v>
      </c>
      <c r="I36" s="14"/>
      <c r="J36" s="60" t="s">
        <v>30</v>
      </c>
      <c r="K36" s="61">
        <v>45600</v>
      </c>
      <c r="L36" s="61">
        <v>45600</v>
      </c>
      <c r="M36" s="14" t="s">
        <v>25</v>
      </c>
      <c r="N36" s="14" t="s">
        <v>16</v>
      </c>
      <c r="O36" s="14">
        <v>8</v>
      </c>
      <c r="P36" s="14">
        <v>10</v>
      </c>
      <c r="Q36" s="14">
        <v>5</v>
      </c>
    </row>
    <row r="37" spans="5:17" ht="20.1" customHeight="1">
      <c r="E37" s="5">
        <f t="shared" si="0"/>
        <v>0</v>
      </c>
      <c r="F37" s="57"/>
      <c r="G37" s="58"/>
      <c r="H37" s="58"/>
      <c r="I37" s="14"/>
      <c r="J37" s="60"/>
      <c r="K37" s="61"/>
      <c r="L37" s="61"/>
      <c r="M37" s="14"/>
      <c r="N37" s="14"/>
      <c r="O37" s="14"/>
      <c r="P37" s="14"/>
      <c r="Q37" s="14"/>
    </row>
    <row r="38" spans="5:17" ht="20.1" customHeight="1">
      <c r="E38" s="5">
        <f t="shared" si="0"/>
        <v>0</v>
      </c>
      <c r="F38" s="57"/>
      <c r="G38" s="58"/>
      <c r="H38" s="58"/>
      <c r="I38" s="14"/>
      <c r="J38" s="60"/>
      <c r="K38" s="61"/>
      <c r="L38" s="61"/>
      <c r="M38" s="14"/>
      <c r="N38" s="14"/>
      <c r="O38" s="14"/>
      <c r="P38" s="14"/>
      <c r="Q38" s="14"/>
    </row>
    <row r="39" spans="5:17" ht="20.1" customHeight="1">
      <c r="E39" s="5">
        <f t="shared" si="0"/>
        <v>0</v>
      </c>
      <c r="F39" s="57"/>
      <c r="G39" s="58"/>
      <c r="H39" s="58"/>
      <c r="I39" s="14"/>
      <c r="J39" s="60"/>
      <c r="K39" s="61"/>
      <c r="L39" s="61"/>
      <c r="M39" s="14"/>
      <c r="N39" s="14"/>
      <c r="O39" s="14"/>
      <c r="P39" s="14"/>
      <c r="Q39" s="14"/>
    </row>
    <row r="40" spans="5:17" ht="20.1" customHeight="1">
      <c r="E40" s="5">
        <f t="shared" si="0"/>
        <v>0</v>
      </c>
      <c r="F40" s="57"/>
      <c r="G40" s="58"/>
      <c r="H40" s="58"/>
      <c r="I40" s="14"/>
      <c r="J40" s="60"/>
      <c r="K40" s="61"/>
      <c r="L40" s="61"/>
      <c r="M40" s="14"/>
      <c r="N40" s="14"/>
      <c r="O40" s="14"/>
      <c r="P40" s="14"/>
      <c r="Q40" s="14"/>
    </row>
    <row r="41" spans="5:17" ht="20.1" customHeight="1">
      <c r="E41" s="5">
        <f t="shared" si="0"/>
        <v>0</v>
      </c>
      <c r="F41" s="57"/>
      <c r="G41" s="58"/>
      <c r="H41" s="58"/>
      <c r="I41" s="14"/>
      <c r="J41" s="60"/>
      <c r="K41" s="61"/>
      <c r="L41" s="61"/>
      <c r="M41" s="14"/>
      <c r="N41" s="14"/>
      <c r="O41" s="14"/>
      <c r="P41" s="14"/>
      <c r="Q41" s="14"/>
    </row>
    <row r="42" spans="5:17" ht="20.1" customHeight="1">
      <c r="E42" s="5">
        <f t="shared" si="0"/>
        <v>0</v>
      </c>
      <c r="F42" s="57"/>
      <c r="G42" s="58"/>
      <c r="H42" s="58"/>
      <c r="I42" s="14"/>
      <c r="J42" s="60"/>
      <c r="K42" s="61"/>
      <c r="L42" s="61"/>
      <c r="M42" s="14"/>
      <c r="N42" s="14"/>
      <c r="O42" s="14"/>
      <c r="P42" s="14"/>
      <c r="Q42" s="14"/>
    </row>
    <row r="43" spans="5:17" ht="20.1" customHeight="1">
      <c r="E43" s="5">
        <f t="shared" si="0"/>
        <v>0</v>
      </c>
      <c r="F43" s="57"/>
      <c r="G43" s="58"/>
      <c r="H43" s="58"/>
      <c r="I43" s="14"/>
      <c r="J43" s="60"/>
      <c r="K43" s="61"/>
      <c r="L43" s="61"/>
      <c r="M43" s="14"/>
      <c r="N43" s="14"/>
      <c r="O43" s="14"/>
      <c r="P43" s="14"/>
      <c r="Q43" s="14"/>
    </row>
    <row r="44" spans="5:17" ht="20.1" customHeight="1">
      <c r="E44" s="5">
        <f t="shared" si="0"/>
        <v>0</v>
      </c>
      <c r="F44" s="13"/>
      <c r="G44" s="14"/>
      <c r="H44" s="14"/>
      <c r="I44" s="14"/>
      <c r="J44" s="14"/>
      <c r="K44" s="15"/>
      <c r="L44" s="15"/>
      <c r="M44" s="14"/>
      <c r="N44" s="14"/>
      <c r="O44" s="14"/>
      <c r="P44" s="14"/>
      <c r="Q44" s="14"/>
    </row>
    <row r="45" spans="5:17" ht="20.1" customHeight="1">
      <c r="E45" s="5">
        <f t="shared" si="0"/>
        <v>0</v>
      </c>
      <c r="F45" s="13"/>
      <c r="G45" s="14"/>
      <c r="H45" s="14"/>
      <c r="I45" s="14"/>
      <c r="J45" s="14"/>
      <c r="K45" s="15"/>
      <c r="L45" s="15"/>
      <c r="M45" s="14"/>
      <c r="N45" s="14"/>
      <c r="O45" s="14"/>
      <c r="P45" s="14"/>
      <c r="Q45" s="14"/>
    </row>
    <row r="46" spans="5:17" ht="20.1" customHeight="1">
      <c r="E46" s="5">
        <f t="shared" si="0"/>
        <v>0</v>
      </c>
      <c r="F46" s="13"/>
      <c r="G46" s="14"/>
      <c r="H46" s="14"/>
      <c r="I46" s="14"/>
      <c r="J46" s="14"/>
      <c r="K46" s="15"/>
      <c r="L46" s="15"/>
      <c r="M46" s="14"/>
      <c r="N46" s="14"/>
      <c r="O46" s="14"/>
      <c r="P46" s="14"/>
      <c r="Q46" s="14"/>
    </row>
    <row r="47" spans="5:17" ht="20.1" customHeight="1">
      <c r="E47" s="5">
        <f t="shared" si="0"/>
        <v>0</v>
      </c>
      <c r="F47" s="13"/>
      <c r="G47" s="14"/>
      <c r="H47" s="14"/>
      <c r="I47" s="14"/>
      <c r="J47" s="14"/>
      <c r="K47" s="15"/>
      <c r="L47" s="15"/>
      <c r="M47" s="14"/>
      <c r="N47" s="14"/>
      <c r="O47" s="14"/>
      <c r="P47" s="14"/>
      <c r="Q47" s="14"/>
    </row>
    <row r="48" spans="5:17" ht="20.1" customHeight="1">
      <c r="E48" s="5">
        <f t="shared" si="0"/>
        <v>0</v>
      </c>
      <c r="F48" s="13"/>
      <c r="G48" s="14"/>
      <c r="H48" s="14"/>
      <c r="I48" s="14"/>
      <c r="J48" s="14"/>
      <c r="K48" s="15"/>
      <c r="L48" s="15"/>
      <c r="M48" s="14"/>
      <c r="N48" s="14"/>
      <c r="O48" s="14"/>
      <c r="P48" s="14"/>
      <c r="Q48" s="14"/>
    </row>
    <row r="49" spans="5:17" ht="20.1" customHeight="1">
      <c r="E49" s="5">
        <f t="shared" si="0"/>
        <v>0</v>
      </c>
      <c r="F49" s="13"/>
      <c r="G49" s="14"/>
      <c r="H49" s="14"/>
      <c r="I49" s="14"/>
      <c r="J49" s="14"/>
      <c r="K49" s="15"/>
      <c r="L49" s="15"/>
      <c r="M49" s="14"/>
      <c r="N49" s="14"/>
      <c r="O49" s="14"/>
      <c r="P49" s="14"/>
      <c r="Q49" s="14"/>
    </row>
    <row r="50" spans="5:17" ht="20.1" customHeight="1">
      <c r="E50" s="5">
        <f t="shared" si="0"/>
        <v>0</v>
      </c>
      <c r="F50" s="13"/>
      <c r="G50" s="14"/>
      <c r="H50" s="14"/>
      <c r="I50" s="14"/>
      <c r="J50" s="14"/>
      <c r="K50" s="15"/>
      <c r="L50" s="15"/>
      <c r="M50" s="14"/>
      <c r="N50" s="14"/>
      <c r="O50" s="14"/>
      <c r="P50" s="14"/>
      <c r="Q50" s="14"/>
    </row>
    <row r="51" spans="5:17" ht="20.1" customHeight="1">
      <c r="E51" s="5">
        <f t="shared" si="0"/>
        <v>0</v>
      </c>
      <c r="F51" s="13"/>
      <c r="G51" s="14"/>
      <c r="H51" s="14"/>
      <c r="I51" s="14"/>
      <c r="J51" s="14"/>
      <c r="K51" s="15"/>
      <c r="L51" s="15"/>
      <c r="M51" s="14"/>
      <c r="N51" s="14"/>
      <c r="O51" s="14"/>
      <c r="P51" s="14"/>
      <c r="Q51" s="14"/>
    </row>
    <row r="52" spans="5:17" ht="20.1" customHeight="1">
      <c r="E52" s="5">
        <f t="shared" si="0"/>
        <v>0</v>
      </c>
      <c r="F52" s="13"/>
      <c r="G52" s="14"/>
      <c r="H52" s="14"/>
      <c r="I52" s="14"/>
      <c r="J52" s="14"/>
      <c r="K52" s="15"/>
      <c r="L52" s="15"/>
      <c r="M52" s="14"/>
      <c r="N52" s="14"/>
      <c r="O52" s="14"/>
      <c r="P52" s="14"/>
      <c r="Q52" s="14"/>
    </row>
    <row r="53" spans="5:17" ht="20.1" customHeight="1">
      <c r="E53" s="5">
        <f t="shared" si="0"/>
        <v>0</v>
      </c>
      <c r="F53" s="13"/>
      <c r="G53" s="14"/>
      <c r="H53" s="14"/>
      <c r="I53" s="14"/>
      <c r="J53" s="14"/>
      <c r="K53" s="15"/>
      <c r="L53" s="15"/>
      <c r="M53" s="14"/>
      <c r="N53" s="14"/>
      <c r="O53" s="14"/>
      <c r="P53" s="14"/>
      <c r="Q53" s="14"/>
    </row>
    <row r="54" spans="5:17" ht="20.1" customHeight="1">
      <c r="E54" s="5">
        <f t="shared" si="0"/>
        <v>0</v>
      </c>
      <c r="F54" s="13"/>
      <c r="G54" s="14"/>
      <c r="H54" s="14"/>
      <c r="I54" s="14"/>
      <c r="J54" s="14"/>
      <c r="K54" s="15"/>
      <c r="L54" s="15"/>
      <c r="M54" s="14"/>
      <c r="N54" s="14"/>
      <c r="O54" s="14"/>
      <c r="P54" s="14"/>
      <c r="Q54" s="14"/>
    </row>
    <row r="55" spans="5:17" ht="20.1" customHeight="1">
      <c r="E55" s="5">
        <f t="shared" si="0"/>
        <v>0</v>
      </c>
      <c r="F55" s="13"/>
      <c r="G55" s="14"/>
      <c r="H55" s="14"/>
      <c r="I55" s="14"/>
      <c r="J55" s="14"/>
      <c r="K55" s="15"/>
      <c r="L55" s="15"/>
      <c r="M55" s="14"/>
      <c r="N55" s="14"/>
      <c r="O55" s="14"/>
      <c r="P55" s="14"/>
      <c r="Q55" s="14"/>
    </row>
    <row r="56" spans="5:17" ht="20.1" customHeight="1">
      <c r="E56" s="5">
        <f t="shared" si="0"/>
        <v>0</v>
      </c>
      <c r="F56" s="13"/>
      <c r="G56" s="14"/>
      <c r="H56" s="14"/>
      <c r="I56" s="14"/>
      <c r="J56" s="14"/>
      <c r="K56" s="15"/>
      <c r="L56" s="15"/>
      <c r="M56" s="14"/>
      <c r="N56" s="14"/>
      <c r="O56" s="14"/>
      <c r="P56" s="14"/>
      <c r="Q56" s="14"/>
    </row>
    <row r="57" spans="5:17" ht="20.1" customHeight="1">
      <c r="E57" s="5">
        <f t="shared" si="0"/>
        <v>0</v>
      </c>
      <c r="F57" s="13"/>
      <c r="G57" s="14"/>
      <c r="H57" s="14"/>
      <c r="I57" s="14"/>
      <c r="J57" s="14"/>
      <c r="K57" s="15"/>
      <c r="L57" s="15"/>
      <c r="M57" s="14"/>
      <c r="N57" s="14"/>
      <c r="O57" s="14"/>
      <c r="P57" s="14"/>
      <c r="Q57" s="14"/>
    </row>
    <row r="58" spans="5:17" ht="20.1" customHeight="1">
      <c r="E58" s="5">
        <f t="shared" si="0"/>
        <v>0</v>
      </c>
      <c r="F58" s="13"/>
      <c r="G58" s="14"/>
      <c r="H58" s="14"/>
      <c r="I58" s="14"/>
      <c r="J58" s="14"/>
      <c r="K58" s="15"/>
      <c r="L58" s="15"/>
      <c r="M58" s="14"/>
      <c r="N58" s="14"/>
      <c r="O58" s="14"/>
      <c r="P58" s="14"/>
      <c r="Q58" s="14"/>
    </row>
    <row r="59" spans="5:17" ht="20.1" customHeight="1">
      <c r="E59" s="5">
        <f t="shared" si="0"/>
        <v>0</v>
      </c>
      <c r="F59" s="13"/>
      <c r="G59" s="14"/>
      <c r="H59" s="14"/>
      <c r="I59" s="14"/>
      <c r="J59" s="14"/>
      <c r="K59" s="15"/>
      <c r="L59" s="15"/>
      <c r="M59" s="14"/>
      <c r="N59" s="14"/>
      <c r="O59" s="14"/>
      <c r="P59" s="14"/>
      <c r="Q59" s="14"/>
    </row>
    <row r="60" spans="5:17" ht="20.1" customHeight="1">
      <c r="E60" s="5">
        <f t="shared" si="0"/>
        <v>0</v>
      </c>
      <c r="F60" s="13"/>
      <c r="G60" s="14"/>
      <c r="H60" s="14"/>
      <c r="I60" s="14"/>
      <c r="J60" s="14"/>
      <c r="K60" s="15"/>
      <c r="L60" s="15"/>
      <c r="M60" s="14"/>
      <c r="N60" s="14"/>
      <c r="O60" s="14"/>
      <c r="P60" s="14"/>
      <c r="Q60" s="14"/>
    </row>
    <row r="61" spans="5:17" ht="20.1" customHeight="1">
      <c r="E61" s="5">
        <f t="shared" si="0"/>
        <v>0</v>
      </c>
      <c r="F61" s="13"/>
      <c r="G61" s="14"/>
      <c r="H61" s="14"/>
      <c r="I61" s="14"/>
      <c r="J61" s="14"/>
      <c r="K61" s="15"/>
      <c r="L61" s="15"/>
      <c r="M61" s="14"/>
      <c r="N61" s="14"/>
      <c r="O61" s="14"/>
      <c r="P61" s="14"/>
      <c r="Q61" s="14"/>
    </row>
    <row r="62" spans="5:17" ht="20.1" customHeight="1">
      <c r="E62" s="5">
        <f t="shared" si="0"/>
        <v>0</v>
      </c>
      <c r="F62" s="13"/>
      <c r="G62" s="14"/>
      <c r="H62" s="14"/>
      <c r="I62" s="14"/>
      <c r="J62" s="14"/>
      <c r="K62" s="15"/>
      <c r="L62" s="15"/>
      <c r="M62" s="14"/>
      <c r="N62" s="14"/>
      <c r="O62" s="14"/>
      <c r="P62" s="14"/>
      <c r="Q62" s="14"/>
    </row>
    <row r="63" spans="5:17" ht="20.1" customHeight="1">
      <c r="E63" s="5">
        <f t="shared" si="0"/>
        <v>0</v>
      </c>
      <c r="F63" s="13"/>
      <c r="G63" s="14"/>
      <c r="H63" s="14"/>
      <c r="I63" s="14"/>
      <c r="J63" s="14"/>
      <c r="K63" s="15"/>
      <c r="L63" s="15"/>
      <c r="M63" s="14"/>
      <c r="N63" s="14"/>
      <c r="O63" s="14"/>
      <c r="P63" s="14"/>
      <c r="Q63" s="14"/>
    </row>
    <row r="64" spans="5:17" ht="20.1" customHeight="1">
      <c r="E64" s="5">
        <f t="shared" si="0"/>
        <v>0</v>
      </c>
      <c r="F64" s="13"/>
      <c r="G64" s="14"/>
      <c r="H64" s="14"/>
      <c r="I64" s="14"/>
      <c r="J64" s="14"/>
      <c r="K64" s="15"/>
      <c r="L64" s="15"/>
      <c r="M64" s="14"/>
      <c r="N64" s="14"/>
      <c r="O64" s="14"/>
      <c r="P64" s="14"/>
      <c r="Q64" s="14"/>
    </row>
    <row r="65" spans="5:17" ht="20.1" customHeight="1">
      <c r="E65" s="5">
        <f t="shared" si="0"/>
        <v>0</v>
      </c>
      <c r="F65" s="13"/>
      <c r="G65" s="14"/>
      <c r="H65" s="14"/>
      <c r="I65" s="14"/>
      <c r="J65" s="14"/>
      <c r="K65" s="15"/>
      <c r="L65" s="15"/>
      <c r="M65" s="14"/>
      <c r="N65" s="14"/>
      <c r="O65" s="14"/>
      <c r="P65" s="14"/>
      <c r="Q65" s="14"/>
    </row>
    <row r="66" spans="5:17" ht="20.1" customHeight="1">
      <c r="E66" s="5">
        <f t="shared" si="0"/>
        <v>0</v>
      </c>
      <c r="F66" s="13"/>
      <c r="G66" s="14"/>
      <c r="H66" s="14"/>
      <c r="I66" s="14"/>
      <c r="J66" s="14"/>
      <c r="K66" s="15"/>
      <c r="L66" s="15"/>
      <c r="M66" s="14"/>
      <c r="N66" s="14"/>
      <c r="O66" s="14"/>
      <c r="P66" s="14"/>
      <c r="Q66" s="14"/>
    </row>
    <row r="67" spans="5:17" ht="20.1" customHeight="1">
      <c r="E67" s="5">
        <f t="shared" si="0"/>
        <v>0</v>
      </c>
      <c r="F67" s="13"/>
      <c r="G67" s="14"/>
      <c r="H67" s="14"/>
      <c r="I67" s="14"/>
      <c r="J67" s="14"/>
      <c r="K67" s="15"/>
      <c r="L67" s="15"/>
      <c r="M67" s="14"/>
      <c r="N67" s="14"/>
      <c r="O67" s="14"/>
      <c r="P67" s="14"/>
      <c r="Q67" s="14"/>
    </row>
    <row r="68" spans="5:17" ht="20.1" customHeight="1">
      <c r="E68" s="5">
        <f t="shared" si="0"/>
        <v>0</v>
      </c>
      <c r="F68" s="13"/>
      <c r="G68" s="14"/>
      <c r="H68" s="14"/>
      <c r="I68" s="14"/>
      <c r="J68" s="14"/>
      <c r="K68" s="15"/>
      <c r="L68" s="15"/>
      <c r="M68" s="14"/>
      <c r="N68" s="14"/>
      <c r="O68" s="14"/>
      <c r="P68" s="14"/>
      <c r="Q68" s="14"/>
    </row>
    <row r="69" spans="5:17" ht="20.1" customHeight="1">
      <c r="E69" s="5">
        <f t="shared" si="0"/>
        <v>0</v>
      </c>
      <c r="F69" s="13"/>
      <c r="G69" s="14"/>
      <c r="H69" s="14"/>
      <c r="I69" s="14"/>
      <c r="J69" s="14"/>
      <c r="K69" s="15"/>
      <c r="L69" s="15"/>
      <c r="M69" s="14"/>
      <c r="N69" s="14"/>
      <c r="O69" s="14"/>
      <c r="P69" s="14"/>
      <c r="Q69" s="14"/>
    </row>
    <row r="70" spans="5:17" ht="20.1" customHeight="1">
      <c r="E70" s="5">
        <f t="shared" si="0"/>
        <v>0</v>
      </c>
      <c r="F70" s="13"/>
      <c r="G70" s="14"/>
      <c r="H70" s="14"/>
      <c r="I70" s="14"/>
      <c r="J70" s="14"/>
      <c r="K70" s="15"/>
      <c r="L70" s="15"/>
      <c r="M70" s="14"/>
      <c r="N70" s="14"/>
      <c r="O70" s="14"/>
      <c r="P70" s="14"/>
      <c r="Q70" s="14"/>
    </row>
    <row r="71" spans="5:17" ht="20.1" customHeight="1">
      <c r="E71" s="5">
        <f t="shared" si="0"/>
        <v>0</v>
      </c>
      <c r="F71" s="13"/>
      <c r="G71" s="14"/>
      <c r="H71" s="14"/>
      <c r="I71" s="14"/>
      <c r="J71" s="14"/>
      <c r="K71" s="15"/>
      <c r="L71" s="15"/>
      <c r="M71" s="14"/>
      <c r="N71" s="14"/>
      <c r="O71" s="14"/>
      <c r="P71" s="14"/>
      <c r="Q71" s="14"/>
    </row>
    <row r="72" spans="5:17" ht="20.1" customHeight="1">
      <c r="E72" s="5">
        <f aca="true" t="shared" si="1" ref="E72:E115">IF(LEN(F72)&gt;=3,E71+1,0)</f>
        <v>0</v>
      </c>
      <c r="F72" s="13"/>
      <c r="G72" s="14"/>
      <c r="H72" s="14"/>
      <c r="I72" s="14"/>
      <c r="J72" s="14"/>
      <c r="K72" s="15"/>
      <c r="L72" s="15"/>
      <c r="M72" s="14"/>
      <c r="N72" s="14"/>
      <c r="O72" s="14"/>
      <c r="P72" s="14"/>
      <c r="Q72" s="14"/>
    </row>
    <row r="73" spans="5:17" ht="20.1" customHeight="1">
      <c r="E73" s="5">
        <f t="shared" si="1"/>
        <v>0</v>
      </c>
      <c r="F73" s="13"/>
      <c r="G73" s="14"/>
      <c r="H73" s="14"/>
      <c r="I73" s="14"/>
      <c r="J73" s="14"/>
      <c r="K73" s="15"/>
      <c r="L73" s="15"/>
      <c r="M73" s="14"/>
      <c r="N73" s="14"/>
      <c r="O73" s="14"/>
      <c r="P73" s="14"/>
      <c r="Q73" s="14"/>
    </row>
    <row r="74" spans="5:17" ht="20.1" customHeight="1">
      <c r="E74" s="5">
        <f t="shared" si="1"/>
        <v>0</v>
      </c>
      <c r="F74" s="13"/>
      <c r="G74" s="14"/>
      <c r="H74" s="14"/>
      <c r="I74" s="14"/>
      <c r="J74" s="14"/>
      <c r="K74" s="15"/>
      <c r="L74" s="15"/>
      <c r="M74" s="14"/>
      <c r="N74" s="14"/>
      <c r="O74" s="14"/>
      <c r="P74" s="14"/>
      <c r="Q74" s="14"/>
    </row>
    <row r="75" spans="5:17" ht="20.1" customHeight="1">
      <c r="E75" s="5">
        <f t="shared" si="1"/>
        <v>0</v>
      </c>
      <c r="F75" s="13"/>
      <c r="G75" s="14"/>
      <c r="H75" s="14"/>
      <c r="I75" s="14"/>
      <c r="J75" s="14"/>
      <c r="K75" s="15"/>
      <c r="L75" s="15"/>
      <c r="M75" s="14"/>
      <c r="N75" s="14"/>
      <c r="O75" s="14"/>
      <c r="P75" s="14"/>
      <c r="Q75" s="14"/>
    </row>
    <row r="76" spans="5:17" ht="20.1" customHeight="1">
      <c r="E76" s="5">
        <f t="shared" si="1"/>
        <v>0</v>
      </c>
      <c r="F76" s="13"/>
      <c r="G76" s="14"/>
      <c r="H76" s="14"/>
      <c r="I76" s="14"/>
      <c r="J76" s="14"/>
      <c r="K76" s="15"/>
      <c r="L76" s="15"/>
      <c r="M76" s="14"/>
      <c r="N76" s="14"/>
      <c r="O76" s="14"/>
      <c r="P76" s="14"/>
      <c r="Q76" s="14"/>
    </row>
    <row r="77" spans="5:17" ht="20.1" customHeight="1">
      <c r="E77" s="5">
        <f t="shared" si="1"/>
        <v>0</v>
      </c>
      <c r="F77" s="13"/>
      <c r="G77" s="14"/>
      <c r="H77" s="14"/>
      <c r="I77" s="14"/>
      <c r="J77" s="14"/>
      <c r="K77" s="15"/>
      <c r="L77" s="15"/>
      <c r="M77" s="14"/>
      <c r="N77" s="14"/>
      <c r="O77" s="14"/>
      <c r="P77" s="14"/>
      <c r="Q77" s="14"/>
    </row>
    <row r="78" spans="5:17" ht="20.1" customHeight="1">
      <c r="E78" s="5">
        <f t="shared" si="1"/>
        <v>0</v>
      </c>
      <c r="F78" s="13"/>
      <c r="G78" s="14"/>
      <c r="H78" s="14"/>
      <c r="I78" s="14"/>
      <c r="J78" s="14"/>
      <c r="K78" s="15"/>
      <c r="L78" s="15"/>
      <c r="M78" s="14"/>
      <c r="N78" s="14"/>
      <c r="O78" s="14"/>
      <c r="P78" s="14"/>
      <c r="Q78" s="14"/>
    </row>
    <row r="79" spans="5:17" ht="20.1" customHeight="1">
      <c r="E79" s="5">
        <f t="shared" si="1"/>
        <v>0</v>
      </c>
      <c r="F79" s="13"/>
      <c r="G79" s="14"/>
      <c r="H79" s="14"/>
      <c r="I79" s="14"/>
      <c r="J79" s="14"/>
      <c r="K79" s="15"/>
      <c r="L79" s="15"/>
      <c r="M79" s="14"/>
      <c r="N79" s="14"/>
      <c r="O79" s="14"/>
      <c r="P79" s="14"/>
      <c r="Q79" s="14"/>
    </row>
    <row r="80" spans="5:17" ht="20.1" customHeight="1">
      <c r="E80" s="5">
        <f t="shared" si="1"/>
        <v>0</v>
      </c>
      <c r="F80" s="13"/>
      <c r="G80" s="14"/>
      <c r="H80" s="14"/>
      <c r="I80" s="14"/>
      <c r="J80" s="14"/>
      <c r="K80" s="15"/>
      <c r="L80" s="15"/>
      <c r="M80" s="14"/>
      <c r="N80" s="14"/>
      <c r="O80" s="14"/>
      <c r="P80" s="14"/>
      <c r="Q80" s="14"/>
    </row>
    <row r="81" spans="5:17" ht="20.1" customHeight="1">
      <c r="E81" s="5">
        <f t="shared" si="1"/>
        <v>0</v>
      </c>
      <c r="F81" s="13"/>
      <c r="G81" s="14"/>
      <c r="H81" s="14"/>
      <c r="I81" s="14"/>
      <c r="J81" s="14"/>
      <c r="K81" s="15"/>
      <c r="L81" s="15"/>
      <c r="M81" s="14"/>
      <c r="N81" s="14"/>
      <c r="O81" s="14"/>
      <c r="P81" s="14"/>
      <c r="Q81" s="14"/>
    </row>
    <row r="82" spans="5:17" ht="20.1" customHeight="1">
      <c r="E82" s="5">
        <f t="shared" si="1"/>
        <v>0</v>
      </c>
      <c r="F82" s="13"/>
      <c r="G82" s="14"/>
      <c r="H82" s="14"/>
      <c r="I82" s="14"/>
      <c r="J82" s="14"/>
      <c r="K82" s="15"/>
      <c r="L82" s="15"/>
      <c r="M82" s="14"/>
      <c r="N82" s="14"/>
      <c r="O82" s="14"/>
      <c r="P82" s="14"/>
      <c r="Q82" s="14"/>
    </row>
    <row r="83" spans="5:17" ht="20.1" customHeight="1">
      <c r="E83" s="5">
        <f t="shared" si="1"/>
        <v>0</v>
      </c>
      <c r="F83" s="13"/>
      <c r="G83" s="14"/>
      <c r="H83" s="14"/>
      <c r="I83" s="14"/>
      <c r="J83" s="14"/>
      <c r="K83" s="15"/>
      <c r="L83" s="15"/>
      <c r="M83" s="14"/>
      <c r="N83" s="14"/>
      <c r="O83" s="14"/>
      <c r="P83" s="14"/>
      <c r="Q83" s="14"/>
    </row>
    <row r="84" spans="5:17" ht="20.1" customHeight="1">
      <c r="E84" s="5">
        <f t="shared" si="1"/>
        <v>0</v>
      </c>
      <c r="F84" s="13"/>
      <c r="G84" s="14"/>
      <c r="H84" s="14"/>
      <c r="I84" s="14"/>
      <c r="J84" s="14"/>
      <c r="K84" s="15"/>
      <c r="L84" s="15"/>
      <c r="M84" s="14"/>
      <c r="N84" s="14"/>
      <c r="O84" s="14"/>
      <c r="P84" s="14"/>
      <c r="Q84" s="14"/>
    </row>
    <row r="85" spans="5:17" ht="20.1" customHeight="1">
      <c r="E85" s="5">
        <f t="shared" si="1"/>
        <v>0</v>
      </c>
      <c r="F85" s="13"/>
      <c r="G85" s="14"/>
      <c r="H85" s="14"/>
      <c r="I85" s="14"/>
      <c r="J85" s="14"/>
      <c r="K85" s="15"/>
      <c r="L85" s="15"/>
      <c r="M85" s="14"/>
      <c r="N85" s="14"/>
      <c r="O85" s="14"/>
      <c r="P85" s="14"/>
      <c r="Q85" s="14"/>
    </row>
    <row r="86" spans="5:17" ht="20.1" customHeight="1">
      <c r="E86" s="5">
        <f t="shared" si="1"/>
        <v>0</v>
      </c>
      <c r="F86" s="13"/>
      <c r="G86" s="14"/>
      <c r="H86" s="14"/>
      <c r="I86" s="14"/>
      <c r="J86" s="14"/>
      <c r="K86" s="15"/>
      <c r="L86" s="15"/>
      <c r="M86" s="14"/>
      <c r="N86" s="14"/>
      <c r="O86" s="14"/>
      <c r="P86" s="14"/>
      <c r="Q86" s="14"/>
    </row>
    <row r="87" spans="5:17" ht="20.1" customHeight="1">
      <c r="E87" s="5">
        <f t="shared" si="1"/>
        <v>0</v>
      </c>
      <c r="F87" s="13"/>
      <c r="G87" s="14"/>
      <c r="H87" s="14"/>
      <c r="I87" s="14"/>
      <c r="J87" s="14"/>
      <c r="K87" s="15"/>
      <c r="L87" s="15"/>
      <c r="M87" s="14"/>
      <c r="N87" s="14"/>
      <c r="O87" s="14"/>
      <c r="P87" s="14"/>
      <c r="Q87" s="14"/>
    </row>
    <row r="88" spans="5:17" ht="20.1" customHeight="1">
      <c r="E88" s="5">
        <f t="shared" si="1"/>
        <v>0</v>
      </c>
      <c r="F88" s="13"/>
      <c r="G88" s="14"/>
      <c r="H88" s="14"/>
      <c r="I88" s="14"/>
      <c r="J88" s="14"/>
      <c r="K88" s="15"/>
      <c r="L88" s="15"/>
      <c r="M88" s="14"/>
      <c r="N88" s="14"/>
      <c r="O88" s="14"/>
      <c r="P88" s="14"/>
      <c r="Q88" s="14"/>
    </row>
    <row r="89" spans="5:17" ht="20.1" customHeight="1">
      <c r="E89" s="5">
        <f t="shared" si="1"/>
        <v>0</v>
      </c>
      <c r="F89" s="13"/>
      <c r="G89" s="14"/>
      <c r="H89" s="14"/>
      <c r="I89" s="14"/>
      <c r="J89" s="14"/>
      <c r="K89" s="15"/>
      <c r="L89" s="15"/>
      <c r="M89" s="14"/>
      <c r="N89" s="14"/>
      <c r="O89" s="14"/>
      <c r="P89" s="14"/>
      <c r="Q89" s="14"/>
    </row>
    <row r="90" spans="5:17" ht="20.1" customHeight="1">
      <c r="E90" s="5">
        <f t="shared" si="1"/>
        <v>0</v>
      </c>
      <c r="F90" s="13"/>
      <c r="G90" s="14"/>
      <c r="H90" s="14"/>
      <c r="I90" s="14"/>
      <c r="J90" s="14"/>
      <c r="K90" s="15"/>
      <c r="L90" s="15"/>
      <c r="M90" s="14"/>
      <c r="N90" s="14"/>
      <c r="O90" s="14"/>
      <c r="P90" s="14"/>
      <c r="Q90" s="14"/>
    </row>
    <row r="91" spans="5:17" ht="20.1" customHeight="1">
      <c r="E91" s="5">
        <f t="shared" si="1"/>
        <v>0</v>
      </c>
      <c r="F91" s="13"/>
      <c r="G91" s="14"/>
      <c r="H91" s="14"/>
      <c r="I91" s="14"/>
      <c r="J91" s="14"/>
      <c r="K91" s="15"/>
      <c r="L91" s="15"/>
      <c r="M91" s="14"/>
      <c r="N91" s="14"/>
      <c r="O91" s="14"/>
      <c r="P91" s="14"/>
      <c r="Q91" s="14"/>
    </row>
    <row r="92" spans="5:17" ht="20.1" customHeight="1">
      <c r="E92" s="5">
        <f t="shared" si="1"/>
        <v>0</v>
      </c>
      <c r="F92" s="13"/>
      <c r="G92" s="14"/>
      <c r="H92" s="14"/>
      <c r="I92" s="14"/>
      <c r="J92" s="14"/>
      <c r="K92" s="15"/>
      <c r="L92" s="15"/>
      <c r="M92" s="14"/>
      <c r="N92" s="14"/>
      <c r="O92" s="14"/>
      <c r="P92" s="14"/>
      <c r="Q92" s="14"/>
    </row>
    <row r="93" spans="5:17" ht="20.1" customHeight="1">
      <c r="E93" s="5">
        <f t="shared" si="1"/>
        <v>0</v>
      </c>
      <c r="F93" s="13"/>
      <c r="G93" s="14"/>
      <c r="H93" s="14"/>
      <c r="I93" s="14"/>
      <c r="J93" s="14"/>
      <c r="K93" s="15"/>
      <c r="L93" s="15"/>
      <c r="M93" s="14"/>
      <c r="N93" s="14"/>
      <c r="O93" s="14"/>
      <c r="P93" s="14"/>
      <c r="Q93" s="14"/>
    </row>
    <row r="94" spans="5:17" ht="20.1" customHeight="1">
      <c r="E94" s="5">
        <f t="shared" si="1"/>
        <v>0</v>
      </c>
      <c r="F94" s="13"/>
      <c r="G94" s="14"/>
      <c r="H94" s="14"/>
      <c r="I94" s="14"/>
      <c r="J94" s="14"/>
      <c r="K94" s="15"/>
      <c r="L94" s="15"/>
      <c r="M94" s="14"/>
      <c r="N94" s="14"/>
      <c r="O94" s="14"/>
      <c r="P94" s="14"/>
      <c r="Q94" s="14"/>
    </row>
    <row r="95" spans="5:17" ht="20.1" customHeight="1">
      <c r="E95" s="5">
        <f t="shared" si="1"/>
        <v>0</v>
      </c>
      <c r="F95" s="13"/>
      <c r="G95" s="14"/>
      <c r="H95" s="14"/>
      <c r="I95" s="14"/>
      <c r="J95" s="14"/>
      <c r="K95" s="15"/>
      <c r="L95" s="15"/>
      <c r="M95" s="14"/>
      <c r="N95" s="14"/>
      <c r="O95" s="14"/>
      <c r="P95" s="14"/>
      <c r="Q95" s="14"/>
    </row>
    <row r="96" spans="5:17" ht="20.1" customHeight="1">
      <c r="E96" s="5">
        <f t="shared" si="1"/>
        <v>0</v>
      </c>
      <c r="F96" s="13"/>
      <c r="G96" s="14"/>
      <c r="H96" s="14"/>
      <c r="I96" s="14"/>
      <c r="J96" s="14"/>
      <c r="K96" s="15"/>
      <c r="L96" s="15"/>
      <c r="M96" s="14"/>
      <c r="N96" s="14"/>
      <c r="O96" s="14"/>
      <c r="P96" s="14"/>
      <c r="Q96" s="14"/>
    </row>
    <row r="97" spans="5:17" ht="20.1" customHeight="1">
      <c r="E97" s="5">
        <f t="shared" si="1"/>
        <v>0</v>
      </c>
      <c r="F97" s="13"/>
      <c r="G97" s="14"/>
      <c r="H97" s="14"/>
      <c r="I97" s="14"/>
      <c r="J97" s="14"/>
      <c r="K97" s="15"/>
      <c r="L97" s="15"/>
      <c r="M97" s="14"/>
      <c r="N97" s="14"/>
      <c r="O97" s="14"/>
      <c r="P97" s="14"/>
      <c r="Q97" s="14"/>
    </row>
    <row r="98" spans="5:17" ht="20.1" customHeight="1">
      <c r="E98" s="5">
        <f t="shared" si="1"/>
        <v>0</v>
      </c>
      <c r="F98" s="13"/>
      <c r="G98" s="14"/>
      <c r="H98" s="14"/>
      <c r="I98" s="14"/>
      <c r="J98" s="14"/>
      <c r="K98" s="15"/>
      <c r="L98" s="15"/>
      <c r="M98" s="14"/>
      <c r="N98" s="14"/>
      <c r="O98" s="14"/>
      <c r="P98" s="14"/>
      <c r="Q98" s="14"/>
    </row>
    <row r="99" spans="5:17" ht="20.1" customHeight="1">
      <c r="E99" s="5">
        <f t="shared" si="1"/>
        <v>0</v>
      </c>
      <c r="F99" s="13"/>
      <c r="G99" s="14"/>
      <c r="H99" s="14"/>
      <c r="I99" s="14"/>
      <c r="J99" s="14"/>
      <c r="K99" s="15"/>
      <c r="L99" s="15"/>
      <c r="M99" s="14"/>
      <c r="N99" s="14"/>
      <c r="O99" s="14"/>
      <c r="P99" s="14"/>
      <c r="Q99" s="14"/>
    </row>
    <row r="100" spans="5:17" ht="20.1" customHeight="1">
      <c r="E100" s="5">
        <f t="shared" si="1"/>
        <v>0</v>
      </c>
      <c r="F100" s="13"/>
      <c r="G100" s="14"/>
      <c r="H100" s="14"/>
      <c r="I100" s="14"/>
      <c r="J100" s="14"/>
      <c r="K100" s="15"/>
      <c r="L100" s="15"/>
      <c r="M100" s="14"/>
      <c r="N100" s="14"/>
      <c r="O100" s="14"/>
      <c r="P100" s="14"/>
      <c r="Q100" s="14"/>
    </row>
    <row r="101" spans="5:17" ht="20.1" customHeight="1">
      <c r="E101" s="5">
        <f t="shared" si="1"/>
        <v>0</v>
      </c>
      <c r="F101" s="13"/>
      <c r="G101" s="14"/>
      <c r="H101" s="14"/>
      <c r="I101" s="14"/>
      <c r="J101" s="14"/>
      <c r="K101" s="15"/>
      <c r="L101" s="15"/>
      <c r="M101" s="14"/>
      <c r="N101" s="14"/>
      <c r="O101" s="14"/>
      <c r="P101" s="14"/>
      <c r="Q101" s="14"/>
    </row>
    <row r="102" spans="5:17" ht="20.1" customHeight="1">
      <c r="E102" s="5">
        <f t="shared" si="1"/>
        <v>0</v>
      </c>
      <c r="F102" s="13"/>
      <c r="G102" s="14"/>
      <c r="H102" s="14"/>
      <c r="I102" s="14"/>
      <c r="J102" s="14"/>
      <c r="K102" s="15"/>
      <c r="L102" s="15"/>
      <c r="M102" s="14"/>
      <c r="N102" s="14"/>
      <c r="O102" s="14"/>
      <c r="P102" s="14"/>
      <c r="Q102" s="14"/>
    </row>
    <row r="103" spans="5:17" ht="20.1" customHeight="1">
      <c r="E103" s="5">
        <f t="shared" si="1"/>
        <v>0</v>
      </c>
      <c r="F103" s="13"/>
      <c r="G103" s="14"/>
      <c r="H103" s="14"/>
      <c r="I103" s="14"/>
      <c r="J103" s="14"/>
      <c r="K103" s="15"/>
      <c r="L103" s="15"/>
      <c r="M103" s="14"/>
      <c r="N103" s="14"/>
      <c r="O103" s="14"/>
      <c r="P103" s="14"/>
      <c r="Q103" s="14"/>
    </row>
    <row r="104" spans="5:17" ht="20.1" customHeight="1">
      <c r="E104" s="5">
        <f t="shared" si="1"/>
        <v>0</v>
      </c>
      <c r="F104" s="13"/>
      <c r="G104" s="14"/>
      <c r="H104" s="14"/>
      <c r="I104" s="14"/>
      <c r="J104" s="14"/>
      <c r="K104" s="15"/>
      <c r="L104" s="15"/>
      <c r="M104" s="14"/>
      <c r="N104" s="14"/>
      <c r="O104" s="14"/>
      <c r="P104" s="14"/>
      <c r="Q104" s="14"/>
    </row>
    <row r="105" spans="5:17" ht="20.1" customHeight="1">
      <c r="E105" s="5">
        <f t="shared" si="1"/>
        <v>0</v>
      </c>
      <c r="F105" s="13"/>
      <c r="G105" s="14"/>
      <c r="H105" s="14"/>
      <c r="I105" s="14"/>
      <c r="J105" s="14"/>
      <c r="K105" s="15"/>
      <c r="L105" s="15"/>
      <c r="M105" s="14"/>
      <c r="N105" s="14"/>
      <c r="O105" s="14"/>
      <c r="P105" s="14"/>
      <c r="Q105" s="14"/>
    </row>
    <row r="106" spans="5:17" ht="20.1" customHeight="1">
      <c r="E106" s="5">
        <f t="shared" si="1"/>
        <v>0</v>
      </c>
      <c r="F106" s="13"/>
      <c r="G106" s="14"/>
      <c r="H106" s="14"/>
      <c r="I106" s="14"/>
      <c r="J106" s="14"/>
      <c r="K106" s="15"/>
      <c r="L106" s="15"/>
      <c r="M106" s="14"/>
      <c r="N106" s="14"/>
      <c r="O106" s="14"/>
      <c r="P106" s="14"/>
      <c r="Q106" s="14"/>
    </row>
    <row r="107" spans="5:17" ht="20.1" customHeight="1">
      <c r="E107" s="5">
        <f t="shared" si="1"/>
        <v>0</v>
      </c>
      <c r="F107" s="13"/>
      <c r="G107" s="14"/>
      <c r="H107" s="14"/>
      <c r="I107" s="14"/>
      <c r="J107" s="14"/>
      <c r="K107" s="15"/>
      <c r="L107" s="15"/>
      <c r="M107" s="14"/>
      <c r="N107" s="14"/>
      <c r="O107" s="14"/>
      <c r="P107" s="14"/>
      <c r="Q107" s="14"/>
    </row>
    <row r="108" spans="5:17" ht="20.1" customHeight="1">
      <c r="E108" s="5">
        <f t="shared" si="1"/>
        <v>0</v>
      </c>
      <c r="F108" s="13"/>
      <c r="G108" s="14"/>
      <c r="H108" s="14"/>
      <c r="I108" s="14"/>
      <c r="J108" s="14"/>
      <c r="K108" s="15"/>
      <c r="L108" s="15"/>
      <c r="M108" s="14"/>
      <c r="N108" s="14"/>
      <c r="O108" s="14"/>
      <c r="P108" s="14"/>
      <c r="Q108" s="14"/>
    </row>
    <row r="109" spans="5:17" ht="20.1" customHeight="1">
      <c r="E109" s="5">
        <f t="shared" si="1"/>
        <v>0</v>
      </c>
      <c r="F109" s="13"/>
      <c r="G109" s="14"/>
      <c r="H109" s="14"/>
      <c r="I109" s="14"/>
      <c r="J109" s="14"/>
      <c r="K109" s="15"/>
      <c r="L109" s="15"/>
      <c r="M109" s="14"/>
      <c r="N109" s="14"/>
      <c r="O109" s="14"/>
      <c r="P109" s="14"/>
      <c r="Q109" s="14"/>
    </row>
    <row r="110" spans="5:17" ht="20.1" customHeight="1">
      <c r="E110" s="5">
        <f t="shared" si="1"/>
        <v>0</v>
      </c>
      <c r="F110" s="13"/>
      <c r="G110" s="14"/>
      <c r="H110" s="14"/>
      <c r="I110" s="14"/>
      <c r="J110" s="14"/>
      <c r="K110" s="15"/>
      <c r="L110" s="15"/>
      <c r="M110" s="14"/>
      <c r="N110" s="14"/>
      <c r="O110" s="14"/>
      <c r="P110" s="14"/>
      <c r="Q110" s="14"/>
    </row>
    <row r="111" spans="5:17" ht="20.1" customHeight="1">
      <c r="E111" s="5">
        <f t="shared" si="1"/>
        <v>0</v>
      </c>
      <c r="F111" s="13"/>
      <c r="G111" s="14"/>
      <c r="H111" s="14"/>
      <c r="I111" s="14"/>
      <c r="J111" s="14"/>
      <c r="K111" s="15"/>
      <c r="L111" s="15"/>
      <c r="M111" s="14"/>
      <c r="N111" s="14"/>
      <c r="O111" s="14"/>
      <c r="P111" s="14"/>
      <c r="Q111" s="14"/>
    </row>
    <row r="112" spans="5:17" ht="20.1" customHeight="1">
      <c r="E112" s="5">
        <f t="shared" si="1"/>
        <v>0</v>
      </c>
      <c r="F112" s="13"/>
      <c r="G112" s="14"/>
      <c r="H112" s="14"/>
      <c r="I112" s="14"/>
      <c r="J112" s="14"/>
      <c r="K112" s="15"/>
      <c r="L112" s="15"/>
      <c r="M112" s="14"/>
      <c r="N112" s="14"/>
      <c r="O112" s="14"/>
      <c r="P112" s="14"/>
      <c r="Q112" s="14"/>
    </row>
    <row r="113" spans="5:17" ht="20.1" customHeight="1">
      <c r="E113" s="5">
        <f t="shared" si="1"/>
        <v>0</v>
      </c>
      <c r="F113" s="13"/>
      <c r="G113" s="14"/>
      <c r="H113" s="14"/>
      <c r="I113" s="14"/>
      <c r="J113" s="14"/>
      <c r="K113" s="15"/>
      <c r="L113" s="15"/>
      <c r="M113" s="14"/>
      <c r="N113" s="14"/>
      <c r="O113" s="14"/>
      <c r="P113" s="14"/>
      <c r="Q113" s="14"/>
    </row>
    <row r="114" spans="5:17" ht="20.1" customHeight="1">
      <c r="E114" s="5">
        <f t="shared" si="1"/>
        <v>0</v>
      </c>
      <c r="F114" s="13"/>
      <c r="G114" s="14"/>
      <c r="H114" s="14"/>
      <c r="I114" s="14"/>
      <c r="J114" s="14"/>
      <c r="K114" s="15"/>
      <c r="L114" s="15"/>
      <c r="M114" s="14"/>
      <c r="N114" s="14"/>
      <c r="O114" s="14"/>
      <c r="P114" s="14"/>
      <c r="Q114" s="14"/>
    </row>
    <row r="115" spans="5:17" ht="20.1" customHeight="1">
      <c r="E115" s="5">
        <f t="shared" si="1"/>
        <v>0</v>
      </c>
      <c r="F115" s="13"/>
      <c r="G115" s="14"/>
      <c r="H115" s="14"/>
      <c r="I115" s="14"/>
      <c r="J115" s="14"/>
      <c r="K115" s="15"/>
      <c r="L115" s="15"/>
      <c r="M115" s="14"/>
      <c r="N115" s="14"/>
      <c r="O115" s="14"/>
      <c r="P115" s="14"/>
      <c r="Q115" s="14"/>
    </row>
  </sheetData>
  <sheetProtection password="CD8E" sheet="1" objects="1" scenarios="1"/>
  <mergeCells count="12">
    <mergeCell ref="E3:Q3"/>
    <mergeCell ref="K4:L4"/>
    <mergeCell ref="O4:O5"/>
    <mergeCell ref="Q4:Q5"/>
    <mergeCell ref="E4:E5"/>
    <mergeCell ref="F4:F5"/>
    <mergeCell ref="G4:G5"/>
    <mergeCell ref="I4:I5"/>
    <mergeCell ref="M4:N4"/>
    <mergeCell ref="J4:J5"/>
    <mergeCell ref="P4:P5"/>
    <mergeCell ref="H4:H5"/>
  </mergeCells>
  <conditionalFormatting sqref="E6:E115">
    <cfRule type="cellIs" priority="1" dxfId="0" operator="equal">
      <formula>0</formula>
    </cfRule>
  </conditionalFormatting>
  <dataValidations count="7">
    <dataValidation type="list" allowBlank="1" showInputMessage="1" showErrorMessage="1" sqref="M6:M115">
      <formula1>$B$1:$B$2</formula1>
    </dataValidation>
    <dataValidation type="list" allowBlank="1" showInputMessage="1" showErrorMessage="1" sqref="O6:O115">
      <formula1>$B$3:$B$6</formula1>
    </dataValidation>
    <dataValidation type="list" allowBlank="1" showInputMessage="1" showErrorMessage="1" sqref="Q6:Q115">
      <formula1>$B$8:$B$11</formula1>
    </dataValidation>
    <dataValidation type="list" allowBlank="1" showInputMessage="1" showErrorMessage="1" sqref="N6:N115">
      <formula1>MONTH</formula1>
    </dataValidation>
    <dataValidation type="list" allowBlank="1" showInputMessage="1" showErrorMessage="1" sqref="J6:J115">
      <formula1>$B$13:$B$14</formula1>
    </dataValidation>
    <dataValidation type="list" allowBlank="1" showInputMessage="1" showErrorMessage="1" sqref="P6:P115">
      <formula1>$B$16:$B$18</formula1>
    </dataValidation>
    <dataValidation allowBlank="1" showInputMessage="1" showErrorMessage="1" prompt="कार्यालय का नाम लिखें" sqref="E3:Q3"/>
  </dataValidations>
  <printOptions/>
  <pageMargins left="0.1968503937007874" right="0.1968503937007874" top="0.1968503937007874" bottom="0.1968503937007874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5"/>
  <sheetViews>
    <sheetView view="pageBreakPreview" zoomScaleSheetLayoutView="100" workbookViewId="0" topLeftCell="D3">
      <pane xSplit="2" ySplit="3" topLeftCell="F30" activePane="bottomRight" state="frozen"/>
      <selection pane="topLeft" activeCell="D3" sqref="D3"/>
      <selection pane="topRight" activeCell="F3" sqref="F3"/>
      <selection pane="bottomLeft" activeCell="D6" sqref="D6"/>
      <selection pane="bottomRight" activeCell="G9" sqref="G9"/>
    </sheetView>
  </sheetViews>
  <sheetFormatPr defaultColWidth="9.140625" defaultRowHeight="15"/>
  <cols>
    <col min="1" max="3" width="9.140625" style="1" hidden="1" customWidth="1"/>
    <col min="4" max="4" width="6.140625" style="1" customWidth="1"/>
    <col min="5" max="5" width="25.140625" style="1" customWidth="1"/>
    <col min="6" max="6" width="6.140625" style="1" customWidth="1"/>
    <col min="7" max="7" width="8.7109375" style="1" customWidth="1"/>
    <col min="8" max="8" width="7.7109375" style="1" customWidth="1"/>
    <col min="9" max="9" width="8.7109375" style="1" customWidth="1"/>
    <col min="10" max="10" width="6.140625" style="1" customWidth="1"/>
    <col min="11" max="11" width="8.7109375" style="1" customWidth="1"/>
    <col min="12" max="12" width="7.7109375" style="1" customWidth="1"/>
    <col min="13" max="13" width="8.7109375" style="1" customWidth="1"/>
    <col min="14" max="14" width="6.140625" style="1" customWidth="1"/>
    <col min="15" max="15" width="8.7109375" style="1" customWidth="1"/>
    <col min="16" max="16" width="7.7109375" style="1" customWidth="1"/>
    <col min="17" max="17" width="8.7109375" style="1" customWidth="1"/>
    <col min="18" max="18" width="6.140625" style="1" customWidth="1"/>
    <col min="19" max="19" width="8.7109375" style="1" customWidth="1"/>
    <col min="20" max="20" width="7.7109375" style="1" customWidth="1"/>
    <col min="21" max="21" width="8.7109375" style="1" customWidth="1"/>
    <col min="22" max="22" width="6.140625" style="1" customWidth="1"/>
    <col min="23" max="23" width="8.7109375" style="1" customWidth="1"/>
    <col min="24" max="24" width="7.7109375" style="1" customWidth="1"/>
    <col min="25" max="25" width="8.7109375" style="1" customWidth="1"/>
    <col min="26" max="26" width="6.140625" style="1" customWidth="1"/>
    <col min="27" max="27" width="8.7109375" style="1" customWidth="1"/>
    <col min="28" max="28" width="7.7109375" style="1" customWidth="1"/>
    <col min="29" max="29" width="8.7109375" style="1" customWidth="1"/>
    <col min="30" max="30" width="6.140625" style="1" customWidth="1"/>
    <col min="31" max="31" width="8.7109375" style="1" customWidth="1"/>
    <col min="32" max="32" width="7.7109375" style="1" customWidth="1"/>
    <col min="33" max="33" width="8.7109375" style="1" customWidth="1"/>
    <col min="34" max="34" width="6.140625" style="1" customWidth="1"/>
    <col min="35" max="35" width="8.7109375" style="1" customWidth="1"/>
    <col min="36" max="36" width="7.7109375" style="1" customWidth="1"/>
    <col min="37" max="37" width="8.7109375" style="1" customWidth="1"/>
    <col min="38" max="38" width="6.140625" style="1" customWidth="1"/>
    <col min="39" max="39" width="8.7109375" style="1" customWidth="1"/>
    <col min="40" max="40" width="7.7109375" style="1" customWidth="1"/>
    <col min="41" max="41" width="8.7109375" style="1" customWidth="1"/>
    <col min="42" max="42" width="6.140625" style="1" customWidth="1"/>
    <col min="43" max="43" width="8.7109375" style="1" customWidth="1"/>
    <col min="44" max="44" width="7.7109375" style="1" customWidth="1"/>
    <col min="45" max="45" width="8.7109375" style="1" customWidth="1"/>
    <col min="46" max="16384" width="9.140625" style="1" customWidth="1"/>
  </cols>
  <sheetData>
    <row r="1" spans="1:2" ht="15" hidden="1">
      <c r="A1" s="1" t="s">
        <v>20</v>
      </c>
      <c r="B1" s="1">
        <v>1</v>
      </c>
    </row>
    <row r="2" spans="1:2" ht="15" hidden="1">
      <c r="A2" s="1" t="s">
        <v>19</v>
      </c>
      <c r="B2" s="1">
        <v>2</v>
      </c>
    </row>
    <row r="3" spans="1:45" ht="18.75">
      <c r="A3" s="1" t="s">
        <v>18</v>
      </c>
      <c r="B3" s="1">
        <v>3</v>
      </c>
      <c r="D3" s="36" t="s">
        <v>55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ht="21" customHeight="1">
      <c r="A4" s="1" t="s">
        <v>17</v>
      </c>
      <c r="B4" s="1">
        <v>4</v>
      </c>
      <c r="D4" s="35" t="s">
        <v>0</v>
      </c>
      <c r="E4" s="35" t="s">
        <v>1</v>
      </c>
      <c r="F4" s="35" t="s">
        <v>20</v>
      </c>
      <c r="G4" s="35"/>
      <c r="H4" s="35"/>
      <c r="I4" s="35"/>
      <c r="J4" s="35" t="s">
        <v>19</v>
      </c>
      <c r="K4" s="35"/>
      <c r="L4" s="35"/>
      <c r="M4" s="35"/>
      <c r="N4" s="35" t="s">
        <v>18</v>
      </c>
      <c r="O4" s="35"/>
      <c r="P4" s="35"/>
      <c r="Q4" s="35"/>
      <c r="R4" s="35" t="s">
        <v>17</v>
      </c>
      <c r="S4" s="35"/>
      <c r="T4" s="35"/>
      <c r="U4" s="35"/>
      <c r="V4" s="35" t="s">
        <v>16</v>
      </c>
      <c r="W4" s="35"/>
      <c r="X4" s="35"/>
      <c r="Y4" s="35"/>
      <c r="Z4" s="35" t="s">
        <v>15</v>
      </c>
      <c r="AA4" s="35"/>
      <c r="AB4" s="35"/>
      <c r="AC4" s="35"/>
      <c r="AD4" s="35" t="s">
        <v>12</v>
      </c>
      <c r="AE4" s="35"/>
      <c r="AF4" s="35"/>
      <c r="AG4" s="35"/>
      <c r="AH4" s="35" t="s">
        <v>13</v>
      </c>
      <c r="AI4" s="35"/>
      <c r="AJ4" s="35"/>
      <c r="AK4" s="35"/>
      <c r="AL4" s="35" t="s">
        <v>14</v>
      </c>
      <c r="AM4" s="35"/>
      <c r="AN4" s="35"/>
      <c r="AO4" s="35"/>
      <c r="AP4" s="35" t="s">
        <v>56</v>
      </c>
      <c r="AQ4" s="35"/>
      <c r="AR4" s="35"/>
      <c r="AS4" s="35"/>
    </row>
    <row r="5" spans="1:45" ht="31.5" customHeight="1">
      <c r="A5" s="1" t="s">
        <v>16</v>
      </c>
      <c r="B5" s="1">
        <v>5</v>
      </c>
      <c r="D5" s="35"/>
      <c r="E5" s="35"/>
      <c r="F5" s="9" t="s">
        <v>21</v>
      </c>
      <c r="G5" s="9" t="s">
        <v>22</v>
      </c>
      <c r="H5" s="9" t="s">
        <v>23</v>
      </c>
      <c r="I5" s="9" t="s">
        <v>24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21</v>
      </c>
      <c r="O5" s="9" t="s">
        <v>22</v>
      </c>
      <c r="P5" s="9" t="s">
        <v>23</v>
      </c>
      <c r="Q5" s="9" t="s">
        <v>24</v>
      </c>
      <c r="R5" s="9" t="s">
        <v>21</v>
      </c>
      <c r="S5" s="9" t="s">
        <v>22</v>
      </c>
      <c r="T5" s="9" t="s">
        <v>23</v>
      </c>
      <c r="U5" s="9" t="s">
        <v>24</v>
      </c>
      <c r="V5" s="9" t="s">
        <v>21</v>
      </c>
      <c r="W5" s="9" t="s">
        <v>22</v>
      </c>
      <c r="X5" s="9" t="s">
        <v>23</v>
      </c>
      <c r="Y5" s="9" t="s">
        <v>24</v>
      </c>
      <c r="Z5" s="9" t="s">
        <v>21</v>
      </c>
      <c r="AA5" s="9" t="s">
        <v>22</v>
      </c>
      <c r="AB5" s="9" t="s">
        <v>23</v>
      </c>
      <c r="AC5" s="9" t="s">
        <v>24</v>
      </c>
      <c r="AD5" s="9" t="s">
        <v>21</v>
      </c>
      <c r="AE5" s="9" t="s">
        <v>22</v>
      </c>
      <c r="AF5" s="9" t="s">
        <v>23</v>
      </c>
      <c r="AG5" s="9" t="s">
        <v>24</v>
      </c>
      <c r="AH5" s="9" t="s">
        <v>21</v>
      </c>
      <c r="AI5" s="9" t="s">
        <v>22</v>
      </c>
      <c r="AJ5" s="9" t="s">
        <v>23</v>
      </c>
      <c r="AK5" s="9" t="s">
        <v>24</v>
      </c>
      <c r="AL5" s="9" t="s">
        <v>21</v>
      </c>
      <c r="AM5" s="9" t="s">
        <v>22</v>
      </c>
      <c r="AN5" s="9" t="s">
        <v>23</v>
      </c>
      <c r="AO5" s="9" t="s">
        <v>24</v>
      </c>
      <c r="AP5" s="9" t="s">
        <v>21</v>
      </c>
      <c r="AQ5" s="9" t="s">
        <v>22</v>
      </c>
      <c r="AR5" s="9" t="s">
        <v>23</v>
      </c>
      <c r="AS5" s="9" t="s">
        <v>24</v>
      </c>
    </row>
    <row r="6" spans="1:45" ht="20.1" customHeight="1">
      <c r="A6" s="1" t="s">
        <v>15</v>
      </c>
      <c r="B6" s="1">
        <v>6</v>
      </c>
      <c r="D6" s="5">
        <f>SUCHI!E6</f>
        <v>1</v>
      </c>
      <c r="E6" s="6" t="str">
        <f>SUCHI!F6</f>
        <v>मंगलाराम चौधरी</v>
      </c>
      <c r="F6" s="16">
        <v>5</v>
      </c>
      <c r="G6" s="17">
        <v>42038</v>
      </c>
      <c r="H6" s="16">
        <v>125</v>
      </c>
      <c r="I6" s="17">
        <v>42040</v>
      </c>
      <c r="J6" s="16"/>
      <c r="K6" s="17"/>
      <c r="L6" s="16"/>
      <c r="M6" s="17"/>
      <c r="N6" s="16"/>
      <c r="O6" s="17"/>
      <c r="P6" s="16"/>
      <c r="Q6" s="17"/>
      <c r="R6" s="16"/>
      <c r="S6" s="17"/>
      <c r="T6" s="16"/>
      <c r="U6" s="17"/>
      <c r="V6" s="16"/>
      <c r="W6" s="17"/>
      <c r="X6" s="16"/>
      <c r="Y6" s="17"/>
      <c r="Z6" s="16"/>
      <c r="AA6" s="17"/>
      <c r="AB6" s="16"/>
      <c r="AC6" s="17"/>
      <c r="AD6" s="16"/>
      <c r="AE6" s="17"/>
      <c r="AF6" s="16"/>
      <c r="AG6" s="17"/>
      <c r="AH6" s="16"/>
      <c r="AI6" s="17"/>
      <c r="AJ6" s="16"/>
      <c r="AK6" s="17"/>
      <c r="AL6" s="16"/>
      <c r="AM6" s="17"/>
      <c r="AN6" s="16"/>
      <c r="AO6" s="17"/>
      <c r="AP6" s="16"/>
      <c r="AQ6" s="17"/>
      <c r="AR6" s="16"/>
      <c r="AS6" s="17"/>
    </row>
    <row r="7" spans="1:45" ht="20.1" customHeight="1">
      <c r="A7" s="1" t="s">
        <v>12</v>
      </c>
      <c r="B7" s="1">
        <v>7</v>
      </c>
      <c r="D7" s="5">
        <f>SUCHI!E7</f>
        <v>2</v>
      </c>
      <c r="E7" s="6" t="str">
        <f>SUCHI!F7</f>
        <v>गायत्री देवी चौहान</v>
      </c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  <c r="AJ7" s="16"/>
      <c r="AK7" s="17"/>
      <c r="AL7" s="16"/>
      <c r="AM7" s="17"/>
      <c r="AN7" s="16"/>
      <c r="AO7" s="17"/>
      <c r="AP7" s="16"/>
      <c r="AQ7" s="17"/>
      <c r="AR7" s="16"/>
      <c r="AS7" s="17"/>
    </row>
    <row r="8" spans="1:45" ht="20.1" customHeight="1">
      <c r="A8" s="1" t="s">
        <v>13</v>
      </c>
      <c r="B8" s="1">
        <v>8</v>
      </c>
      <c r="D8" s="5">
        <f>SUCHI!E8</f>
        <v>3</v>
      </c>
      <c r="E8" s="6" t="str">
        <f>SUCHI!F8</f>
        <v>सविता आशिया</v>
      </c>
      <c r="F8" s="16"/>
      <c r="G8" s="17"/>
      <c r="H8" s="16"/>
      <c r="I8" s="17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6"/>
      <c r="Y8" s="17"/>
      <c r="Z8" s="16"/>
      <c r="AA8" s="17"/>
      <c r="AB8" s="16"/>
      <c r="AC8" s="17"/>
      <c r="AD8" s="16"/>
      <c r="AE8" s="17"/>
      <c r="AF8" s="16"/>
      <c r="AG8" s="17"/>
      <c r="AH8" s="16"/>
      <c r="AI8" s="17"/>
      <c r="AJ8" s="16"/>
      <c r="AK8" s="17"/>
      <c r="AL8" s="16"/>
      <c r="AM8" s="17"/>
      <c r="AN8" s="16"/>
      <c r="AO8" s="17"/>
      <c r="AP8" s="16"/>
      <c r="AQ8" s="17"/>
      <c r="AR8" s="16"/>
      <c r="AS8" s="17"/>
    </row>
    <row r="9" spans="1:45" ht="20.1" customHeight="1">
      <c r="A9" s="1" t="s">
        <v>14</v>
      </c>
      <c r="B9" s="1">
        <v>9</v>
      </c>
      <c r="D9" s="5">
        <f>SUCHI!E9</f>
        <v>4</v>
      </c>
      <c r="E9" s="6" t="str">
        <f>SUCHI!F9</f>
        <v>बलवीरसिंह</v>
      </c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7"/>
      <c r="AJ9" s="16"/>
      <c r="AK9" s="17"/>
      <c r="AL9" s="16"/>
      <c r="AM9" s="17"/>
      <c r="AN9" s="16"/>
      <c r="AO9" s="17"/>
      <c r="AP9" s="16"/>
      <c r="AQ9" s="17"/>
      <c r="AR9" s="16"/>
      <c r="AS9" s="17"/>
    </row>
    <row r="10" spans="4:45" ht="20.1" customHeight="1">
      <c r="D10" s="5">
        <f>SUCHI!E10</f>
        <v>5</v>
      </c>
      <c r="E10" s="6" t="str">
        <f>SUCHI!F10</f>
        <v>सोहनी देवी</v>
      </c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6"/>
      <c r="Q10" s="17"/>
      <c r="R10" s="16"/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7"/>
      <c r="AF10" s="16"/>
      <c r="AG10" s="17"/>
      <c r="AH10" s="16"/>
      <c r="AI10" s="17"/>
      <c r="AJ10" s="16"/>
      <c r="AK10" s="17"/>
      <c r="AL10" s="16"/>
      <c r="AM10" s="17"/>
      <c r="AN10" s="16"/>
      <c r="AO10" s="17"/>
      <c r="AP10" s="16"/>
      <c r="AQ10" s="17"/>
      <c r="AR10" s="16"/>
      <c r="AS10" s="17"/>
    </row>
    <row r="11" spans="4:45" ht="20.1" customHeight="1">
      <c r="D11" s="5">
        <f>SUCHI!E11</f>
        <v>6</v>
      </c>
      <c r="E11" s="6" t="str">
        <f>SUCHI!F11</f>
        <v>वीणा शर्मा</v>
      </c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6"/>
      <c r="AS11" s="17"/>
    </row>
    <row r="12" spans="4:45" ht="20.1" customHeight="1">
      <c r="D12" s="5">
        <f>SUCHI!E12</f>
        <v>7</v>
      </c>
      <c r="E12" s="6" t="str">
        <f>SUCHI!F12</f>
        <v>स्नेहलता पंवार</v>
      </c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6"/>
      <c r="Q12" s="17"/>
      <c r="R12" s="16"/>
      <c r="S12" s="17"/>
      <c r="T12" s="16"/>
      <c r="U12" s="17"/>
      <c r="V12" s="16"/>
      <c r="W12" s="17"/>
      <c r="X12" s="16"/>
      <c r="Y12" s="17"/>
      <c r="Z12" s="16"/>
      <c r="AA12" s="17"/>
      <c r="AB12" s="16"/>
      <c r="AC12" s="17"/>
      <c r="AD12" s="16"/>
      <c r="AE12" s="17"/>
      <c r="AF12" s="16"/>
      <c r="AG12" s="17"/>
      <c r="AH12" s="16"/>
      <c r="AI12" s="17"/>
      <c r="AJ12" s="16"/>
      <c r="AK12" s="17"/>
      <c r="AL12" s="16"/>
      <c r="AM12" s="17"/>
      <c r="AN12" s="16"/>
      <c r="AO12" s="17"/>
      <c r="AP12" s="16"/>
      <c r="AQ12" s="17"/>
      <c r="AR12" s="16"/>
      <c r="AS12" s="17"/>
    </row>
    <row r="13" spans="4:45" ht="20.1" customHeight="1">
      <c r="D13" s="5">
        <f>SUCHI!E13</f>
        <v>8</v>
      </c>
      <c r="E13" s="6" t="str">
        <f>SUCHI!F13</f>
        <v>गंगाविशन जाणी</v>
      </c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7"/>
      <c r="AL13" s="16"/>
      <c r="AM13" s="17"/>
      <c r="AN13" s="16"/>
      <c r="AO13" s="17"/>
      <c r="AP13" s="16"/>
      <c r="AQ13" s="17"/>
      <c r="AR13" s="16"/>
      <c r="AS13" s="17"/>
    </row>
    <row r="14" spans="4:45" ht="20.1" customHeight="1">
      <c r="D14" s="5">
        <f>SUCHI!E14</f>
        <v>9</v>
      </c>
      <c r="E14" s="6" t="str">
        <f>SUCHI!F14</f>
        <v>मनीष सोनी</v>
      </c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6"/>
      <c r="AE14" s="17"/>
      <c r="AF14" s="16"/>
      <c r="AG14" s="17"/>
      <c r="AH14" s="16"/>
      <c r="AI14" s="17"/>
      <c r="AJ14" s="16"/>
      <c r="AK14" s="17"/>
      <c r="AL14" s="16"/>
      <c r="AM14" s="17"/>
      <c r="AN14" s="16"/>
      <c r="AO14" s="17"/>
      <c r="AP14" s="16"/>
      <c r="AQ14" s="17"/>
      <c r="AR14" s="16"/>
      <c r="AS14" s="17"/>
    </row>
    <row r="15" spans="4:45" ht="20.1" customHeight="1">
      <c r="D15" s="5">
        <f>SUCHI!E15</f>
        <v>10</v>
      </c>
      <c r="E15" s="6" t="str">
        <f>SUCHI!F15</f>
        <v>सुनील कुमार</v>
      </c>
      <c r="F15" s="16"/>
      <c r="G15" s="17"/>
      <c r="H15" s="16"/>
      <c r="I15" s="17"/>
      <c r="J15" s="16"/>
      <c r="K15" s="17"/>
      <c r="L15" s="16"/>
      <c r="M15" s="17"/>
      <c r="N15" s="16"/>
      <c r="O15" s="17"/>
      <c r="P15" s="16"/>
      <c r="Q15" s="17"/>
      <c r="R15" s="16"/>
      <c r="S15" s="17"/>
      <c r="T15" s="16"/>
      <c r="U15" s="17"/>
      <c r="V15" s="16"/>
      <c r="W15" s="17"/>
      <c r="X15" s="16"/>
      <c r="Y15" s="17"/>
      <c r="Z15" s="16"/>
      <c r="AA15" s="17"/>
      <c r="AB15" s="16"/>
      <c r="AC15" s="17"/>
      <c r="AD15" s="16"/>
      <c r="AE15" s="17"/>
      <c r="AF15" s="16"/>
      <c r="AG15" s="17"/>
      <c r="AH15" s="16"/>
      <c r="AI15" s="17"/>
      <c r="AJ15" s="16"/>
      <c r="AK15" s="17"/>
      <c r="AL15" s="16"/>
      <c r="AM15" s="17"/>
      <c r="AN15" s="16"/>
      <c r="AO15" s="17"/>
      <c r="AP15" s="16"/>
      <c r="AQ15" s="17"/>
      <c r="AR15" s="16"/>
      <c r="AS15" s="17"/>
    </row>
    <row r="16" spans="4:45" ht="20.1" customHeight="1">
      <c r="D16" s="5">
        <f>SUCHI!E16</f>
        <v>11</v>
      </c>
      <c r="E16" s="6" t="str">
        <f>SUCHI!F16</f>
        <v>प्रज्ञा दुबे</v>
      </c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/>
      <c r="AF16" s="16"/>
      <c r="AG16" s="17"/>
      <c r="AH16" s="16"/>
      <c r="AI16" s="17"/>
      <c r="AJ16" s="16"/>
      <c r="AK16" s="17"/>
      <c r="AL16" s="16"/>
      <c r="AM16" s="17"/>
      <c r="AN16" s="16"/>
      <c r="AO16" s="17"/>
      <c r="AP16" s="16"/>
      <c r="AQ16" s="17"/>
      <c r="AR16" s="16"/>
      <c r="AS16" s="17"/>
    </row>
    <row r="17" spans="4:45" ht="20.1" customHeight="1">
      <c r="D17" s="5">
        <f>SUCHI!E17</f>
        <v>12</v>
      </c>
      <c r="E17" s="6" t="str">
        <f>SUCHI!F17</f>
        <v>कैलाश कुमार दवे</v>
      </c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  <c r="AF17" s="16"/>
      <c r="AG17" s="17"/>
      <c r="AH17" s="16"/>
      <c r="AI17" s="17"/>
      <c r="AJ17" s="16"/>
      <c r="AK17" s="17"/>
      <c r="AL17" s="16"/>
      <c r="AM17" s="17"/>
      <c r="AN17" s="16"/>
      <c r="AO17" s="17"/>
      <c r="AP17" s="16"/>
      <c r="AQ17" s="17"/>
      <c r="AR17" s="16"/>
      <c r="AS17" s="17"/>
    </row>
    <row r="18" spans="4:45" ht="20.1" customHeight="1">
      <c r="D18" s="5">
        <f>SUCHI!E18</f>
        <v>13</v>
      </c>
      <c r="E18" s="6" t="str">
        <f>SUCHI!F18</f>
        <v>पृथ्वीराज</v>
      </c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7"/>
      <c r="T18" s="16"/>
      <c r="U18" s="17"/>
      <c r="V18" s="16"/>
      <c r="W18" s="17"/>
      <c r="X18" s="16"/>
      <c r="Y18" s="17"/>
      <c r="Z18" s="16"/>
      <c r="AA18" s="17"/>
      <c r="AB18" s="16"/>
      <c r="AC18" s="17"/>
      <c r="AD18" s="16"/>
      <c r="AE18" s="17"/>
      <c r="AF18" s="16"/>
      <c r="AG18" s="17"/>
      <c r="AH18" s="16"/>
      <c r="AI18" s="17"/>
      <c r="AJ18" s="16"/>
      <c r="AK18" s="17"/>
      <c r="AL18" s="16"/>
      <c r="AM18" s="17"/>
      <c r="AN18" s="16"/>
      <c r="AO18" s="17"/>
      <c r="AP18" s="16"/>
      <c r="AQ18" s="17"/>
      <c r="AR18" s="16"/>
      <c r="AS18" s="17"/>
    </row>
    <row r="19" spans="4:45" ht="20.1" customHeight="1">
      <c r="D19" s="5">
        <f>SUCHI!E19</f>
        <v>14</v>
      </c>
      <c r="E19" s="6" t="str">
        <f>SUCHI!F19</f>
        <v>दुर्गा टेलर</v>
      </c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7"/>
      <c r="AL19" s="16"/>
      <c r="AM19" s="17"/>
      <c r="AN19" s="16"/>
      <c r="AO19" s="17"/>
      <c r="AP19" s="16"/>
      <c r="AQ19" s="17"/>
      <c r="AR19" s="16"/>
      <c r="AS19" s="17"/>
    </row>
    <row r="20" spans="4:45" ht="20.1" customHeight="1">
      <c r="D20" s="5">
        <f>SUCHI!E20</f>
        <v>15</v>
      </c>
      <c r="E20" s="6" t="str">
        <f>SUCHI!F20</f>
        <v>भगवती शर्मा</v>
      </c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6"/>
      <c r="Q20" s="17"/>
      <c r="R20" s="16"/>
      <c r="S20" s="17"/>
      <c r="T20" s="16"/>
      <c r="U20" s="17"/>
      <c r="V20" s="16"/>
      <c r="W20" s="17"/>
      <c r="X20" s="16"/>
      <c r="Y20" s="17"/>
      <c r="Z20" s="16"/>
      <c r="AA20" s="17"/>
      <c r="AB20" s="16"/>
      <c r="AC20" s="17"/>
      <c r="AD20" s="16"/>
      <c r="AE20" s="17"/>
      <c r="AF20" s="16"/>
      <c r="AG20" s="17"/>
      <c r="AH20" s="16"/>
      <c r="AI20" s="17"/>
      <c r="AJ20" s="16"/>
      <c r="AK20" s="17"/>
      <c r="AL20" s="16"/>
      <c r="AM20" s="17"/>
      <c r="AN20" s="16"/>
      <c r="AO20" s="17"/>
      <c r="AP20" s="16"/>
      <c r="AQ20" s="17"/>
      <c r="AR20" s="16"/>
      <c r="AS20" s="17"/>
    </row>
    <row r="21" spans="4:45" ht="20.1" customHeight="1">
      <c r="D21" s="5">
        <f>SUCHI!E21</f>
        <v>16</v>
      </c>
      <c r="E21" s="6" t="str">
        <f>SUCHI!F21</f>
        <v>मनीषा शर्मा</v>
      </c>
      <c r="F21" s="16"/>
      <c r="G21" s="17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  <c r="V21" s="16"/>
      <c r="W21" s="17"/>
      <c r="X21" s="16"/>
      <c r="Y21" s="17"/>
      <c r="Z21" s="16"/>
      <c r="AA21" s="17"/>
      <c r="AB21" s="16"/>
      <c r="AC21" s="17"/>
      <c r="AD21" s="16"/>
      <c r="AE21" s="17"/>
      <c r="AF21" s="16"/>
      <c r="AG21" s="17"/>
      <c r="AH21" s="16"/>
      <c r="AI21" s="17"/>
      <c r="AJ21" s="16"/>
      <c r="AK21" s="17"/>
      <c r="AL21" s="16"/>
      <c r="AM21" s="17"/>
      <c r="AN21" s="16"/>
      <c r="AO21" s="17"/>
      <c r="AP21" s="16"/>
      <c r="AQ21" s="17"/>
      <c r="AR21" s="16"/>
      <c r="AS21" s="17"/>
    </row>
    <row r="22" spans="4:45" ht="20.1" customHeight="1">
      <c r="D22" s="5">
        <f>SUCHI!E22</f>
        <v>17</v>
      </c>
      <c r="E22" s="6" t="str">
        <f>SUCHI!F22</f>
        <v>अल्का</v>
      </c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6"/>
      <c r="Q22" s="17"/>
      <c r="R22" s="16"/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17"/>
      <c r="AF22" s="16"/>
      <c r="AG22" s="17"/>
      <c r="AH22" s="16"/>
      <c r="AI22" s="17"/>
      <c r="AJ22" s="16"/>
      <c r="AK22" s="17"/>
      <c r="AL22" s="16"/>
      <c r="AM22" s="17"/>
      <c r="AN22" s="16"/>
      <c r="AO22" s="17"/>
      <c r="AP22" s="16"/>
      <c r="AQ22" s="17"/>
      <c r="AR22" s="16"/>
      <c r="AS22" s="17"/>
    </row>
    <row r="23" spans="4:45" ht="20.1" customHeight="1">
      <c r="D23" s="5">
        <f>SUCHI!E23</f>
        <v>18</v>
      </c>
      <c r="E23" s="6" t="str">
        <f>SUCHI!F23</f>
        <v>नूरजहाँ बेगम</v>
      </c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  <c r="AF23" s="16"/>
      <c r="AG23" s="17"/>
      <c r="AH23" s="16"/>
      <c r="AI23" s="17"/>
      <c r="AJ23" s="16"/>
      <c r="AK23" s="17"/>
      <c r="AL23" s="16"/>
      <c r="AM23" s="17"/>
      <c r="AN23" s="16"/>
      <c r="AO23" s="17"/>
      <c r="AP23" s="16"/>
      <c r="AQ23" s="17"/>
      <c r="AR23" s="16"/>
      <c r="AS23" s="17"/>
    </row>
    <row r="24" spans="4:45" ht="20.1" customHeight="1">
      <c r="D24" s="5">
        <f>SUCHI!E24</f>
        <v>19</v>
      </c>
      <c r="E24" s="6" t="str">
        <f>SUCHI!F24</f>
        <v>किरण कुमारी गोदारा</v>
      </c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6"/>
      <c r="Q24" s="17"/>
      <c r="R24" s="16"/>
      <c r="S24" s="17"/>
      <c r="T24" s="16"/>
      <c r="U24" s="17"/>
      <c r="V24" s="16"/>
      <c r="W24" s="17"/>
      <c r="X24" s="16"/>
      <c r="Y24" s="17"/>
      <c r="Z24" s="16"/>
      <c r="AA24" s="17"/>
      <c r="AB24" s="16"/>
      <c r="AC24" s="17"/>
      <c r="AD24" s="16"/>
      <c r="AE24" s="17"/>
      <c r="AF24" s="16"/>
      <c r="AG24" s="17"/>
      <c r="AH24" s="16"/>
      <c r="AI24" s="17"/>
      <c r="AJ24" s="16"/>
      <c r="AK24" s="17"/>
      <c r="AL24" s="16"/>
      <c r="AM24" s="17"/>
      <c r="AN24" s="16"/>
      <c r="AO24" s="17"/>
      <c r="AP24" s="16"/>
      <c r="AQ24" s="17"/>
      <c r="AR24" s="16"/>
      <c r="AS24" s="17"/>
    </row>
    <row r="25" spans="4:45" ht="20.1" customHeight="1">
      <c r="D25" s="5">
        <f>SUCHI!E25</f>
        <v>20</v>
      </c>
      <c r="E25" s="6" t="str">
        <f>SUCHI!F25</f>
        <v>पूजा चौधरी</v>
      </c>
      <c r="F25" s="16"/>
      <c r="G25" s="17"/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6"/>
      <c r="AI25" s="17"/>
      <c r="AJ25" s="16"/>
      <c r="AK25" s="17"/>
      <c r="AL25" s="16"/>
      <c r="AM25" s="17"/>
      <c r="AN25" s="16"/>
      <c r="AO25" s="17"/>
      <c r="AP25" s="16"/>
      <c r="AQ25" s="17"/>
      <c r="AR25" s="16"/>
      <c r="AS25" s="17"/>
    </row>
    <row r="26" spans="4:45" ht="20.1" customHeight="1">
      <c r="D26" s="5">
        <f>SUCHI!E26</f>
        <v>21</v>
      </c>
      <c r="E26" s="6" t="str">
        <f>SUCHI!F26</f>
        <v>सोनिया</v>
      </c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6"/>
      <c r="Q26" s="17"/>
      <c r="R26" s="16"/>
      <c r="S26" s="17"/>
      <c r="T26" s="16"/>
      <c r="U26" s="17"/>
      <c r="V26" s="16"/>
      <c r="W26" s="17"/>
      <c r="X26" s="16"/>
      <c r="Y26" s="17"/>
      <c r="Z26" s="16"/>
      <c r="AA26" s="17"/>
      <c r="AB26" s="16"/>
      <c r="AC26" s="17"/>
      <c r="AD26" s="16"/>
      <c r="AE26" s="17"/>
      <c r="AF26" s="16"/>
      <c r="AG26" s="17"/>
      <c r="AH26" s="16"/>
      <c r="AI26" s="17"/>
      <c r="AJ26" s="16"/>
      <c r="AK26" s="17"/>
      <c r="AL26" s="16"/>
      <c r="AM26" s="17"/>
      <c r="AN26" s="16"/>
      <c r="AO26" s="17"/>
      <c r="AP26" s="16"/>
      <c r="AQ26" s="17"/>
      <c r="AR26" s="16"/>
      <c r="AS26" s="17"/>
    </row>
    <row r="27" spans="4:45" ht="20.1" customHeight="1">
      <c r="D27" s="5">
        <f>SUCHI!E27</f>
        <v>22</v>
      </c>
      <c r="E27" s="6" t="str">
        <f>SUCHI!F27</f>
        <v>प्रभुराम</v>
      </c>
      <c r="F27" s="16"/>
      <c r="G27" s="17"/>
      <c r="H27" s="16"/>
      <c r="I27" s="17"/>
      <c r="J27" s="16"/>
      <c r="K27" s="17"/>
      <c r="L27" s="16"/>
      <c r="M27" s="17"/>
      <c r="N27" s="16"/>
      <c r="O27" s="17"/>
      <c r="P27" s="16"/>
      <c r="Q27" s="17"/>
      <c r="R27" s="16"/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17"/>
      <c r="AF27" s="16"/>
      <c r="AG27" s="17"/>
      <c r="AH27" s="16"/>
      <c r="AI27" s="17"/>
      <c r="AJ27" s="16"/>
      <c r="AK27" s="17"/>
      <c r="AL27" s="16"/>
      <c r="AM27" s="17"/>
      <c r="AN27" s="16"/>
      <c r="AO27" s="17"/>
      <c r="AP27" s="16"/>
      <c r="AQ27" s="17"/>
      <c r="AR27" s="16"/>
      <c r="AS27" s="17"/>
    </row>
    <row r="28" spans="4:45" ht="20.1" customHeight="1">
      <c r="D28" s="5">
        <f>SUCHI!E28</f>
        <v>23</v>
      </c>
      <c r="E28" s="6" t="str">
        <f>SUCHI!F28</f>
        <v>ओमप्रकाश चोयल</v>
      </c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6"/>
      <c r="Q28" s="17"/>
      <c r="R28" s="16"/>
      <c r="S28" s="17"/>
      <c r="T28" s="16"/>
      <c r="U28" s="17"/>
      <c r="V28" s="16"/>
      <c r="W28" s="17"/>
      <c r="X28" s="16"/>
      <c r="Y28" s="17"/>
      <c r="Z28" s="16"/>
      <c r="AA28" s="17"/>
      <c r="AB28" s="16"/>
      <c r="AC28" s="17"/>
      <c r="AD28" s="16"/>
      <c r="AE28" s="17"/>
      <c r="AF28" s="16"/>
      <c r="AG28" s="17"/>
      <c r="AH28" s="16"/>
      <c r="AI28" s="17"/>
      <c r="AJ28" s="16"/>
      <c r="AK28" s="17"/>
      <c r="AL28" s="16"/>
      <c r="AM28" s="17"/>
      <c r="AN28" s="16"/>
      <c r="AO28" s="17"/>
      <c r="AP28" s="16"/>
      <c r="AQ28" s="17"/>
      <c r="AR28" s="16"/>
      <c r="AS28" s="17"/>
    </row>
    <row r="29" spans="4:45" ht="20.1" customHeight="1">
      <c r="D29" s="5">
        <f>SUCHI!E29</f>
        <v>24</v>
      </c>
      <c r="E29" s="6" t="str">
        <f>SUCHI!F29</f>
        <v>कुशालराम चौधरी</v>
      </c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17"/>
      <c r="R29" s="16"/>
      <c r="S29" s="17"/>
      <c r="T29" s="16"/>
      <c r="U29" s="17"/>
      <c r="V29" s="16"/>
      <c r="W29" s="17"/>
      <c r="X29" s="16"/>
      <c r="Y29" s="17"/>
      <c r="Z29" s="16"/>
      <c r="AA29" s="17"/>
      <c r="AB29" s="16"/>
      <c r="AC29" s="17"/>
      <c r="AD29" s="16"/>
      <c r="AE29" s="17"/>
      <c r="AF29" s="16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7"/>
      <c r="AR29" s="16"/>
      <c r="AS29" s="17"/>
    </row>
    <row r="30" spans="4:45" ht="20.1" customHeight="1">
      <c r="D30" s="5">
        <f>SUCHI!E30</f>
        <v>25</v>
      </c>
      <c r="E30" s="6" t="str">
        <f>SUCHI!F30</f>
        <v>पुरखाराम</v>
      </c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7"/>
      <c r="AL30" s="16"/>
      <c r="AM30" s="17"/>
      <c r="AN30" s="16"/>
      <c r="AO30" s="17"/>
      <c r="AP30" s="16"/>
      <c r="AQ30" s="17"/>
      <c r="AR30" s="16"/>
      <c r="AS30" s="17"/>
    </row>
    <row r="31" spans="4:45" ht="20.1" customHeight="1">
      <c r="D31" s="5">
        <f>SUCHI!E31</f>
        <v>26</v>
      </c>
      <c r="E31" s="6" t="str">
        <f>SUCHI!F31</f>
        <v>कमला चौधरी</v>
      </c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6"/>
      <c r="Q31" s="17"/>
      <c r="R31" s="16"/>
      <c r="S31" s="17"/>
      <c r="T31" s="16"/>
      <c r="U31" s="17"/>
      <c r="V31" s="16"/>
      <c r="W31" s="17"/>
      <c r="X31" s="16"/>
      <c r="Y31" s="17"/>
      <c r="Z31" s="16"/>
      <c r="AA31" s="17"/>
      <c r="AB31" s="16"/>
      <c r="AC31" s="17"/>
      <c r="AD31" s="16"/>
      <c r="AE31" s="17"/>
      <c r="AF31" s="16"/>
      <c r="AG31" s="17"/>
      <c r="AH31" s="16"/>
      <c r="AI31" s="17"/>
      <c r="AJ31" s="16"/>
      <c r="AK31" s="17"/>
      <c r="AL31" s="16"/>
      <c r="AM31" s="17"/>
      <c r="AN31" s="16"/>
      <c r="AO31" s="17"/>
      <c r="AP31" s="16"/>
      <c r="AQ31" s="17"/>
      <c r="AR31" s="16"/>
      <c r="AS31" s="17"/>
    </row>
    <row r="32" spans="4:45" ht="20.1" customHeight="1">
      <c r="D32" s="5">
        <f>SUCHI!E32</f>
        <v>27</v>
      </c>
      <c r="E32" s="6" t="str">
        <f>SUCHI!F32</f>
        <v>मंगनाराम</v>
      </c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  <c r="AF32" s="16"/>
      <c r="AG32" s="17"/>
      <c r="AH32" s="16"/>
      <c r="AI32" s="17"/>
      <c r="AJ32" s="16"/>
      <c r="AK32" s="17"/>
      <c r="AL32" s="16"/>
      <c r="AM32" s="17"/>
      <c r="AN32" s="16"/>
      <c r="AO32" s="17"/>
      <c r="AP32" s="16"/>
      <c r="AQ32" s="17"/>
      <c r="AR32" s="16"/>
      <c r="AS32" s="17"/>
    </row>
    <row r="33" spans="4:45" ht="20.1" customHeight="1">
      <c r="D33" s="5">
        <f>SUCHI!E33</f>
        <v>28</v>
      </c>
      <c r="E33" s="6" t="str">
        <f>SUCHI!F33</f>
        <v>अल्का रानी</v>
      </c>
      <c r="F33" s="16"/>
      <c r="G33" s="17"/>
      <c r="H33" s="16"/>
      <c r="I33" s="17"/>
      <c r="J33" s="16"/>
      <c r="K33" s="17"/>
      <c r="L33" s="16"/>
      <c r="M33" s="17"/>
      <c r="N33" s="16"/>
      <c r="O33" s="17"/>
      <c r="P33" s="16"/>
      <c r="Q33" s="17"/>
      <c r="R33" s="16"/>
      <c r="S33" s="17"/>
      <c r="T33" s="16"/>
      <c r="U33" s="17"/>
      <c r="V33" s="16"/>
      <c r="W33" s="17"/>
      <c r="X33" s="16"/>
      <c r="Y33" s="17"/>
      <c r="Z33" s="16"/>
      <c r="AA33" s="17"/>
      <c r="AB33" s="16"/>
      <c r="AC33" s="17"/>
      <c r="AD33" s="16"/>
      <c r="AE33" s="17"/>
      <c r="AF33" s="16"/>
      <c r="AG33" s="17"/>
      <c r="AH33" s="16"/>
      <c r="AI33" s="17"/>
      <c r="AJ33" s="16"/>
      <c r="AK33" s="17"/>
      <c r="AL33" s="16"/>
      <c r="AM33" s="17"/>
      <c r="AN33" s="16"/>
      <c r="AO33" s="17"/>
      <c r="AP33" s="16"/>
      <c r="AQ33" s="17"/>
      <c r="AR33" s="16"/>
      <c r="AS33" s="17"/>
    </row>
    <row r="34" spans="4:45" ht="20.1" customHeight="1">
      <c r="D34" s="5">
        <f>SUCHI!E34</f>
        <v>29</v>
      </c>
      <c r="E34" s="6" t="str">
        <f>SUCHI!F34</f>
        <v>मंजू सांगेला</v>
      </c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7"/>
      <c r="AL34" s="16"/>
      <c r="AM34" s="17"/>
      <c r="AN34" s="16"/>
      <c r="AO34" s="17"/>
      <c r="AP34" s="16"/>
      <c r="AQ34" s="17"/>
      <c r="AR34" s="16"/>
      <c r="AS34" s="17"/>
    </row>
    <row r="35" spans="4:45" ht="20.1" customHeight="1">
      <c r="D35" s="5">
        <f>SUCHI!E35</f>
        <v>30</v>
      </c>
      <c r="E35" s="6" t="str">
        <f>SUCHI!F35</f>
        <v>प्रमोद कुमार सोलंकी</v>
      </c>
      <c r="F35" s="16"/>
      <c r="G35" s="17"/>
      <c r="H35" s="16"/>
      <c r="I35" s="17"/>
      <c r="J35" s="16"/>
      <c r="K35" s="17"/>
      <c r="L35" s="16"/>
      <c r="M35" s="17"/>
      <c r="N35" s="16"/>
      <c r="O35" s="17"/>
      <c r="P35" s="16"/>
      <c r="Q35" s="17"/>
      <c r="R35" s="16"/>
      <c r="S35" s="17"/>
      <c r="T35" s="16"/>
      <c r="U35" s="17"/>
      <c r="V35" s="16"/>
      <c r="W35" s="17"/>
      <c r="X35" s="16"/>
      <c r="Y35" s="17"/>
      <c r="Z35" s="16"/>
      <c r="AA35" s="17"/>
      <c r="AB35" s="16"/>
      <c r="AC35" s="17"/>
      <c r="AD35" s="16"/>
      <c r="AE35" s="17"/>
      <c r="AF35" s="16"/>
      <c r="AG35" s="17"/>
      <c r="AH35" s="16"/>
      <c r="AI35" s="17"/>
      <c r="AJ35" s="16"/>
      <c r="AK35" s="17"/>
      <c r="AL35" s="16"/>
      <c r="AM35" s="17"/>
      <c r="AN35" s="16"/>
      <c r="AO35" s="17"/>
      <c r="AP35" s="16"/>
      <c r="AQ35" s="17"/>
      <c r="AR35" s="16"/>
      <c r="AS35" s="17"/>
    </row>
    <row r="36" spans="4:45" ht="20.1" customHeight="1">
      <c r="D36" s="5">
        <f>SUCHI!E36</f>
        <v>31</v>
      </c>
      <c r="E36" s="6" t="str">
        <f>SUCHI!F36</f>
        <v>परसराम</v>
      </c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6"/>
      <c r="Q36" s="17"/>
      <c r="R36" s="16"/>
      <c r="S36" s="17"/>
      <c r="T36" s="16"/>
      <c r="U36" s="17"/>
      <c r="V36" s="16"/>
      <c r="W36" s="17"/>
      <c r="X36" s="16"/>
      <c r="Y36" s="17"/>
      <c r="Z36" s="16"/>
      <c r="AA36" s="17"/>
      <c r="AB36" s="16"/>
      <c r="AC36" s="17"/>
      <c r="AD36" s="16"/>
      <c r="AE36" s="17"/>
      <c r="AF36" s="16"/>
      <c r="AG36" s="17"/>
      <c r="AH36" s="16"/>
      <c r="AI36" s="17"/>
      <c r="AJ36" s="16"/>
      <c r="AK36" s="17"/>
      <c r="AL36" s="16"/>
      <c r="AM36" s="17"/>
      <c r="AN36" s="16"/>
      <c r="AO36" s="17"/>
      <c r="AP36" s="16"/>
      <c r="AQ36" s="17"/>
      <c r="AR36" s="16"/>
      <c r="AS36" s="17"/>
    </row>
    <row r="37" spans="4:45" ht="20.1" customHeight="1">
      <c r="D37" s="5">
        <f>SUCHI!E37</f>
        <v>0</v>
      </c>
      <c r="E37" s="6">
        <f>SUCHI!F37</f>
        <v>0</v>
      </c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/>
      <c r="AJ37" s="16"/>
      <c r="AK37" s="17"/>
      <c r="AL37" s="16"/>
      <c r="AM37" s="17"/>
      <c r="AN37" s="16"/>
      <c r="AO37" s="17"/>
      <c r="AP37" s="16"/>
      <c r="AQ37" s="17"/>
      <c r="AR37" s="16"/>
      <c r="AS37" s="17"/>
    </row>
    <row r="38" spans="4:45" ht="20.1" customHeight="1">
      <c r="D38" s="5">
        <f>SUCHI!E38</f>
        <v>0</v>
      </c>
      <c r="E38" s="6">
        <f>SUCHI!F38</f>
        <v>0</v>
      </c>
      <c r="F38" s="16"/>
      <c r="G38" s="17"/>
      <c r="H38" s="16"/>
      <c r="I38" s="17"/>
      <c r="J38" s="16"/>
      <c r="K38" s="17"/>
      <c r="L38" s="16"/>
      <c r="M38" s="17"/>
      <c r="N38" s="16"/>
      <c r="O38" s="17"/>
      <c r="P38" s="16"/>
      <c r="Q38" s="17"/>
      <c r="R38" s="16"/>
      <c r="S38" s="17"/>
      <c r="T38" s="16"/>
      <c r="U38" s="17"/>
      <c r="V38" s="16"/>
      <c r="W38" s="17"/>
      <c r="X38" s="16"/>
      <c r="Y38" s="17"/>
      <c r="Z38" s="16"/>
      <c r="AA38" s="17"/>
      <c r="AB38" s="16"/>
      <c r="AC38" s="17"/>
      <c r="AD38" s="16"/>
      <c r="AE38" s="17"/>
      <c r="AF38" s="16"/>
      <c r="AG38" s="17"/>
      <c r="AH38" s="16"/>
      <c r="AI38" s="17"/>
      <c r="AJ38" s="16"/>
      <c r="AK38" s="17"/>
      <c r="AL38" s="16"/>
      <c r="AM38" s="17"/>
      <c r="AN38" s="16"/>
      <c r="AO38" s="17"/>
      <c r="AP38" s="16"/>
      <c r="AQ38" s="17"/>
      <c r="AR38" s="16"/>
      <c r="AS38" s="17"/>
    </row>
    <row r="39" spans="4:45" ht="20.1" customHeight="1">
      <c r="D39" s="5">
        <f>SUCHI!E39</f>
        <v>0</v>
      </c>
      <c r="E39" s="6">
        <f>SUCHI!F39</f>
        <v>0</v>
      </c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  <c r="T39" s="16"/>
      <c r="U39" s="17"/>
      <c r="V39" s="16"/>
      <c r="W39" s="17"/>
      <c r="X39" s="16"/>
      <c r="Y39" s="17"/>
      <c r="Z39" s="16"/>
      <c r="AA39" s="17"/>
      <c r="AB39" s="16"/>
      <c r="AC39" s="17"/>
      <c r="AD39" s="16"/>
      <c r="AE39" s="17"/>
      <c r="AF39" s="16"/>
      <c r="AG39" s="17"/>
      <c r="AH39" s="16"/>
      <c r="AI39" s="17"/>
      <c r="AJ39" s="16"/>
      <c r="AK39" s="17"/>
      <c r="AL39" s="16"/>
      <c r="AM39" s="17"/>
      <c r="AN39" s="16"/>
      <c r="AO39" s="17"/>
      <c r="AP39" s="16"/>
      <c r="AQ39" s="17"/>
      <c r="AR39" s="16"/>
      <c r="AS39" s="17"/>
    </row>
    <row r="40" spans="4:45" ht="20.1" customHeight="1">
      <c r="D40" s="5">
        <f>SUCHI!E40</f>
        <v>0</v>
      </c>
      <c r="E40" s="6">
        <f>SUCHI!F40</f>
        <v>0</v>
      </c>
      <c r="F40" s="16"/>
      <c r="G40" s="17"/>
      <c r="H40" s="16"/>
      <c r="I40" s="17"/>
      <c r="J40" s="16"/>
      <c r="K40" s="17"/>
      <c r="L40" s="16"/>
      <c r="M40" s="17"/>
      <c r="N40" s="16"/>
      <c r="O40" s="17"/>
      <c r="P40" s="16"/>
      <c r="Q40" s="17"/>
      <c r="R40" s="16"/>
      <c r="S40" s="17"/>
      <c r="T40" s="16"/>
      <c r="U40" s="17"/>
      <c r="V40" s="16"/>
      <c r="W40" s="17"/>
      <c r="X40" s="16"/>
      <c r="Y40" s="17"/>
      <c r="Z40" s="16"/>
      <c r="AA40" s="17"/>
      <c r="AB40" s="16"/>
      <c r="AC40" s="17"/>
      <c r="AD40" s="16"/>
      <c r="AE40" s="17"/>
      <c r="AF40" s="16"/>
      <c r="AG40" s="17"/>
      <c r="AH40" s="16"/>
      <c r="AI40" s="17"/>
      <c r="AJ40" s="16"/>
      <c r="AK40" s="17"/>
      <c r="AL40" s="16"/>
      <c r="AM40" s="17"/>
      <c r="AN40" s="16"/>
      <c r="AO40" s="17"/>
      <c r="AP40" s="16"/>
      <c r="AQ40" s="17"/>
      <c r="AR40" s="16"/>
      <c r="AS40" s="17"/>
    </row>
    <row r="41" spans="4:45" ht="20.1" customHeight="1">
      <c r="D41" s="5">
        <f>SUCHI!E41</f>
        <v>0</v>
      </c>
      <c r="E41" s="6">
        <f>SUCHI!F41</f>
        <v>0</v>
      </c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  <c r="AF41" s="16"/>
      <c r="AG41" s="17"/>
      <c r="AH41" s="16"/>
      <c r="AI41" s="17"/>
      <c r="AJ41" s="16"/>
      <c r="AK41" s="17"/>
      <c r="AL41" s="16"/>
      <c r="AM41" s="17"/>
      <c r="AN41" s="16"/>
      <c r="AO41" s="17"/>
      <c r="AP41" s="16"/>
      <c r="AQ41" s="17"/>
      <c r="AR41" s="16"/>
      <c r="AS41" s="17"/>
    </row>
    <row r="42" spans="4:45" ht="20.1" customHeight="1">
      <c r="D42" s="5">
        <f>SUCHI!E42</f>
        <v>0</v>
      </c>
      <c r="E42" s="6">
        <f>SUCHI!F42</f>
        <v>0</v>
      </c>
      <c r="F42" s="16"/>
      <c r="G42" s="17"/>
      <c r="H42" s="16"/>
      <c r="I42" s="17"/>
      <c r="J42" s="16"/>
      <c r="K42" s="17"/>
      <c r="L42" s="16"/>
      <c r="M42" s="17"/>
      <c r="N42" s="16"/>
      <c r="O42" s="17"/>
      <c r="P42" s="16"/>
      <c r="Q42" s="17"/>
      <c r="R42" s="16"/>
      <c r="S42" s="17"/>
      <c r="T42" s="16"/>
      <c r="U42" s="17"/>
      <c r="V42" s="16"/>
      <c r="W42" s="17"/>
      <c r="X42" s="16"/>
      <c r="Y42" s="17"/>
      <c r="Z42" s="16"/>
      <c r="AA42" s="17"/>
      <c r="AB42" s="16"/>
      <c r="AC42" s="17"/>
      <c r="AD42" s="16"/>
      <c r="AE42" s="17"/>
      <c r="AF42" s="16"/>
      <c r="AG42" s="17"/>
      <c r="AH42" s="16"/>
      <c r="AI42" s="17"/>
      <c r="AJ42" s="16"/>
      <c r="AK42" s="17"/>
      <c r="AL42" s="16"/>
      <c r="AM42" s="17"/>
      <c r="AN42" s="16"/>
      <c r="AO42" s="17"/>
      <c r="AP42" s="16"/>
      <c r="AQ42" s="17"/>
      <c r="AR42" s="16"/>
      <c r="AS42" s="17"/>
    </row>
    <row r="43" spans="4:45" ht="20.1" customHeight="1">
      <c r="D43" s="5">
        <f>SUCHI!E43</f>
        <v>0</v>
      </c>
      <c r="E43" s="6">
        <f>SUCHI!F43</f>
        <v>0</v>
      </c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7"/>
      <c r="AL43" s="16"/>
      <c r="AM43" s="17"/>
      <c r="AN43" s="16"/>
      <c r="AO43" s="17"/>
      <c r="AP43" s="16"/>
      <c r="AQ43" s="17"/>
      <c r="AR43" s="16"/>
      <c r="AS43" s="17"/>
    </row>
    <row r="44" spans="4:45" ht="20.1" customHeight="1">
      <c r="D44" s="5">
        <f>SUCHI!E44</f>
        <v>0</v>
      </c>
      <c r="E44" s="6">
        <f>SUCHI!F44</f>
        <v>0</v>
      </c>
      <c r="F44" s="16"/>
      <c r="G44" s="17"/>
      <c r="H44" s="16"/>
      <c r="I44" s="17"/>
      <c r="J44" s="16"/>
      <c r="K44" s="17"/>
      <c r="L44" s="16"/>
      <c r="M44" s="17"/>
      <c r="N44" s="16"/>
      <c r="O44" s="17"/>
      <c r="P44" s="16"/>
      <c r="Q44" s="17"/>
      <c r="R44" s="16"/>
      <c r="S44" s="17"/>
      <c r="T44" s="16"/>
      <c r="U44" s="17"/>
      <c r="V44" s="16"/>
      <c r="W44" s="17"/>
      <c r="X44" s="16"/>
      <c r="Y44" s="17"/>
      <c r="Z44" s="16"/>
      <c r="AA44" s="17"/>
      <c r="AB44" s="16"/>
      <c r="AC44" s="17"/>
      <c r="AD44" s="16"/>
      <c r="AE44" s="17"/>
      <c r="AF44" s="16"/>
      <c r="AG44" s="17"/>
      <c r="AH44" s="16"/>
      <c r="AI44" s="17"/>
      <c r="AJ44" s="16"/>
      <c r="AK44" s="17"/>
      <c r="AL44" s="16"/>
      <c r="AM44" s="17"/>
      <c r="AN44" s="16"/>
      <c r="AO44" s="17"/>
      <c r="AP44" s="16"/>
      <c r="AQ44" s="17"/>
      <c r="AR44" s="16"/>
      <c r="AS44" s="17"/>
    </row>
    <row r="45" spans="4:45" ht="20.1" customHeight="1">
      <c r="D45" s="5">
        <f>SUCHI!E45</f>
        <v>0</v>
      </c>
      <c r="E45" s="6">
        <f>SUCHI!F45</f>
        <v>0</v>
      </c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/>
      <c r="AD45" s="16"/>
      <c r="AE45" s="17"/>
      <c r="AF45" s="16"/>
      <c r="AG45" s="17"/>
      <c r="AH45" s="16"/>
      <c r="AI45" s="17"/>
      <c r="AJ45" s="16"/>
      <c r="AK45" s="17"/>
      <c r="AL45" s="16"/>
      <c r="AM45" s="17"/>
      <c r="AN45" s="16"/>
      <c r="AO45" s="17"/>
      <c r="AP45" s="16"/>
      <c r="AQ45" s="17"/>
      <c r="AR45" s="16"/>
      <c r="AS45" s="17"/>
    </row>
    <row r="46" spans="4:45" ht="20.1" customHeight="1">
      <c r="D46" s="5">
        <f>SUCHI!E46</f>
        <v>0</v>
      </c>
      <c r="E46" s="6">
        <f>SUCHI!F46</f>
        <v>0</v>
      </c>
      <c r="F46" s="16"/>
      <c r="G46" s="17"/>
      <c r="H46" s="16"/>
      <c r="I46" s="17"/>
      <c r="J46" s="16"/>
      <c r="K46" s="17"/>
      <c r="L46" s="16"/>
      <c r="M46" s="17"/>
      <c r="N46" s="16"/>
      <c r="O46" s="17"/>
      <c r="P46" s="16"/>
      <c r="Q46" s="17"/>
      <c r="R46" s="16"/>
      <c r="S46" s="17"/>
      <c r="T46" s="16"/>
      <c r="U46" s="17"/>
      <c r="V46" s="16"/>
      <c r="W46" s="17"/>
      <c r="X46" s="16"/>
      <c r="Y46" s="17"/>
      <c r="Z46" s="16"/>
      <c r="AA46" s="17"/>
      <c r="AB46" s="16"/>
      <c r="AC46" s="17"/>
      <c r="AD46" s="16"/>
      <c r="AE46" s="17"/>
      <c r="AF46" s="16"/>
      <c r="AG46" s="17"/>
      <c r="AH46" s="16"/>
      <c r="AI46" s="17"/>
      <c r="AJ46" s="16"/>
      <c r="AK46" s="17"/>
      <c r="AL46" s="16"/>
      <c r="AM46" s="17"/>
      <c r="AN46" s="16"/>
      <c r="AO46" s="17"/>
      <c r="AP46" s="16"/>
      <c r="AQ46" s="17"/>
      <c r="AR46" s="16"/>
      <c r="AS46" s="17"/>
    </row>
    <row r="47" spans="4:45" ht="20.1" customHeight="1">
      <c r="D47" s="5">
        <f>SUCHI!E47</f>
        <v>0</v>
      </c>
      <c r="E47" s="6">
        <f>SUCHI!F47</f>
        <v>0</v>
      </c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  <c r="T47" s="16"/>
      <c r="U47" s="17"/>
      <c r="V47" s="16"/>
      <c r="W47" s="17"/>
      <c r="X47" s="16"/>
      <c r="Y47" s="17"/>
      <c r="Z47" s="16"/>
      <c r="AA47" s="17"/>
      <c r="AB47" s="16"/>
      <c r="AC47" s="17"/>
      <c r="AD47" s="16"/>
      <c r="AE47" s="17"/>
      <c r="AF47" s="16"/>
      <c r="AG47" s="17"/>
      <c r="AH47" s="16"/>
      <c r="AI47" s="17"/>
      <c r="AJ47" s="16"/>
      <c r="AK47" s="17"/>
      <c r="AL47" s="16"/>
      <c r="AM47" s="17"/>
      <c r="AN47" s="16"/>
      <c r="AO47" s="17"/>
      <c r="AP47" s="16"/>
      <c r="AQ47" s="17"/>
      <c r="AR47" s="16"/>
      <c r="AS47" s="17"/>
    </row>
    <row r="48" spans="4:45" ht="20.1" customHeight="1">
      <c r="D48" s="5">
        <f>SUCHI!E48</f>
        <v>0</v>
      </c>
      <c r="E48" s="6">
        <f>SUCHI!F48</f>
        <v>0</v>
      </c>
      <c r="F48" s="16"/>
      <c r="G48" s="17"/>
      <c r="H48" s="16"/>
      <c r="I48" s="17"/>
      <c r="J48" s="16"/>
      <c r="K48" s="17"/>
      <c r="L48" s="16"/>
      <c r="M48" s="17"/>
      <c r="N48" s="16"/>
      <c r="O48" s="17"/>
      <c r="P48" s="16"/>
      <c r="Q48" s="17"/>
      <c r="R48" s="16"/>
      <c r="S48" s="17"/>
      <c r="T48" s="16"/>
      <c r="U48" s="17"/>
      <c r="V48" s="16"/>
      <c r="W48" s="17"/>
      <c r="X48" s="16"/>
      <c r="Y48" s="17"/>
      <c r="Z48" s="16"/>
      <c r="AA48" s="17"/>
      <c r="AB48" s="16"/>
      <c r="AC48" s="17"/>
      <c r="AD48" s="16"/>
      <c r="AE48" s="17"/>
      <c r="AF48" s="16"/>
      <c r="AG48" s="17"/>
      <c r="AH48" s="16"/>
      <c r="AI48" s="17"/>
      <c r="AJ48" s="16"/>
      <c r="AK48" s="17"/>
      <c r="AL48" s="16"/>
      <c r="AM48" s="17"/>
      <c r="AN48" s="16"/>
      <c r="AO48" s="17"/>
      <c r="AP48" s="16"/>
      <c r="AQ48" s="17"/>
      <c r="AR48" s="16"/>
      <c r="AS48" s="17"/>
    </row>
    <row r="49" spans="4:45" ht="20.1" customHeight="1">
      <c r="D49" s="5">
        <f>SUCHI!E49</f>
        <v>0</v>
      </c>
      <c r="E49" s="6">
        <f>SUCHI!F49</f>
        <v>0</v>
      </c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  <c r="T49" s="16"/>
      <c r="U49" s="17"/>
      <c r="V49" s="16"/>
      <c r="W49" s="17"/>
      <c r="X49" s="16"/>
      <c r="Y49" s="17"/>
      <c r="Z49" s="16"/>
      <c r="AA49" s="17"/>
      <c r="AB49" s="16"/>
      <c r="AC49" s="17"/>
      <c r="AD49" s="16"/>
      <c r="AE49" s="17"/>
      <c r="AF49" s="16"/>
      <c r="AG49" s="17"/>
      <c r="AH49" s="16"/>
      <c r="AI49" s="17"/>
      <c r="AJ49" s="16"/>
      <c r="AK49" s="17"/>
      <c r="AL49" s="16"/>
      <c r="AM49" s="17"/>
      <c r="AN49" s="16"/>
      <c r="AO49" s="17"/>
      <c r="AP49" s="16"/>
      <c r="AQ49" s="17"/>
      <c r="AR49" s="16"/>
      <c r="AS49" s="17"/>
    </row>
    <row r="50" spans="4:45" ht="20.1" customHeight="1">
      <c r="D50" s="5">
        <f>SUCHI!E50</f>
        <v>0</v>
      </c>
      <c r="E50" s="6">
        <f>SUCHI!F50</f>
        <v>0</v>
      </c>
      <c r="F50" s="16"/>
      <c r="G50" s="17"/>
      <c r="H50" s="16"/>
      <c r="I50" s="17"/>
      <c r="J50" s="16"/>
      <c r="K50" s="17"/>
      <c r="L50" s="16"/>
      <c r="M50" s="17"/>
      <c r="N50" s="16"/>
      <c r="O50" s="17"/>
      <c r="P50" s="16"/>
      <c r="Q50" s="17"/>
      <c r="R50" s="16"/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16"/>
      <c r="AE50" s="17"/>
      <c r="AF50" s="16"/>
      <c r="AG50" s="17"/>
      <c r="AH50" s="16"/>
      <c r="AI50" s="17"/>
      <c r="AJ50" s="16"/>
      <c r="AK50" s="17"/>
      <c r="AL50" s="16"/>
      <c r="AM50" s="17"/>
      <c r="AN50" s="16"/>
      <c r="AO50" s="17"/>
      <c r="AP50" s="16"/>
      <c r="AQ50" s="17"/>
      <c r="AR50" s="16"/>
      <c r="AS50" s="17"/>
    </row>
    <row r="51" spans="4:45" ht="20.1" customHeight="1">
      <c r="D51" s="5">
        <f>SUCHI!E51</f>
        <v>0</v>
      </c>
      <c r="E51" s="6">
        <f>SUCHI!F51</f>
        <v>0</v>
      </c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  <c r="T51" s="16"/>
      <c r="U51" s="17"/>
      <c r="V51" s="16"/>
      <c r="W51" s="17"/>
      <c r="X51" s="16"/>
      <c r="Y51" s="17"/>
      <c r="Z51" s="16"/>
      <c r="AA51" s="17"/>
      <c r="AB51" s="16"/>
      <c r="AC51" s="17"/>
      <c r="AD51" s="16"/>
      <c r="AE51" s="17"/>
      <c r="AF51" s="16"/>
      <c r="AG51" s="17"/>
      <c r="AH51" s="16"/>
      <c r="AI51" s="17"/>
      <c r="AJ51" s="16"/>
      <c r="AK51" s="17"/>
      <c r="AL51" s="16"/>
      <c r="AM51" s="17"/>
      <c r="AN51" s="16"/>
      <c r="AO51" s="17"/>
      <c r="AP51" s="16"/>
      <c r="AQ51" s="17"/>
      <c r="AR51" s="16"/>
      <c r="AS51" s="17"/>
    </row>
    <row r="52" spans="4:45" ht="20.1" customHeight="1">
      <c r="D52" s="5">
        <f>SUCHI!E52</f>
        <v>0</v>
      </c>
      <c r="E52" s="6">
        <f>SUCHI!F52</f>
        <v>0</v>
      </c>
      <c r="F52" s="16"/>
      <c r="G52" s="17"/>
      <c r="H52" s="16"/>
      <c r="I52" s="17"/>
      <c r="J52" s="16"/>
      <c r="K52" s="17"/>
      <c r="L52" s="16"/>
      <c r="M52" s="17"/>
      <c r="N52" s="16"/>
      <c r="O52" s="17"/>
      <c r="P52" s="16"/>
      <c r="Q52" s="17"/>
      <c r="R52" s="16"/>
      <c r="S52" s="17"/>
      <c r="T52" s="16"/>
      <c r="U52" s="17"/>
      <c r="V52" s="16"/>
      <c r="W52" s="17"/>
      <c r="X52" s="16"/>
      <c r="Y52" s="17"/>
      <c r="Z52" s="16"/>
      <c r="AA52" s="17"/>
      <c r="AB52" s="16"/>
      <c r="AC52" s="17"/>
      <c r="AD52" s="16"/>
      <c r="AE52" s="17"/>
      <c r="AF52" s="16"/>
      <c r="AG52" s="17"/>
      <c r="AH52" s="16"/>
      <c r="AI52" s="17"/>
      <c r="AJ52" s="16"/>
      <c r="AK52" s="17"/>
      <c r="AL52" s="16"/>
      <c r="AM52" s="17"/>
      <c r="AN52" s="16"/>
      <c r="AO52" s="17"/>
      <c r="AP52" s="16"/>
      <c r="AQ52" s="17"/>
      <c r="AR52" s="16"/>
      <c r="AS52" s="17"/>
    </row>
    <row r="53" spans="4:45" ht="20.1" customHeight="1">
      <c r="D53" s="5">
        <f>SUCHI!E53</f>
        <v>0</v>
      </c>
      <c r="E53" s="6">
        <f>SUCHI!F53</f>
        <v>0</v>
      </c>
      <c r="F53" s="16"/>
      <c r="G53" s="17"/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  <c r="T53" s="16"/>
      <c r="U53" s="17"/>
      <c r="V53" s="16"/>
      <c r="W53" s="17"/>
      <c r="X53" s="16"/>
      <c r="Y53" s="17"/>
      <c r="Z53" s="16"/>
      <c r="AA53" s="17"/>
      <c r="AB53" s="16"/>
      <c r="AC53" s="17"/>
      <c r="AD53" s="16"/>
      <c r="AE53" s="17"/>
      <c r="AF53" s="16"/>
      <c r="AG53" s="17"/>
      <c r="AH53" s="16"/>
      <c r="AI53" s="17"/>
      <c r="AJ53" s="16"/>
      <c r="AK53" s="17"/>
      <c r="AL53" s="16"/>
      <c r="AM53" s="17"/>
      <c r="AN53" s="16"/>
      <c r="AO53" s="17"/>
      <c r="AP53" s="16"/>
      <c r="AQ53" s="17"/>
      <c r="AR53" s="16"/>
      <c r="AS53" s="17"/>
    </row>
    <row r="54" spans="4:45" ht="20.1" customHeight="1">
      <c r="D54" s="5">
        <f>SUCHI!E54</f>
        <v>0</v>
      </c>
      <c r="E54" s="6">
        <f>SUCHI!F54</f>
        <v>0</v>
      </c>
      <c r="F54" s="16"/>
      <c r="G54" s="17"/>
      <c r="H54" s="16"/>
      <c r="I54" s="17"/>
      <c r="J54" s="16"/>
      <c r="K54" s="17"/>
      <c r="L54" s="16"/>
      <c r="M54" s="17"/>
      <c r="N54" s="16"/>
      <c r="O54" s="17"/>
      <c r="P54" s="16"/>
      <c r="Q54" s="17"/>
      <c r="R54" s="16"/>
      <c r="S54" s="17"/>
      <c r="T54" s="16"/>
      <c r="U54" s="17"/>
      <c r="V54" s="16"/>
      <c r="W54" s="17"/>
      <c r="X54" s="16"/>
      <c r="Y54" s="17"/>
      <c r="Z54" s="16"/>
      <c r="AA54" s="17"/>
      <c r="AB54" s="16"/>
      <c r="AC54" s="17"/>
      <c r="AD54" s="16"/>
      <c r="AE54" s="17"/>
      <c r="AF54" s="16"/>
      <c r="AG54" s="17"/>
      <c r="AH54" s="16"/>
      <c r="AI54" s="17"/>
      <c r="AJ54" s="16"/>
      <c r="AK54" s="17"/>
      <c r="AL54" s="16"/>
      <c r="AM54" s="17"/>
      <c r="AN54" s="16"/>
      <c r="AO54" s="17"/>
      <c r="AP54" s="16"/>
      <c r="AQ54" s="17"/>
      <c r="AR54" s="16"/>
      <c r="AS54" s="17"/>
    </row>
    <row r="55" spans="4:45" ht="20.1" customHeight="1">
      <c r="D55" s="5">
        <f>SUCHI!E55</f>
        <v>0</v>
      </c>
      <c r="E55" s="6">
        <f>SUCHI!F55</f>
        <v>0</v>
      </c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  <c r="T55" s="16"/>
      <c r="U55" s="17"/>
      <c r="V55" s="16"/>
      <c r="W55" s="17"/>
      <c r="X55" s="16"/>
      <c r="Y55" s="17"/>
      <c r="Z55" s="16"/>
      <c r="AA55" s="17"/>
      <c r="AB55" s="16"/>
      <c r="AC55" s="17"/>
      <c r="AD55" s="16"/>
      <c r="AE55" s="17"/>
      <c r="AF55" s="16"/>
      <c r="AG55" s="17"/>
      <c r="AH55" s="16"/>
      <c r="AI55" s="17"/>
      <c r="AJ55" s="16"/>
      <c r="AK55" s="17"/>
      <c r="AL55" s="16"/>
      <c r="AM55" s="17"/>
      <c r="AN55" s="16"/>
      <c r="AO55" s="17"/>
      <c r="AP55" s="16"/>
      <c r="AQ55" s="17"/>
      <c r="AR55" s="16"/>
      <c r="AS55" s="17"/>
    </row>
    <row r="56" spans="4:45" ht="20.1" customHeight="1">
      <c r="D56" s="5">
        <f>SUCHI!E56</f>
        <v>0</v>
      </c>
      <c r="E56" s="6">
        <f>SUCHI!F56</f>
        <v>0</v>
      </c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/>
      <c r="AE56" s="17"/>
      <c r="AF56" s="16"/>
      <c r="AG56" s="17"/>
      <c r="AH56" s="16"/>
      <c r="AI56" s="17"/>
      <c r="AJ56" s="16"/>
      <c r="AK56" s="17"/>
      <c r="AL56" s="16"/>
      <c r="AM56" s="17"/>
      <c r="AN56" s="16"/>
      <c r="AO56" s="17"/>
      <c r="AP56" s="16"/>
      <c r="AQ56" s="17"/>
      <c r="AR56" s="16"/>
      <c r="AS56" s="17"/>
    </row>
    <row r="57" spans="4:45" ht="20.1" customHeight="1">
      <c r="D57" s="5">
        <f>SUCHI!E57</f>
        <v>0</v>
      </c>
      <c r="E57" s="6">
        <f>SUCHI!F57</f>
        <v>0</v>
      </c>
      <c r="F57" s="16"/>
      <c r="G57" s="17"/>
      <c r="H57" s="16"/>
      <c r="I57" s="17"/>
      <c r="J57" s="16"/>
      <c r="K57" s="17"/>
      <c r="L57" s="16"/>
      <c r="M57" s="17"/>
      <c r="N57" s="16"/>
      <c r="O57" s="17"/>
      <c r="P57" s="16"/>
      <c r="Q57" s="17"/>
      <c r="R57" s="16"/>
      <c r="S57" s="17"/>
      <c r="T57" s="16"/>
      <c r="U57" s="17"/>
      <c r="V57" s="16"/>
      <c r="W57" s="17"/>
      <c r="X57" s="16"/>
      <c r="Y57" s="17"/>
      <c r="Z57" s="16"/>
      <c r="AA57" s="17"/>
      <c r="AB57" s="16"/>
      <c r="AC57" s="17"/>
      <c r="AD57" s="16"/>
      <c r="AE57" s="17"/>
      <c r="AF57" s="16"/>
      <c r="AG57" s="17"/>
      <c r="AH57" s="16"/>
      <c r="AI57" s="17"/>
      <c r="AJ57" s="16"/>
      <c r="AK57" s="17"/>
      <c r="AL57" s="16"/>
      <c r="AM57" s="17"/>
      <c r="AN57" s="16"/>
      <c r="AO57" s="17"/>
      <c r="AP57" s="16"/>
      <c r="AQ57" s="17"/>
      <c r="AR57" s="16"/>
      <c r="AS57" s="17"/>
    </row>
    <row r="58" spans="4:45" ht="20.1" customHeight="1">
      <c r="D58" s="5">
        <f>SUCHI!E58</f>
        <v>0</v>
      </c>
      <c r="E58" s="6">
        <f>SUCHI!F58</f>
        <v>0</v>
      </c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7"/>
      <c r="AL58" s="16"/>
      <c r="AM58" s="17"/>
      <c r="AN58" s="16"/>
      <c r="AO58" s="17"/>
      <c r="AP58" s="16"/>
      <c r="AQ58" s="17"/>
      <c r="AR58" s="16"/>
      <c r="AS58" s="17"/>
    </row>
    <row r="59" spans="4:45" ht="20.1" customHeight="1">
      <c r="D59" s="5">
        <f>SUCHI!E59</f>
        <v>0</v>
      </c>
      <c r="E59" s="6">
        <f>SUCHI!F59</f>
        <v>0</v>
      </c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  <c r="T59" s="16"/>
      <c r="U59" s="17"/>
      <c r="V59" s="16"/>
      <c r="W59" s="17"/>
      <c r="X59" s="16"/>
      <c r="Y59" s="17"/>
      <c r="Z59" s="16"/>
      <c r="AA59" s="17"/>
      <c r="AB59" s="16"/>
      <c r="AC59" s="17"/>
      <c r="AD59" s="16"/>
      <c r="AE59" s="17"/>
      <c r="AF59" s="16"/>
      <c r="AG59" s="17"/>
      <c r="AH59" s="16"/>
      <c r="AI59" s="17"/>
      <c r="AJ59" s="16"/>
      <c r="AK59" s="17"/>
      <c r="AL59" s="16"/>
      <c r="AM59" s="17"/>
      <c r="AN59" s="16"/>
      <c r="AO59" s="17"/>
      <c r="AP59" s="16"/>
      <c r="AQ59" s="17"/>
      <c r="AR59" s="16"/>
      <c r="AS59" s="17"/>
    </row>
    <row r="60" spans="4:45" ht="20.1" customHeight="1">
      <c r="D60" s="5">
        <f>SUCHI!E60</f>
        <v>0</v>
      </c>
      <c r="E60" s="6">
        <f>SUCHI!F60</f>
        <v>0</v>
      </c>
      <c r="F60" s="16"/>
      <c r="G60" s="17"/>
      <c r="H60" s="16"/>
      <c r="I60" s="17"/>
      <c r="J60" s="16"/>
      <c r="K60" s="17"/>
      <c r="L60" s="16"/>
      <c r="M60" s="17"/>
      <c r="N60" s="16"/>
      <c r="O60" s="17"/>
      <c r="P60" s="16"/>
      <c r="Q60" s="17"/>
      <c r="R60" s="16"/>
      <c r="S60" s="17"/>
      <c r="T60" s="16"/>
      <c r="U60" s="17"/>
      <c r="V60" s="16"/>
      <c r="W60" s="17"/>
      <c r="X60" s="16"/>
      <c r="Y60" s="17"/>
      <c r="Z60" s="16"/>
      <c r="AA60" s="17"/>
      <c r="AB60" s="16"/>
      <c r="AC60" s="17"/>
      <c r="AD60" s="16"/>
      <c r="AE60" s="17"/>
      <c r="AF60" s="16"/>
      <c r="AG60" s="17"/>
      <c r="AH60" s="16"/>
      <c r="AI60" s="17"/>
      <c r="AJ60" s="16"/>
      <c r="AK60" s="17"/>
      <c r="AL60" s="16"/>
      <c r="AM60" s="17"/>
      <c r="AN60" s="16"/>
      <c r="AO60" s="17"/>
      <c r="AP60" s="16"/>
      <c r="AQ60" s="17"/>
      <c r="AR60" s="16"/>
      <c r="AS60" s="17"/>
    </row>
    <row r="61" spans="4:45" ht="20.1" customHeight="1">
      <c r="D61" s="5">
        <f>SUCHI!E61</f>
        <v>0</v>
      </c>
      <c r="E61" s="6">
        <f>SUCHI!F61</f>
        <v>0</v>
      </c>
      <c r="F61" s="16"/>
      <c r="G61" s="17"/>
      <c r="H61" s="16"/>
      <c r="I61" s="17"/>
      <c r="J61" s="16"/>
      <c r="K61" s="17"/>
      <c r="L61" s="16"/>
      <c r="M61" s="17"/>
      <c r="N61" s="16"/>
      <c r="O61" s="17"/>
      <c r="P61" s="16"/>
      <c r="Q61" s="17"/>
      <c r="R61" s="16"/>
      <c r="S61" s="17"/>
      <c r="T61" s="16"/>
      <c r="U61" s="17"/>
      <c r="V61" s="16"/>
      <c r="W61" s="17"/>
      <c r="X61" s="16"/>
      <c r="Y61" s="17"/>
      <c r="Z61" s="16"/>
      <c r="AA61" s="17"/>
      <c r="AB61" s="16"/>
      <c r="AC61" s="17"/>
      <c r="AD61" s="16"/>
      <c r="AE61" s="17"/>
      <c r="AF61" s="16"/>
      <c r="AG61" s="17"/>
      <c r="AH61" s="16"/>
      <c r="AI61" s="17"/>
      <c r="AJ61" s="16"/>
      <c r="AK61" s="17"/>
      <c r="AL61" s="16"/>
      <c r="AM61" s="17"/>
      <c r="AN61" s="16"/>
      <c r="AO61" s="17"/>
      <c r="AP61" s="16"/>
      <c r="AQ61" s="17"/>
      <c r="AR61" s="16"/>
      <c r="AS61" s="17"/>
    </row>
    <row r="62" spans="4:45" ht="20.1" customHeight="1">
      <c r="D62" s="5">
        <f>SUCHI!E62</f>
        <v>0</v>
      </c>
      <c r="E62" s="6">
        <f>SUCHI!F62</f>
        <v>0</v>
      </c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/>
      <c r="AD62" s="16"/>
      <c r="AE62" s="17"/>
      <c r="AF62" s="16"/>
      <c r="AG62" s="17"/>
      <c r="AH62" s="16"/>
      <c r="AI62" s="17"/>
      <c r="AJ62" s="16"/>
      <c r="AK62" s="17"/>
      <c r="AL62" s="16"/>
      <c r="AM62" s="17"/>
      <c r="AN62" s="16"/>
      <c r="AO62" s="17"/>
      <c r="AP62" s="16"/>
      <c r="AQ62" s="17"/>
      <c r="AR62" s="16"/>
      <c r="AS62" s="17"/>
    </row>
    <row r="63" spans="4:45" ht="20.1" customHeight="1">
      <c r="D63" s="5">
        <f>SUCHI!E63</f>
        <v>0</v>
      </c>
      <c r="E63" s="6">
        <f>SUCHI!F63</f>
        <v>0</v>
      </c>
      <c r="F63" s="16"/>
      <c r="G63" s="17"/>
      <c r="H63" s="16"/>
      <c r="I63" s="17"/>
      <c r="J63" s="16"/>
      <c r="K63" s="17"/>
      <c r="L63" s="16"/>
      <c r="M63" s="17"/>
      <c r="N63" s="16"/>
      <c r="O63" s="17"/>
      <c r="P63" s="16"/>
      <c r="Q63" s="17"/>
      <c r="R63" s="16"/>
      <c r="S63" s="17"/>
      <c r="T63" s="16"/>
      <c r="U63" s="17"/>
      <c r="V63" s="16"/>
      <c r="W63" s="17"/>
      <c r="X63" s="16"/>
      <c r="Y63" s="17"/>
      <c r="Z63" s="16"/>
      <c r="AA63" s="17"/>
      <c r="AB63" s="16"/>
      <c r="AC63" s="17"/>
      <c r="AD63" s="16"/>
      <c r="AE63" s="17"/>
      <c r="AF63" s="16"/>
      <c r="AG63" s="17"/>
      <c r="AH63" s="16"/>
      <c r="AI63" s="17"/>
      <c r="AJ63" s="16"/>
      <c r="AK63" s="17"/>
      <c r="AL63" s="16"/>
      <c r="AM63" s="17"/>
      <c r="AN63" s="16"/>
      <c r="AO63" s="17"/>
      <c r="AP63" s="16"/>
      <c r="AQ63" s="17"/>
      <c r="AR63" s="16"/>
      <c r="AS63" s="17"/>
    </row>
    <row r="64" spans="4:45" ht="20.1" customHeight="1">
      <c r="D64" s="5">
        <f>SUCHI!E64</f>
        <v>0</v>
      </c>
      <c r="E64" s="6">
        <f>SUCHI!F64</f>
        <v>0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7"/>
      <c r="AL64" s="16"/>
      <c r="AM64" s="17"/>
      <c r="AN64" s="16"/>
      <c r="AO64" s="17"/>
      <c r="AP64" s="16"/>
      <c r="AQ64" s="17"/>
      <c r="AR64" s="16"/>
      <c r="AS64" s="17"/>
    </row>
    <row r="65" spans="4:45" ht="20.1" customHeight="1">
      <c r="D65" s="5">
        <f>SUCHI!E65</f>
        <v>0</v>
      </c>
      <c r="E65" s="6">
        <f>SUCHI!F65</f>
        <v>0</v>
      </c>
      <c r="F65" s="16"/>
      <c r="G65" s="17"/>
      <c r="H65" s="16"/>
      <c r="I65" s="17"/>
      <c r="J65" s="16"/>
      <c r="K65" s="17"/>
      <c r="L65" s="16"/>
      <c r="M65" s="17"/>
      <c r="N65" s="16"/>
      <c r="O65" s="17"/>
      <c r="P65" s="16"/>
      <c r="Q65" s="17"/>
      <c r="R65" s="16"/>
      <c r="S65" s="17"/>
      <c r="T65" s="16"/>
      <c r="U65" s="17"/>
      <c r="V65" s="16"/>
      <c r="W65" s="17"/>
      <c r="X65" s="16"/>
      <c r="Y65" s="17"/>
      <c r="Z65" s="16"/>
      <c r="AA65" s="17"/>
      <c r="AB65" s="16"/>
      <c r="AC65" s="17"/>
      <c r="AD65" s="16"/>
      <c r="AE65" s="17"/>
      <c r="AF65" s="16"/>
      <c r="AG65" s="17"/>
      <c r="AH65" s="16"/>
      <c r="AI65" s="17"/>
      <c r="AJ65" s="16"/>
      <c r="AK65" s="17"/>
      <c r="AL65" s="16"/>
      <c r="AM65" s="17"/>
      <c r="AN65" s="16"/>
      <c r="AO65" s="17"/>
      <c r="AP65" s="16"/>
      <c r="AQ65" s="17"/>
      <c r="AR65" s="16"/>
      <c r="AS65" s="17"/>
    </row>
    <row r="66" spans="4:45" ht="20.1" customHeight="1">
      <c r="D66" s="5">
        <f>SUCHI!E66</f>
        <v>0</v>
      </c>
      <c r="E66" s="6">
        <f>SUCHI!F66</f>
        <v>0</v>
      </c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  <c r="AF66" s="16"/>
      <c r="AG66" s="17"/>
      <c r="AH66" s="16"/>
      <c r="AI66" s="17"/>
      <c r="AJ66" s="16"/>
      <c r="AK66" s="17"/>
      <c r="AL66" s="16"/>
      <c r="AM66" s="17"/>
      <c r="AN66" s="16"/>
      <c r="AO66" s="17"/>
      <c r="AP66" s="16"/>
      <c r="AQ66" s="17"/>
      <c r="AR66" s="16"/>
      <c r="AS66" s="17"/>
    </row>
    <row r="67" spans="4:45" ht="20.1" customHeight="1">
      <c r="D67" s="5">
        <f>SUCHI!E67</f>
        <v>0</v>
      </c>
      <c r="E67" s="6">
        <f>SUCHI!F67</f>
        <v>0</v>
      </c>
      <c r="F67" s="16"/>
      <c r="G67" s="17"/>
      <c r="H67" s="16"/>
      <c r="I67" s="17"/>
      <c r="J67" s="16"/>
      <c r="K67" s="17"/>
      <c r="L67" s="16"/>
      <c r="M67" s="17"/>
      <c r="N67" s="16"/>
      <c r="O67" s="17"/>
      <c r="P67" s="16"/>
      <c r="Q67" s="17"/>
      <c r="R67" s="16"/>
      <c r="S67" s="17"/>
      <c r="T67" s="16"/>
      <c r="U67" s="17"/>
      <c r="V67" s="16"/>
      <c r="W67" s="17"/>
      <c r="X67" s="16"/>
      <c r="Y67" s="17"/>
      <c r="Z67" s="16"/>
      <c r="AA67" s="17"/>
      <c r="AB67" s="16"/>
      <c r="AC67" s="17"/>
      <c r="AD67" s="16"/>
      <c r="AE67" s="17"/>
      <c r="AF67" s="16"/>
      <c r="AG67" s="17"/>
      <c r="AH67" s="16"/>
      <c r="AI67" s="17"/>
      <c r="AJ67" s="16"/>
      <c r="AK67" s="17"/>
      <c r="AL67" s="16"/>
      <c r="AM67" s="17"/>
      <c r="AN67" s="16"/>
      <c r="AO67" s="17"/>
      <c r="AP67" s="16"/>
      <c r="AQ67" s="17"/>
      <c r="AR67" s="16"/>
      <c r="AS67" s="17"/>
    </row>
    <row r="68" spans="4:45" ht="20.1" customHeight="1">
      <c r="D68" s="5">
        <f>SUCHI!E68</f>
        <v>0</v>
      </c>
      <c r="E68" s="6">
        <f>SUCHI!F68</f>
        <v>0</v>
      </c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/>
      <c r="AC68" s="17"/>
      <c r="AD68" s="16"/>
      <c r="AE68" s="17"/>
      <c r="AF68" s="16"/>
      <c r="AG68" s="17"/>
      <c r="AH68" s="16"/>
      <c r="AI68" s="17"/>
      <c r="AJ68" s="16"/>
      <c r="AK68" s="17"/>
      <c r="AL68" s="16"/>
      <c r="AM68" s="17"/>
      <c r="AN68" s="16"/>
      <c r="AO68" s="17"/>
      <c r="AP68" s="16"/>
      <c r="AQ68" s="17"/>
      <c r="AR68" s="16"/>
      <c r="AS68" s="17"/>
    </row>
    <row r="69" spans="4:45" ht="20.1" customHeight="1">
      <c r="D69" s="5">
        <f>SUCHI!E69</f>
        <v>0</v>
      </c>
      <c r="E69" s="6">
        <f>SUCHI!F69</f>
        <v>0</v>
      </c>
      <c r="F69" s="16"/>
      <c r="G69" s="17"/>
      <c r="H69" s="16"/>
      <c r="I69" s="17"/>
      <c r="J69" s="16"/>
      <c r="K69" s="17"/>
      <c r="L69" s="16"/>
      <c r="M69" s="17"/>
      <c r="N69" s="16"/>
      <c r="O69" s="17"/>
      <c r="P69" s="16"/>
      <c r="Q69" s="17"/>
      <c r="R69" s="16"/>
      <c r="S69" s="17"/>
      <c r="T69" s="16"/>
      <c r="U69" s="17"/>
      <c r="V69" s="16"/>
      <c r="W69" s="17"/>
      <c r="X69" s="16"/>
      <c r="Y69" s="17"/>
      <c r="Z69" s="16"/>
      <c r="AA69" s="17"/>
      <c r="AB69" s="16"/>
      <c r="AC69" s="17"/>
      <c r="AD69" s="16"/>
      <c r="AE69" s="17"/>
      <c r="AF69" s="16"/>
      <c r="AG69" s="17"/>
      <c r="AH69" s="16"/>
      <c r="AI69" s="17"/>
      <c r="AJ69" s="16"/>
      <c r="AK69" s="17"/>
      <c r="AL69" s="16"/>
      <c r="AM69" s="17"/>
      <c r="AN69" s="16"/>
      <c r="AO69" s="17"/>
      <c r="AP69" s="16"/>
      <c r="AQ69" s="17"/>
      <c r="AR69" s="16"/>
      <c r="AS69" s="17"/>
    </row>
    <row r="70" spans="4:45" ht="20.1" customHeight="1">
      <c r="D70" s="5">
        <f>SUCHI!E70</f>
        <v>0</v>
      </c>
      <c r="E70" s="6">
        <f>SUCHI!F70</f>
        <v>0</v>
      </c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/>
      <c r="AF70" s="16"/>
      <c r="AG70" s="17"/>
      <c r="AH70" s="16"/>
      <c r="AI70" s="17"/>
      <c r="AJ70" s="16"/>
      <c r="AK70" s="17"/>
      <c r="AL70" s="16"/>
      <c r="AM70" s="17"/>
      <c r="AN70" s="16"/>
      <c r="AO70" s="17"/>
      <c r="AP70" s="16"/>
      <c r="AQ70" s="17"/>
      <c r="AR70" s="16"/>
      <c r="AS70" s="17"/>
    </row>
    <row r="71" spans="4:45" ht="20.1" customHeight="1">
      <c r="D71" s="5">
        <f>SUCHI!E71</f>
        <v>0</v>
      </c>
      <c r="E71" s="6">
        <f>SUCHI!F71</f>
        <v>0</v>
      </c>
      <c r="F71" s="16"/>
      <c r="G71" s="17"/>
      <c r="H71" s="16"/>
      <c r="I71" s="17"/>
      <c r="J71" s="16"/>
      <c r="K71" s="17"/>
      <c r="L71" s="16"/>
      <c r="M71" s="17"/>
      <c r="N71" s="16"/>
      <c r="O71" s="17"/>
      <c r="P71" s="16"/>
      <c r="Q71" s="17"/>
      <c r="R71" s="16"/>
      <c r="S71" s="17"/>
      <c r="T71" s="16"/>
      <c r="U71" s="17"/>
      <c r="V71" s="16"/>
      <c r="W71" s="17"/>
      <c r="X71" s="16"/>
      <c r="Y71" s="17"/>
      <c r="Z71" s="16"/>
      <c r="AA71" s="17"/>
      <c r="AB71" s="16"/>
      <c r="AC71" s="17"/>
      <c r="AD71" s="16"/>
      <c r="AE71" s="17"/>
      <c r="AF71" s="16"/>
      <c r="AG71" s="17"/>
      <c r="AH71" s="16"/>
      <c r="AI71" s="17"/>
      <c r="AJ71" s="16"/>
      <c r="AK71" s="17"/>
      <c r="AL71" s="16"/>
      <c r="AM71" s="17"/>
      <c r="AN71" s="16"/>
      <c r="AO71" s="17"/>
      <c r="AP71" s="16"/>
      <c r="AQ71" s="17"/>
      <c r="AR71" s="16"/>
      <c r="AS71" s="17"/>
    </row>
    <row r="72" spans="4:45" ht="20.1" customHeight="1">
      <c r="D72" s="5">
        <f>SUCHI!E72</f>
        <v>0</v>
      </c>
      <c r="E72" s="6">
        <f>SUCHI!F72</f>
        <v>0</v>
      </c>
      <c r="F72" s="16"/>
      <c r="G72" s="17"/>
      <c r="H72" s="16"/>
      <c r="I72" s="17"/>
      <c r="J72" s="16"/>
      <c r="K72" s="17"/>
      <c r="L72" s="16"/>
      <c r="M72" s="17"/>
      <c r="N72" s="16"/>
      <c r="O72" s="17"/>
      <c r="P72" s="16"/>
      <c r="Q72" s="17"/>
      <c r="R72" s="16"/>
      <c r="S72" s="17"/>
      <c r="T72" s="16"/>
      <c r="U72" s="17"/>
      <c r="V72" s="16"/>
      <c r="W72" s="17"/>
      <c r="X72" s="16"/>
      <c r="Y72" s="17"/>
      <c r="Z72" s="16"/>
      <c r="AA72" s="17"/>
      <c r="AB72" s="16"/>
      <c r="AC72" s="17"/>
      <c r="AD72" s="16"/>
      <c r="AE72" s="17"/>
      <c r="AF72" s="16"/>
      <c r="AG72" s="17"/>
      <c r="AH72" s="16"/>
      <c r="AI72" s="17"/>
      <c r="AJ72" s="16"/>
      <c r="AK72" s="17"/>
      <c r="AL72" s="16"/>
      <c r="AM72" s="17"/>
      <c r="AN72" s="16"/>
      <c r="AO72" s="17"/>
      <c r="AP72" s="16"/>
      <c r="AQ72" s="17"/>
      <c r="AR72" s="16"/>
      <c r="AS72" s="17"/>
    </row>
    <row r="73" spans="4:45" ht="20.1" customHeight="1">
      <c r="D73" s="5">
        <f>SUCHI!E73</f>
        <v>0</v>
      </c>
      <c r="E73" s="6">
        <f>SUCHI!F73</f>
        <v>0</v>
      </c>
      <c r="F73" s="16"/>
      <c r="G73" s="17"/>
      <c r="H73" s="16"/>
      <c r="I73" s="17"/>
      <c r="J73" s="16"/>
      <c r="K73" s="17"/>
      <c r="L73" s="16"/>
      <c r="M73" s="17"/>
      <c r="N73" s="16"/>
      <c r="O73" s="17"/>
      <c r="P73" s="16"/>
      <c r="Q73" s="17"/>
      <c r="R73" s="16"/>
      <c r="S73" s="17"/>
      <c r="T73" s="16"/>
      <c r="U73" s="17"/>
      <c r="V73" s="16"/>
      <c r="W73" s="17"/>
      <c r="X73" s="16"/>
      <c r="Y73" s="17"/>
      <c r="Z73" s="16"/>
      <c r="AA73" s="17"/>
      <c r="AB73" s="16"/>
      <c r="AC73" s="17"/>
      <c r="AD73" s="16"/>
      <c r="AE73" s="17"/>
      <c r="AF73" s="16"/>
      <c r="AG73" s="17"/>
      <c r="AH73" s="16"/>
      <c r="AI73" s="17"/>
      <c r="AJ73" s="16"/>
      <c r="AK73" s="17"/>
      <c r="AL73" s="16"/>
      <c r="AM73" s="17"/>
      <c r="AN73" s="16"/>
      <c r="AO73" s="17"/>
      <c r="AP73" s="16"/>
      <c r="AQ73" s="17"/>
      <c r="AR73" s="16"/>
      <c r="AS73" s="17"/>
    </row>
    <row r="74" spans="4:45" ht="20.1" customHeight="1">
      <c r="D74" s="5">
        <f>SUCHI!E74</f>
        <v>0</v>
      </c>
      <c r="E74" s="6">
        <f>SUCHI!F74</f>
        <v>0</v>
      </c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7"/>
      <c r="AL74" s="16"/>
      <c r="AM74" s="17"/>
      <c r="AN74" s="16"/>
      <c r="AO74" s="17"/>
      <c r="AP74" s="16"/>
      <c r="AQ74" s="17"/>
      <c r="AR74" s="16"/>
      <c r="AS74" s="17"/>
    </row>
    <row r="75" spans="4:45" ht="20.1" customHeight="1">
      <c r="D75" s="5">
        <f>SUCHI!E75</f>
        <v>0</v>
      </c>
      <c r="E75" s="6">
        <f>SUCHI!F75</f>
        <v>0</v>
      </c>
      <c r="F75" s="16"/>
      <c r="G75" s="17"/>
      <c r="H75" s="16"/>
      <c r="I75" s="17"/>
      <c r="J75" s="16"/>
      <c r="K75" s="17"/>
      <c r="L75" s="16"/>
      <c r="M75" s="17"/>
      <c r="N75" s="16"/>
      <c r="O75" s="17"/>
      <c r="P75" s="16"/>
      <c r="Q75" s="17"/>
      <c r="R75" s="16"/>
      <c r="S75" s="17"/>
      <c r="T75" s="16"/>
      <c r="U75" s="17"/>
      <c r="V75" s="16"/>
      <c r="W75" s="17"/>
      <c r="X75" s="16"/>
      <c r="Y75" s="17"/>
      <c r="Z75" s="16"/>
      <c r="AA75" s="17"/>
      <c r="AB75" s="16"/>
      <c r="AC75" s="17"/>
      <c r="AD75" s="16"/>
      <c r="AE75" s="17"/>
      <c r="AF75" s="16"/>
      <c r="AG75" s="17"/>
      <c r="AH75" s="16"/>
      <c r="AI75" s="17"/>
      <c r="AJ75" s="16"/>
      <c r="AK75" s="17"/>
      <c r="AL75" s="16"/>
      <c r="AM75" s="17"/>
      <c r="AN75" s="16"/>
      <c r="AO75" s="17"/>
      <c r="AP75" s="16"/>
      <c r="AQ75" s="17"/>
      <c r="AR75" s="16"/>
      <c r="AS75" s="17"/>
    </row>
    <row r="76" spans="4:45" ht="20.1" customHeight="1">
      <c r="D76" s="5">
        <f>SUCHI!E76</f>
        <v>0</v>
      </c>
      <c r="E76" s="6">
        <f>SUCHI!F76</f>
        <v>0</v>
      </c>
      <c r="F76" s="16"/>
      <c r="G76" s="17"/>
      <c r="H76" s="16"/>
      <c r="I76" s="17"/>
      <c r="J76" s="16"/>
      <c r="K76" s="17"/>
      <c r="L76" s="16"/>
      <c r="M76" s="17"/>
      <c r="N76" s="16"/>
      <c r="O76" s="17"/>
      <c r="P76" s="16"/>
      <c r="Q76" s="17"/>
      <c r="R76" s="16"/>
      <c r="S76" s="17"/>
      <c r="T76" s="16"/>
      <c r="U76" s="17"/>
      <c r="V76" s="16"/>
      <c r="W76" s="17"/>
      <c r="X76" s="16"/>
      <c r="Y76" s="17"/>
      <c r="Z76" s="16"/>
      <c r="AA76" s="17"/>
      <c r="AB76" s="16"/>
      <c r="AC76" s="17"/>
      <c r="AD76" s="16"/>
      <c r="AE76" s="17"/>
      <c r="AF76" s="16"/>
      <c r="AG76" s="17"/>
      <c r="AH76" s="16"/>
      <c r="AI76" s="17"/>
      <c r="AJ76" s="16"/>
      <c r="AK76" s="17"/>
      <c r="AL76" s="16"/>
      <c r="AM76" s="17"/>
      <c r="AN76" s="16"/>
      <c r="AO76" s="17"/>
      <c r="AP76" s="16"/>
      <c r="AQ76" s="17"/>
      <c r="AR76" s="16"/>
      <c r="AS76" s="17"/>
    </row>
    <row r="77" spans="4:45" ht="20.1" customHeight="1">
      <c r="D77" s="5">
        <f>SUCHI!E77</f>
        <v>0</v>
      </c>
      <c r="E77" s="6">
        <f>SUCHI!F77</f>
        <v>0</v>
      </c>
      <c r="F77" s="16"/>
      <c r="G77" s="17"/>
      <c r="H77" s="16"/>
      <c r="I77" s="17"/>
      <c r="J77" s="16"/>
      <c r="K77" s="17"/>
      <c r="L77" s="16"/>
      <c r="M77" s="17"/>
      <c r="N77" s="16"/>
      <c r="O77" s="17"/>
      <c r="P77" s="16"/>
      <c r="Q77" s="17"/>
      <c r="R77" s="16"/>
      <c r="S77" s="17"/>
      <c r="T77" s="16"/>
      <c r="U77" s="17"/>
      <c r="V77" s="16"/>
      <c r="W77" s="17"/>
      <c r="X77" s="16"/>
      <c r="Y77" s="17"/>
      <c r="Z77" s="16"/>
      <c r="AA77" s="17"/>
      <c r="AB77" s="16"/>
      <c r="AC77" s="17"/>
      <c r="AD77" s="16"/>
      <c r="AE77" s="17"/>
      <c r="AF77" s="16"/>
      <c r="AG77" s="17"/>
      <c r="AH77" s="16"/>
      <c r="AI77" s="17"/>
      <c r="AJ77" s="16"/>
      <c r="AK77" s="17"/>
      <c r="AL77" s="16"/>
      <c r="AM77" s="17"/>
      <c r="AN77" s="16"/>
      <c r="AO77" s="17"/>
      <c r="AP77" s="16"/>
      <c r="AQ77" s="17"/>
      <c r="AR77" s="16"/>
      <c r="AS77" s="17"/>
    </row>
    <row r="78" spans="4:45" ht="20.1" customHeight="1">
      <c r="D78" s="5">
        <f>SUCHI!E78</f>
        <v>0</v>
      </c>
      <c r="E78" s="6">
        <f>SUCHI!F78</f>
        <v>0</v>
      </c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7"/>
      <c r="AL78" s="16"/>
      <c r="AM78" s="17"/>
      <c r="AN78" s="16"/>
      <c r="AO78" s="17"/>
      <c r="AP78" s="16"/>
      <c r="AQ78" s="17"/>
      <c r="AR78" s="16"/>
      <c r="AS78" s="17"/>
    </row>
    <row r="79" spans="4:45" ht="20.1" customHeight="1">
      <c r="D79" s="5">
        <f>SUCHI!E79</f>
        <v>0</v>
      </c>
      <c r="E79" s="6">
        <f>SUCHI!F79</f>
        <v>0</v>
      </c>
      <c r="F79" s="16"/>
      <c r="G79" s="17"/>
      <c r="H79" s="16"/>
      <c r="I79" s="17"/>
      <c r="J79" s="16"/>
      <c r="K79" s="17"/>
      <c r="L79" s="16"/>
      <c r="M79" s="17"/>
      <c r="N79" s="16"/>
      <c r="O79" s="17"/>
      <c r="P79" s="16"/>
      <c r="Q79" s="17"/>
      <c r="R79" s="16"/>
      <c r="S79" s="17"/>
      <c r="T79" s="16"/>
      <c r="U79" s="17"/>
      <c r="V79" s="16"/>
      <c r="W79" s="17"/>
      <c r="X79" s="16"/>
      <c r="Y79" s="17"/>
      <c r="Z79" s="16"/>
      <c r="AA79" s="17"/>
      <c r="AB79" s="16"/>
      <c r="AC79" s="17"/>
      <c r="AD79" s="16"/>
      <c r="AE79" s="17"/>
      <c r="AF79" s="16"/>
      <c r="AG79" s="17"/>
      <c r="AH79" s="16"/>
      <c r="AI79" s="17"/>
      <c r="AJ79" s="16"/>
      <c r="AK79" s="17"/>
      <c r="AL79" s="16"/>
      <c r="AM79" s="17"/>
      <c r="AN79" s="16"/>
      <c r="AO79" s="17"/>
      <c r="AP79" s="16"/>
      <c r="AQ79" s="17"/>
      <c r="AR79" s="16"/>
      <c r="AS79" s="17"/>
    </row>
    <row r="80" spans="4:45" ht="20.1" customHeight="1">
      <c r="D80" s="5">
        <f>SUCHI!E80</f>
        <v>0</v>
      </c>
      <c r="E80" s="6">
        <f>SUCHI!F80</f>
        <v>0</v>
      </c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/>
      <c r="AC80" s="17"/>
      <c r="AD80" s="16"/>
      <c r="AE80" s="17"/>
      <c r="AF80" s="16"/>
      <c r="AG80" s="17"/>
      <c r="AH80" s="16"/>
      <c r="AI80" s="17"/>
      <c r="AJ80" s="16"/>
      <c r="AK80" s="17"/>
      <c r="AL80" s="16"/>
      <c r="AM80" s="17"/>
      <c r="AN80" s="16"/>
      <c r="AO80" s="17"/>
      <c r="AP80" s="16"/>
      <c r="AQ80" s="17"/>
      <c r="AR80" s="16"/>
      <c r="AS80" s="17"/>
    </row>
    <row r="81" spans="4:45" ht="20.1" customHeight="1">
      <c r="D81" s="5">
        <f>SUCHI!E81</f>
        <v>0</v>
      </c>
      <c r="E81" s="6">
        <f>SUCHI!F81</f>
        <v>0</v>
      </c>
      <c r="F81" s="16"/>
      <c r="G81" s="17"/>
      <c r="H81" s="16"/>
      <c r="I81" s="17"/>
      <c r="J81" s="16"/>
      <c r="K81" s="17"/>
      <c r="L81" s="16"/>
      <c r="M81" s="17"/>
      <c r="N81" s="16"/>
      <c r="O81" s="17"/>
      <c r="P81" s="16"/>
      <c r="Q81" s="17"/>
      <c r="R81" s="16"/>
      <c r="S81" s="17"/>
      <c r="T81" s="16"/>
      <c r="U81" s="17"/>
      <c r="V81" s="16"/>
      <c r="W81" s="17"/>
      <c r="X81" s="16"/>
      <c r="Y81" s="17"/>
      <c r="Z81" s="16"/>
      <c r="AA81" s="17"/>
      <c r="AB81" s="16"/>
      <c r="AC81" s="17"/>
      <c r="AD81" s="16"/>
      <c r="AE81" s="17"/>
      <c r="AF81" s="16"/>
      <c r="AG81" s="17"/>
      <c r="AH81" s="16"/>
      <c r="AI81" s="17"/>
      <c r="AJ81" s="16"/>
      <c r="AK81" s="17"/>
      <c r="AL81" s="16"/>
      <c r="AM81" s="17"/>
      <c r="AN81" s="16"/>
      <c r="AO81" s="17"/>
      <c r="AP81" s="16"/>
      <c r="AQ81" s="17"/>
      <c r="AR81" s="16"/>
      <c r="AS81" s="17"/>
    </row>
    <row r="82" spans="4:45" ht="20.1" customHeight="1">
      <c r="D82" s="5">
        <f>SUCHI!E82</f>
        <v>0</v>
      </c>
      <c r="E82" s="6">
        <f>SUCHI!F82</f>
        <v>0</v>
      </c>
      <c r="F82" s="16"/>
      <c r="G82" s="17"/>
      <c r="H82" s="16"/>
      <c r="I82" s="17"/>
      <c r="J82" s="16"/>
      <c r="K82" s="17"/>
      <c r="L82" s="16"/>
      <c r="M82" s="17"/>
      <c r="N82" s="16"/>
      <c r="O82" s="17"/>
      <c r="P82" s="16"/>
      <c r="Q82" s="17"/>
      <c r="R82" s="16"/>
      <c r="S82" s="17"/>
      <c r="T82" s="16"/>
      <c r="U82" s="17"/>
      <c r="V82" s="16"/>
      <c r="W82" s="17"/>
      <c r="X82" s="16"/>
      <c r="Y82" s="17"/>
      <c r="Z82" s="16"/>
      <c r="AA82" s="17"/>
      <c r="AB82" s="16"/>
      <c r="AC82" s="17"/>
      <c r="AD82" s="16"/>
      <c r="AE82" s="17"/>
      <c r="AF82" s="16"/>
      <c r="AG82" s="17"/>
      <c r="AH82" s="16"/>
      <c r="AI82" s="17"/>
      <c r="AJ82" s="16"/>
      <c r="AK82" s="17"/>
      <c r="AL82" s="16"/>
      <c r="AM82" s="17"/>
      <c r="AN82" s="16"/>
      <c r="AO82" s="17"/>
      <c r="AP82" s="16"/>
      <c r="AQ82" s="17"/>
      <c r="AR82" s="16"/>
      <c r="AS82" s="17"/>
    </row>
    <row r="83" spans="4:45" ht="20.1" customHeight="1">
      <c r="D83" s="5">
        <f>SUCHI!E83</f>
        <v>0</v>
      </c>
      <c r="E83" s="6">
        <f>SUCHI!F83</f>
        <v>0</v>
      </c>
      <c r="F83" s="16"/>
      <c r="G83" s="17"/>
      <c r="H83" s="16"/>
      <c r="I83" s="17"/>
      <c r="J83" s="16"/>
      <c r="K83" s="17"/>
      <c r="L83" s="16"/>
      <c r="M83" s="17"/>
      <c r="N83" s="16"/>
      <c r="O83" s="17"/>
      <c r="P83" s="16"/>
      <c r="Q83" s="17"/>
      <c r="R83" s="16"/>
      <c r="S83" s="17"/>
      <c r="T83" s="16"/>
      <c r="U83" s="17"/>
      <c r="V83" s="16"/>
      <c r="W83" s="17"/>
      <c r="X83" s="16"/>
      <c r="Y83" s="17"/>
      <c r="Z83" s="16"/>
      <c r="AA83" s="17"/>
      <c r="AB83" s="16"/>
      <c r="AC83" s="17"/>
      <c r="AD83" s="16"/>
      <c r="AE83" s="17"/>
      <c r="AF83" s="16"/>
      <c r="AG83" s="17"/>
      <c r="AH83" s="16"/>
      <c r="AI83" s="17"/>
      <c r="AJ83" s="16"/>
      <c r="AK83" s="17"/>
      <c r="AL83" s="16"/>
      <c r="AM83" s="17"/>
      <c r="AN83" s="16"/>
      <c r="AO83" s="17"/>
      <c r="AP83" s="16"/>
      <c r="AQ83" s="17"/>
      <c r="AR83" s="16"/>
      <c r="AS83" s="17"/>
    </row>
    <row r="84" spans="4:45" ht="20.1" customHeight="1">
      <c r="D84" s="5">
        <f>SUCHI!E84</f>
        <v>0</v>
      </c>
      <c r="E84" s="6">
        <f>SUCHI!F84</f>
        <v>0</v>
      </c>
      <c r="F84" s="16"/>
      <c r="G84" s="17"/>
      <c r="H84" s="16"/>
      <c r="I84" s="17"/>
      <c r="J84" s="16"/>
      <c r="K84" s="17"/>
      <c r="L84" s="16"/>
      <c r="M84" s="17"/>
      <c r="N84" s="16"/>
      <c r="O84" s="17"/>
      <c r="P84" s="16"/>
      <c r="Q84" s="17"/>
      <c r="R84" s="16"/>
      <c r="S84" s="17"/>
      <c r="T84" s="16"/>
      <c r="U84" s="17"/>
      <c r="V84" s="16"/>
      <c r="W84" s="17"/>
      <c r="X84" s="16"/>
      <c r="Y84" s="17"/>
      <c r="Z84" s="16"/>
      <c r="AA84" s="17"/>
      <c r="AB84" s="16"/>
      <c r="AC84" s="17"/>
      <c r="AD84" s="16"/>
      <c r="AE84" s="17"/>
      <c r="AF84" s="16"/>
      <c r="AG84" s="17"/>
      <c r="AH84" s="16"/>
      <c r="AI84" s="17"/>
      <c r="AJ84" s="16"/>
      <c r="AK84" s="17"/>
      <c r="AL84" s="16"/>
      <c r="AM84" s="17"/>
      <c r="AN84" s="16"/>
      <c r="AO84" s="17"/>
      <c r="AP84" s="16"/>
      <c r="AQ84" s="17"/>
      <c r="AR84" s="16"/>
      <c r="AS84" s="17"/>
    </row>
    <row r="85" spans="4:45" ht="20.1" customHeight="1">
      <c r="D85" s="5">
        <f>SUCHI!E85</f>
        <v>0</v>
      </c>
      <c r="E85" s="6">
        <f>SUCHI!F85</f>
        <v>0</v>
      </c>
      <c r="F85" s="16"/>
      <c r="G85" s="17"/>
      <c r="H85" s="16"/>
      <c r="I85" s="17"/>
      <c r="J85" s="16"/>
      <c r="K85" s="17"/>
      <c r="L85" s="16"/>
      <c r="M85" s="17"/>
      <c r="N85" s="16"/>
      <c r="O85" s="17"/>
      <c r="P85" s="16"/>
      <c r="Q85" s="17"/>
      <c r="R85" s="16"/>
      <c r="S85" s="17"/>
      <c r="T85" s="16"/>
      <c r="U85" s="17"/>
      <c r="V85" s="16"/>
      <c r="W85" s="17"/>
      <c r="X85" s="16"/>
      <c r="Y85" s="17"/>
      <c r="Z85" s="16"/>
      <c r="AA85" s="17"/>
      <c r="AB85" s="16"/>
      <c r="AC85" s="17"/>
      <c r="AD85" s="16"/>
      <c r="AE85" s="17"/>
      <c r="AF85" s="16"/>
      <c r="AG85" s="17"/>
      <c r="AH85" s="16"/>
      <c r="AI85" s="17"/>
      <c r="AJ85" s="16"/>
      <c r="AK85" s="17"/>
      <c r="AL85" s="16"/>
      <c r="AM85" s="17"/>
      <c r="AN85" s="16"/>
      <c r="AO85" s="17"/>
      <c r="AP85" s="16"/>
      <c r="AQ85" s="17"/>
      <c r="AR85" s="16"/>
      <c r="AS85" s="17"/>
    </row>
    <row r="86" spans="4:45" ht="20.1" customHeight="1">
      <c r="D86" s="5">
        <f>SUCHI!E86</f>
        <v>0</v>
      </c>
      <c r="E86" s="6">
        <f>SUCHI!F86</f>
        <v>0</v>
      </c>
      <c r="F86" s="16"/>
      <c r="G86" s="17"/>
      <c r="H86" s="16"/>
      <c r="I86" s="17"/>
      <c r="J86" s="16"/>
      <c r="K86" s="17"/>
      <c r="L86" s="16"/>
      <c r="M86" s="17"/>
      <c r="N86" s="16"/>
      <c r="O86" s="17"/>
      <c r="P86" s="16"/>
      <c r="Q86" s="17"/>
      <c r="R86" s="16"/>
      <c r="S86" s="17"/>
      <c r="T86" s="16"/>
      <c r="U86" s="17"/>
      <c r="V86" s="16"/>
      <c r="W86" s="17"/>
      <c r="X86" s="16"/>
      <c r="Y86" s="17"/>
      <c r="Z86" s="16"/>
      <c r="AA86" s="17"/>
      <c r="AB86" s="16"/>
      <c r="AC86" s="17"/>
      <c r="AD86" s="16"/>
      <c r="AE86" s="17"/>
      <c r="AF86" s="16"/>
      <c r="AG86" s="17"/>
      <c r="AH86" s="16"/>
      <c r="AI86" s="17"/>
      <c r="AJ86" s="16"/>
      <c r="AK86" s="17"/>
      <c r="AL86" s="16"/>
      <c r="AM86" s="17"/>
      <c r="AN86" s="16"/>
      <c r="AO86" s="17"/>
      <c r="AP86" s="16"/>
      <c r="AQ86" s="17"/>
      <c r="AR86" s="16"/>
      <c r="AS86" s="17"/>
    </row>
    <row r="87" spans="4:45" ht="20.1" customHeight="1">
      <c r="D87" s="5">
        <f>SUCHI!E87</f>
        <v>0</v>
      </c>
      <c r="E87" s="6">
        <f>SUCHI!F87</f>
        <v>0</v>
      </c>
      <c r="F87" s="16"/>
      <c r="G87" s="17"/>
      <c r="H87" s="16"/>
      <c r="I87" s="17"/>
      <c r="J87" s="16"/>
      <c r="K87" s="17"/>
      <c r="L87" s="16"/>
      <c r="M87" s="17"/>
      <c r="N87" s="16"/>
      <c r="O87" s="17"/>
      <c r="P87" s="16"/>
      <c r="Q87" s="17"/>
      <c r="R87" s="16"/>
      <c r="S87" s="17"/>
      <c r="T87" s="16"/>
      <c r="U87" s="17"/>
      <c r="V87" s="16"/>
      <c r="W87" s="17"/>
      <c r="X87" s="16"/>
      <c r="Y87" s="17"/>
      <c r="Z87" s="16"/>
      <c r="AA87" s="17"/>
      <c r="AB87" s="16"/>
      <c r="AC87" s="17"/>
      <c r="AD87" s="16"/>
      <c r="AE87" s="17"/>
      <c r="AF87" s="16"/>
      <c r="AG87" s="17"/>
      <c r="AH87" s="16"/>
      <c r="AI87" s="17"/>
      <c r="AJ87" s="16"/>
      <c r="AK87" s="17"/>
      <c r="AL87" s="16"/>
      <c r="AM87" s="17"/>
      <c r="AN87" s="16"/>
      <c r="AO87" s="17"/>
      <c r="AP87" s="16"/>
      <c r="AQ87" s="17"/>
      <c r="AR87" s="16"/>
      <c r="AS87" s="17"/>
    </row>
    <row r="88" spans="4:45" ht="20.1" customHeight="1">
      <c r="D88" s="5">
        <f>SUCHI!E88</f>
        <v>0</v>
      </c>
      <c r="E88" s="6">
        <f>SUCHI!F88</f>
        <v>0</v>
      </c>
      <c r="F88" s="16"/>
      <c r="G88" s="17"/>
      <c r="H88" s="16"/>
      <c r="I88" s="17"/>
      <c r="J88" s="16"/>
      <c r="K88" s="17"/>
      <c r="L88" s="16"/>
      <c r="M88" s="17"/>
      <c r="N88" s="16"/>
      <c r="O88" s="17"/>
      <c r="P88" s="16"/>
      <c r="Q88" s="17"/>
      <c r="R88" s="16"/>
      <c r="S88" s="17"/>
      <c r="T88" s="16"/>
      <c r="U88" s="17"/>
      <c r="V88" s="16"/>
      <c r="W88" s="17"/>
      <c r="X88" s="16"/>
      <c r="Y88" s="17"/>
      <c r="Z88" s="16"/>
      <c r="AA88" s="17"/>
      <c r="AB88" s="16"/>
      <c r="AC88" s="17"/>
      <c r="AD88" s="16"/>
      <c r="AE88" s="17"/>
      <c r="AF88" s="16"/>
      <c r="AG88" s="17"/>
      <c r="AH88" s="16"/>
      <c r="AI88" s="17"/>
      <c r="AJ88" s="16"/>
      <c r="AK88" s="17"/>
      <c r="AL88" s="16"/>
      <c r="AM88" s="17"/>
      <c r="AN88" s="16"/>
      <c r="AO88" s="17"/>
      <c r="AP88" s="16"/>
      <c r="AQ88" s="17"/>
      <c r="AR88" s="16"/>
      <c r="AS88" s="17"/>
    </row>
    <row r="89" spans="4:45" ht="20.1" customHeight="1">
      <c r="D89" s="5">
        <f>SUCHI!E89</f>
        <v>0</v>
      </c>
      <c r="E89" s="6">
        <f>SUCHI!F89</f>
        <v>0</v>
      </c>
      <c r="F89" s="16"/>
      <c r="G89" s="17"/>
      <c r="H89" s="16"/>
      <c r="I89" s="17"/>
      <c r="J89" s="16"/>
      <c r="K89" s="17"/>
      <c r="L89" s="16"/>
      <c r="M89" s="17"/>
      <c r="N89" s="16"/>
      <c r="O89" s="17"/>
      <c r="P89" s="16"/>
      <c r="Q89" s="17"/>
      <c r="R89" s="16"/>
      <c r="S89" s="17"/>
      <c r="T89" s="16"/>
      <c r="U89" s="17"/>
      <c r="V89" s="16"/>
      <c r="W89" s="17"/>
      <c r="X89" s="16"/>
      <c r="Y89" s="17"/>
      <c r="Z89" s="16"/>
      <c r="AA89" s="17"/>
      <c r="AB89" s="16"/>
      <c r="AC89" s="17"/>
      <c r="AD89" s="16"/>
      <c r="AE89" s="17"/>
      <c r="AF89" s="16"/>
      <c r="AG89" s="17"/>
      <c r="AH89" s="16"/>
      <c r="AI89" s="17"/>
      <c r="AJ89" s="16"/>
      <c r="AK89" s="17"/>
      <c r="AL89" s="16"/>
      <c r="AM89" s="17"/>
      <c r="AN89" s="16"/>
      <c r="AO89" s="17"/>
      <c r="AP89" s="16"/>
      <c r="AQ89" s="17"/>
      <c r="AR89" s="16"/>
      <c r="AS89" s="17"/>
    </row>
    <row r="90" spans="4:45" ht="20.1" customHeight="1">
      <c r="D90" s="5">
        <f>SUCHI!E90</f>
        <v>0</v>
      </c>
      <c r="E90" s="6">
        <f>SUCHI!F90</f>
        <v>0</v>
      </c>
      <c r="F90" s="16"/>
      <c r="G90" s="17"/>
      <c r="H90" s="16"/>
      <c r="I90" s="17"/>
      <c r="J90" s="16"/>
      <c r="K90" s="17"/>
      <c r="L90" s="16"/>
      <c r="M90" s="17"/>
      <c r="N90" s="16"/>
      <c r="O90" s="17"/>
      <c r="P90" s="16"/>
      <c r="Q90" s="17"/>
      <c r="R90" s="16"/>
      <c r="S90" s="17"/>
      <c r="T90" s="16"/>
      <c r="U90" s="17"/>
      <c r="V90" s="16"/>
      <c r="W90" s="17"/>
      <c r="X90" s="16"/>
      <c r="Y90" s="17"/>
      <c r="Z90" s="16"/>
      <c r="AA90" s="17"/>
      <c r="AB90" s="16"/>
      <c r="AC90" s="17"/>
      <c r="AD90" s="16"/>
      <c r="AE90" s="17"/>
      <c r="AF90" s="16"/>
      <c r="AG90" s="17"/>
      <c r="AH90" s="16"/>
      <c r="AI90" s="17"/>
      <c r="AJ90" s="16"/>
      <c r="AK90" s="17"/>
      <c r="AL90" s="16"/>
      <c r="AM90" s="17"/>
      <c r="AN90" s="16"/>
      <c r="AO90" s="17"/>
      <c r="AP90" s="16"/>
      <c r="AQ90" s="17"/>
      <c r="AR90" s="16"/>
      <c r="AS90" s="17"/>
    </row>
    <row r="91" spans="4:45" ht="20.1" customHeight="1">
      <c r="D91" s="5">
        <f>SUCHI!E91</f>
        <v>0</v>
      </c>
      <c r="E91" s="6">
        <f>SUCHI!F91</f>
        <v>0</v>
      </c>
      <c r="F91" s="16"/>
      <c r="G91" s="17"/>
      <c r="H91" s="16"/>
      <c r="I91" s="17"/>
      <c r="J91" s="16"/>
      <c r="K91" s="17"/>
      <c r="L91" s="16"/>
      <c r="M91" s="17"/>
      <c r="N91" s="16"/>
      <c r="O91" s="17"/>
      <c r="P91" s="16"/>
      <c r="Q91" s="17"/>
      <c r="R91" s="16"/>
      <c r="S91" s="17"/>
      <c r="T91" s="16"/>
      <c r="U91" s="17"/>
      <c r="V91" s="16"/>
      <c r="W91" s="17"/>
      <c r="X91" s="16"/>
      <c r="Y91" s="17"/>
      <c r="Z91" s="16"/>
      <c r="AA91" s="17"/>
      <c r="AB91" s="16"/>
      <c r="AC91" s="17"/>
      <c r="AD91" s="16"/>
      <c r="AE91" s="17"/>
      <c r="AF91" s="16"/>
      <c r="AG91" s="17"/>
      <c r="AH91" s="16"/>
      <c r="AI91" s="17"/>
      <c r="AJ91" s="16"/>
      <c r="AK91" s="17"/>
      <c r="AL91" s="16"/>
      <c r="AM91" s="17"/>
      <c r="AN91" s="16"/>
      <c r="AO91" s="17"/>
      <c r="AP91" s="16"/>
      <c r="AQ91" s="17"/>
      <c r="AR91" s="16"/>
      <c r="AS91" s="17"/>
    </row>
    <row r="92" spans="4:45" ht="20.1" customHeight="1">
      <c r="D92" s="5">
        <f>SUCHI!E92</f>
        <v>0</v>
      </c>
      <c r="E92" s="6">
        <f>SUCHI!F92</f>
        <v>0</v>
      </c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/>
      <c r="AC92" s="17"/>
      <c r="AD92" s="16"/>
      <c r="AE92" s="17"/>
      <c r="AF92" s="16"/>
      <c r="AG92" s="17"/>
      <c r="AH92" s="16"/>
      <c r="AI92" s="17"/>
      <c r="AJ92" s="16"/>
      <c r="AK92" s="17"/>
      <c r="AL92" s="16"/>
      <c r="AM92" s="17"/>
      <c r="AN92" s="16"/>
      <c r="AO92" s="17"/>
      <c r="AP92" s="16"/>
      <c r="AQ92" s="17"/>
      <c r="AR92" s="16"/>
      <c r="AS92" s="17"/>
    </row>
    <row r="93" spans="4:45" ht="20.1" customHeight="1">
      <c r="D93" s="5">
        <f>SUCHI!E93</f>
        <v>0</v>
      </c>
      <c r="E93" s="6">
        <f>SUCHI!F93</f>
        <v>0</v>
      </c>
      <c r="F93" s="16"/>
      <c r="G93" s="17"/>
      <c r="H93" s="16"/>
      <c r="I93" s="17"/>
      <c r="J93" s="16"/>
      <c r="K93" s="17"/>
      <c r="L93" s="16"/>
      <c r="M93" s="17"/>
      <c r="N93" s="16"/>
      <c r="O93" s="17"/>
      <c r="P93" s="16"/>
      <c r="Q93" s="17"/>
      <c r="R93" s="16"/>
      <c r="S93" s="17"/>
      <c r="T93" s="16"/>
      <c r="U93" s="17"/>
      <c r="V93" s="16"/>
      <c r="W93" s="17"/>
      <c r="X93" s="16"/>
      <c r="Y93" s="17"/>
      <c r="Z93" s="16"/>
      <c r="AA93" s="17"/>
      <c r="AB93" s="16"/>
      <c r="AC93" s="17"/>
      <c r="AD93" s="16"/>
      <c r="AE93" s="17"/>
      <c r="AF93" s="16"/>
      <c r="AG93" s="17"/>
      <c r="AH93" s="16"/>
      <c r="AI93" s="17"/>
      <c r="AJ93" s="16"/>
      <c r="AK93" s="17"/>
      <c r="AL93" s="16"/>
      <c r="AM93" s="17"/>
      <c r="AN93" s="16"/>
      <c r="AO93" s="17"/>
      <c r="AP93" s="16"/>
      <c r="AQ93" s="17"/>
      <c r="AR93" s="16"/>
      <c r="AS93" s="17"/>
    </row>
    <row r="94" spans="4:45" ht="20.1" customHeight="1">
      <c r="D94" s="5">
        <f>SUCHI!E94</f>
        <v>0</v>
      </c>
      <c r="E94" s="6">
        <f>SUCHI!F94</f>
        <v>0</v>
      </c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7"/>
      <c r="AL94" s="16"/>
      <c r="AM94" s="17"/>
      <c r="AN94" s="16"/>
      <c r="AO94" s="17"/>
      <c r="AP94" s="16"/>
      <c r="AQ94" s="17"/>
      <c r="AR94" s="16"/>
      <c r="AS94" s="17"/>
    </row>
    <row r="95" spans="4:45" ht="20.1" customHeight="1">
      <c r="D95" s="5">
        <f>SUCHI!E95</f>
        <v>0</v>
      </c>
      <c r="E95" s="6">
        <f>SUCHI!F95</f>
        <v>0</v>
      </c>
      <c r="F95" s="16"/>
      <c r="G95" s="17"/>
      <c r="H95" s="16"/>
      <c r="I95" s="17"/>
      <c r="J95" s="16"/>
      <c r="K95" s="17"/>
      <c r="L95" s="16"/>
      <c r="M95" s="17"/>
      <c r="N95" s="16"/>
      <c r="O95" s="17"/>
      <c r="P95" s="16"/>
      <c r="Q95" s="17"/>
      <c r="R95" s="16"/>
      <c r="S95" s="17"/>
      <c r="T95" s="16"/>
      <c r="U95" s="17"/>
      <c r="V95" s="16"/>
      <c r="W95" s="17"/>
      <c r="X95" s="16"/>
      <c r="Y95" s="17"/>
      <c r="Z95" s="16"/>
      <c r="AA95" s="17"/>
      <c r="AB95" s="16"/>
      <c r="AC95" s="17"/>
      <c r="AD95" s="16"/>
      <c r="AE95" s="17"/>
      <c r="AF95" s="16"/>
      <c r="AG95" s="17"/>
      <c r="AH95" s="16"/>
      <c r="AI95" s="17"/>
      <c r="AJ95" s="16"/>
      <c r="AK95" s="17"/>
      <c r="AL95" s="16"/>
      <c r="AM95" s="17"/>
      <c r="AN95" s="16"/>
      <c r="AO95" s="17"/>
      <c r="AP95" s="16"/>
      <c r="AQ95" s="17"/>
      <c r="AR95" s="16"/>
      <c r="AS95" s="17"/>
    </row>
    <row r="96" spans="4:45" ht="20.1" customHeight="1">
      <c r="D96" s="5">
        <f>SUCHI!E96</f>
        <v>0</v>
      </c>
      <c r="E96" s="6">
        <f>SUCHI!F96</f>
        <v>0</v>
      </c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7"/>
      <c r="AL96" s="16"/>
      <c r="AM96" s="17"/>
      <c r="AN96" s="16"/>
      <c r="AO96" s="17"/>
      <c r="AP96" s="16"/>
      <c r="AQ96" s="17"/>
      <c r="AR96" s="16"/>
      <c r="AS96" s="17"/>
    </row>
    <row r="97" spans="4:45" ht="20.1" customHeight="1">
      <c r="D97" s="5">
        <f>SUCHI!E97</f>
        <v>0</v>
      </c>
      <c r="E97" s="6">
        <f>SUCHI!F97</f>
        <v>0</v>
      </c>
      <c r="F97" s="16"/>
      <c r="G97" s="17"/>
      <c r="H97" s="16"/>
      <c r="I97" s="17"/>
      <c r="J97" s="16"/>
      <c r="K97" s="17"/>
      <c r="L97" s="16"/>
      <c r="M97" s="17"/>
      <c r="N97" s="16"/>
      <c r="O97" s="17"/>
      <c r="P97" s="16"/>
      <c r="Q97" s="17"/>
      <c r="R97" s="16"/>
      <c r="S97" s="17"/>
      <c r="T97" s="16"/>
      <c r="U97" s="17"/>
      <c r="V97" s="16"/>
      <c r="W97" s="17"/>
      <c r="X97" s="16"/>
      <c r="Y97" s="17"/>
      <c r="Z97" s="16"/>
      <c r="AA97" s="17"/>
      <c r="AB97" s="16"/>
      <c r="AC97" s="17"/>
      <c r="AD97" s="16"/>
      <c r="AE97" s="17"/>
      <c r="AF97" s="16"/>
      <c r="AG97" s="17"/>
      <c r="AH97" s="16"/>
      <c r="AI97" s="17"/>
      <c r="AJ97" s="16"/>
      <c r="AK97" s="17"/>
      <c r="AL97" s="16"/>
      <c r="AM97" s="17"/>
      <c r="AN97" s="16"/>
      <c r="AO97" s="17"/>
      <c r="AP97" s="16"/>
      <c r="AQ97" s="17"/>
      <c r="AR97" s="16"/>
      <c r="AS97" s="17"/>
    </row>
    <row r="98" spans="4:45" ht="20.1" customHeight="1">
      <c r="D98" s="5">
        <f>SUCHI!E98</f>
        <v>0</v>
      </c>
      <c r="E98" s="6">
        <f>SUCHI!F98</f>
        <v>0</v>
      </c>
      <c r="F98" s="16"/>
      <c r="G98" s="17"/>
      <c r="H98" s="16"/>
      <c r="I98" s="17"/>
      <c r="J98" s="16"/>
      <c r="K98" s="17"/>
      <c r="L98" s="16"/>
      <c r="M98" s="17"/>
      <c r="N98" s="16"/>
      <c r="O98" s="17"/>
      <c r="P98" s="16"/>
      <c r="Q98" s="17"/>
      <c r="R98" s="16"/>
      <c r="S98" s="17"/>
      <c r="T98" s="16"/>
      <c r="U98" s="17"/>
      <c r="V98" s="16"/>
      <c r="W98" s="17"/>
      <c r="X98" s="16"/>
      <c r="Y98" s="17"/>
      <c r="Z98" s="16"/>
      <c r="AA98" s="17"/>
      <c r="AB98" s="16"/>
      <c r="AC98" s="17"/>
      <c r="AD98" s="16"/>
      <c r="AE98" s="17"/>
      <c r="AF98" s="16"/>
      <c r="AG98" s="17"/>
      <c r="AH98" s="16"/>
      <c r="AI98" s="17"/>
      <c r="AJ98" s="16"/>
      <c r="AK98" s="17"/>
      <c r="AL98" s="16"/>
      <c r="AM98" s="17"/>
      <c r="AN98" s="16"/>
      <c r="AO98" s="17"/>
      <c r="AP98" s="16"/>
      <c r="AQ98" s="17"/>
      <c r="AR98" s="16"/>
      <c r="AS98" s="17"/>
    </row>
    <row r="99" spans="4:45" ht="20.1" customHeight="1">
      <c r="D99" s="5">
        <f>SUCHI!E99</f>
        <v>0</v>
      </c>
      <c r="E99" s="6">
        <f>SUCHI!F99</f>
        <v>0</v>
      </c>
      <c r="F99" s="16"/>
      <c r="G99" s="17"/>
      <c r="H99" s="16"/>
      <c r="I99" s="17"/>
      <c r="J99" s="16"/>
      <c r="K99" s="17"/>
      <c r="L99" s="16"/>
      <c r="M99" s="17"/>
      <c r="N99" s="16"/>
      <c r="O99" s="17"/>
      <c r="P99" s="16"/>
      <c r="Q99" s="17"/>
      <c r="R99" s="16"/>
      <c r="S99" s="17"/>
      <c r="T99" s="16"/>
      <c r="U99" s="17"/>
      <c r="V99" s="16"/>
      <c r="W99" s="17"/>
      <c r="X99" s="16"/>
      <c r="Y99" s="17"/>
      <c r="Z99" s="16"/>
      <c r="AA99" s="17"/>
      <c r="AB99" s="16"/>
      <c r="AC99" s="17"/>
      <c r="AD99" s="16"/>
      <c r="AE99" s="17"/>
      <c r="AF99" s="16"/>
      <c r="AG99" s="17"/>
      <c r="AH99" s="16"/>
      <c r="AI99" s="17"/>
      <c r="AJ99" s="16"/>
      <c r="AK99" s="17"/>
      <c r="AL99" s="16"/>
      <c r="AM99" s="17"/>
      <c r="AN99" s="16"/>
      <c r="AO99" s="17"/>
      <c r="AP99" s="16"/>
      <c r="AQ99" s="17"/>
      <c r="AR99" s="16"/>
      <c r="AS99" s="17"/>
    </row>
    <row r="100" spans="4:45" ht="20.1" customHeight="1">
      <c r="D100" s="5">
        <f>SUCHI!E100</f>
        <v>0</v>
      </c>
      <c r="E100" s="6">
        <f>SUCHI!F100</f>
        <v>0</v>
      </c>
      <c r="F100" s="16"/>
      <c r="G100" s="17"/>
      <c r="H100" s="16"/>
      <c r="I100" s="17"/>
      <c r="J100" s="16"/>
      <c r="K100" s="17"/>
      <c r="L100" s="16"/>
      <c r="M100" s="17"/>
      <c r="N100" s="16"/>
      <c r="O100" s="17"/>
      <c r="P100" s="16"/>
      <c r="Q100" s="17"/>
      <c r="R100" s="16"/>
      <c r="S100" s="17"/>
      <c r="T100" s="16"/>
      <c r="U100" s="17"/>
      <c r="V100" s="16"/>
      <c r="W100" s="17"/>
      <c r="X100" s="16"/>
      <c r="Y100" s="17"/>
      <c r="Z100" s="16"/>
      <c r="AA100" s="17"/>
      <c r="AB100" s="16"/>
      <c r="AC100" s="17"/>
      <c r="AD100" s="16"/>
      <c r="AE100" s="17"/>
      <c r="AF100" s="16"/>
      <c r="AG100" s="17"/>
      <c r="AH100" s="16"/>
      <c r="AI100" s="17"/>
      <c r="AJ100" s="16"/>
      <c r="AK100" s="17"/>
      <c r="AL100" s="16"/>
      <c r="AM100" s="17"/>
      <c r="AN100" s="16"/>
      <c r="AO100" s="17"/>
      <c r="AP100" s="16"/>
      <c r="AQ100" s="17"/>
      <c r="AR100" s="16"/>
      <c r="AS100" s="17"/>
    </row>
    <row r="101" spans="4:45" ht="20.1" customHeight="1">
      <c r="D101" s="5">
        <f>SUCHI!E101</f>
        <v>0</v>
      </c>
      <c r="E101" s="6">
        <f>SUCHI!F101</f>
        <v>0</v>
      </c>
      <c r="F101" s="16"/>
      <c r="G101" s="17"/>
      <c r="H101" s="16"/>
      <c r="I101" s="17"/>
      <c r="J101" s="16"/>
      <c r="K101" s="17"/>
      <c r="L101" s="16"/>
      <c r="M101" s="17"/>
      <c r="N101" s="16"/>
      <c r="O101" s="17"/>
      <c r="P101" s="16"/>
      <c r="Q101" s="17"/>
      <c r="R101" s="16"/>
      <c r="S101" s="17"/>
      <c r="T101" s="16"/>
      <c r="U101" s="17"/>
      <c r="V101" s="16"/>
      <c r="W101" s="17"/>
      <c r="X101" s="16"/>
      <c r="Y101" s="17"/>
      <c r="Z101" s="16"/>
      <c r="AA101" s="17"/>
      <c r="AB101" s="16"/>
      <c r="AC101" s="17"/>
      <c r="AD101" s="16"/>
      <c r="AE101" s="17"/>
      <c r="AF101" s="16"/>
      <c r="AG101" s="17"/>
      <c r="AH101" s="16"/>
      <c r="AI101" s="17"/>
      <c r="AJ101" s="16"/>
      <c r="AK101" s="17"/>
      <c r="AL101" s="16"/>
      <c r="AM101" s="17"/>
      <c r="AN101" s="16"/>
      <c r="AO101" s="17"/>
      <c r="AP101" s="16"/>
      <c r="AQ101" s="17"/>
      <c r="AR101" s="16"/>
      <c r="AS101" s="17"/>
    </row>
    <row r="102" spans="4:45" ht="20.1" customHeight="1">
      <c r="D102" s="5">
        <f>SUCHI!E102</f>
        <v>0</v>
      </c>
      <c r="E102" s="6">
        <f>SUCHI!F102</f>
        <v>0</v>
      </c>
      <c r="F102" s="16"/>
      <c r="G102" s="17"/>
      <c r="H102" s="16"/>
      <c r="I102" s="17"/>
      <c r="J102" s="16"/>
      <c r="K102" s="17"/>
      <c r="L102" s="16"/>
      <c r="M102" s="17"/>
      <c r="N102" s="16"/>
      <c r="O102" s="17"/>
      <c r="P102" s="16"/>
      <c r="Q102" s="17"/>
      <c r="R102" s="16"/>
      <c r="S102" s="17"/>
      <c r="T102" s="16"/>
      <c r="U102" s="17"/>
      <c r="V102" s="16"/>
      <c r="W102" s="17"/>
      <c r="X102" s="16"/>
      <c r="Y102" s="17"/>
      <c r="Z102" s="16"/>
      <c r="AA102" s="17"/>
      <c r="AB102" s="16"/>
      <c r="AC102" s="17"/>
      <c r="AD102" s="16"/>
      <c r="AE102" s="17"/>
      <c r="AF102" s="16"/>
      <c r="AG102" s="17"/>
      <c r="AH102" s="16"/>
      <c r="AI102" s="17"/>
      <c r="AJ102" s="16"/>
      <c r="AK102" s="17"/>
      <c r="AL102" s="16"/>
      <c r="AM102" s="17"/>
      <c r="AN102" s="16"/>
      <c r="AO102" s="17"/>
      <c r="AP102" s="16"/>
      <c r="AQ102" s="17"/>
      <c r="AR102" s="16"/>
      <c r="AS102" s="17"/>
    </row>
    <row r="103" spans="4:45" ht="20.1" customHeight="1">
      <c r="D103" s="5">
        <f>SUCHI!E103</f>
        <v>0</v>
      </c>
      <c r="E103" s="6">
        <f>SUCHI!F103</f>
        <v>0</v>
      </c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/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7"/>
      <c r="AL103" s="16"/>
      <c r="AM103" s="17"/>
      <c r="AN103" s="16"/>
      <c r="AO103" s="17"/>
      <c r="AP103" s="16"/>
      <c r="AQ103" s="17"/>
      <c r="AR103" s="16"/>
      <c r="AS103" s="17"/>
    </row>
    <row r="104" spans="4:45" ht="20.1" customHeight="1">
      <c r="D104" s="5">
        <f>SUCHI!E104</f>
        <v>0</v>
      </c>
      <c r="E104" s="6">
        <f>SUCHI!F104</f>
        <v>0</v>
      </c>
      <c r="F104" s="16"/>
      <c r="G104" s="17"/>
      <c r="H104" s="16"/>
      <c r="I104" s="17"/>
      <c r="J104" s="16"/>
      <c r="K104" s="17"/>
      <c r="L104" s="16"/>
      <c r="M104" s="17"/>
      <c r="N104" s="16"/>
      <c r="O104" s="17"/>
      <c r="P104" s="16"/>
      <c r="Q104" s="17"/>
      <c r="R104" s="16"/>
      <c r="S104" s="17"/>
      <c r="T104" s="16"/>
      <c r="U104" s="17"/>
      <c r="V104" s="16"/>
      <c r="W104" s="17"/>
      <c r="X104" s="16"/>
      <c r="Y104" s="17"/>
      <c r="Z104" s="16"/>
      <c r="AA104" s="17"/>
      <c r="AB104" s="16"/>
      <c r="AC104" s="17"/>
      <c r="AD104" s="16"/>
      <c r="AE104" s="17"/>
      <c r="AF104" s="16"/>
      <c r="AG104" s="17"/>
      <c r="AH104" s="16"/>
      <c r="AI104" s="17"/>
      <c r="AJ104" s="16"/>
      <c r="AK104" s="17"/>
      <c r="AL104" s="16"/>
      <c r="AM104" s="17"/>
      <c r="AN104" s="16"/>
      <c r="AO104" s="17"/>
      <c r="AP104" s="16"/>
      <c r="AQ104" s="17"/>
      <c r="AR104" s="16"/>
      <c r="AS104" s="17"/>
    </row>
    <row r="105" spans="4:45" ht="20.1" customHeight="1">
      <c r="D105" s="5">
        <f>SUCHI!E105</f>
        <v>0</v>
      </c>
      <c r="E105" s="6">
        <f>SUCHI!F105</f>
        <v>0</v>
      </c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/>
      <c r="AE105" s="17"/>
      <c r="AF105" s="16"/>
      <c r="AG105" s="17"/>
      <c r="AH105" s="16"/>
      <c r="AI105" s="17"/>
      <c r="AJ105" s="16"/>
      <c r="AK105" s="17"/>
      <c r="AL105" s="16"/>
      <c r="AM105" s="17"/>
      <c r="AN105" s="16"/>
      <c r="AO105" s="17"/>
      <c r="AP105" s="16"/>
      <c r="AQ105" s="17"/>
      <c r="AR105" s="16"/>
      <c r="AS105" s="17"/>
    </row>
    <row r="106" spans="4:45" ht="20.1" customHeight="1">
      <c r="D106" s="5">
        <f>SUCHI!E106</f>
        <v>0</v>
      </c>
      <c r="E106" s="6">
        <f>SUCHI!F106</f>
        <v>0</v>
      </c>
      <c r="F106" s="16"/>
      <c r="G106" s="17"/>
      <c r="H106" s="16"/>
      <c r="I106" s="17"/>
      <c r="J106" s="16"/>
      <c r="K106" s="17"/>
      <c r="L106" s="16"/>
      <c r="M106" s="17"/>
      <c r="N106" s="16"/>
      <c r="O106" s="17"/>
      <c r="P106" s="16"/>
      <c r="Q106" s="17"/>
      <c r="R106" s="16"/>
      <c r="S106" s="17"/>
      <c r="T106" s="16"/>
      <c r="U106" s="17"/>
      <c r="V106" s="16"/>
      <c r="W106" s="17"/>
      <c r="X106" s="16"/>
      <c r="Y106" s="17"/>
      <c r="Z106" s="16"/>
      <c r="AA106" s="17"/>
      <c r="AB106" s="16"/>
      <c r="AC106" s="17"/>
      <c r="AD106" s="16"/>
      <c r="AE106" s="17"/>
      <c r="AF106" s="16"/>
      <c r="AG106" s="17"/>
      <c r="AH106" s="16"/>
      <c r="AI106" s="17"/>
      <c r="AJ106" s="16"/>
      <c r="AK106" s="17"/>
      <c r="AL106" s="16"/>
      <c r="AM106" s="17"/>
      <c r="AN106" s="16"/>
      <c r="AO106" s="17"/>
      <c r="AP106" s="16"/>
      <c r="AQ106" s="17"/>
      <c r="AR106" s="16"/>
      <c r="AS106" s="17"/>
    </row>
    <row r="107" spans="4:45" ht="20.1" customHeight="1">
      <c r="D107" s="5">
        <f>SUCHI!E107</f>
        <v>0</v>
      </c>
      <c r="E107" s="6">
        <f>SUCHI!F107</f>
        <v>0</v>
      </c>
      <c r="F107" s="16"/>
      <c r="G107" s="17"/>
      <c r="H107" s="16"/>
      <c r="I107" s="17"/>
      <c r="J107" s="16"/>
      <c r="K107" s="17"/>
      <c r="L107" s="16"/>
      <c r="M107" s="17"/>
      <c r="N107" s="16"/>
      <c r="O107" s="17"/>
      <c r="P107" s="16"/>
      <c r="Q107" s="17"/>
      <c r="R107" s="16"/>
      <c r="S107" s="17"/>
      <c r="T107" s="16"/>
      <c r="U107" s="17"/>
      <c r="V107" s="16"/>
      <c r="W107" s="17"/>
      <c r="X107" s="16"/>
      <c r="Y107" s="17"/>
      <c r="Z107" s="16"/>
      <c r="AA107" s="17"/>
      <c r="AB107" s="16"/>
      <c r="AC107" s="17"/>
      <c r="AD107" s="16"/>
      <c r="AE107" s="17"/>
      <c r="AF107" s="16"/>
      <c r="AG107" s="17"/>
      <c r="AH107" s="16"/>
      <c r="AI107" s="17"/>
      <c r="AJ107" s="16"/>
      <c r="AK107" s="17"/>
      <c r="AL107" s="16"/>
      <c r="AM107" s="17"/>
      <c r="AN107" s="16"/>
      <c r="AO107" s="17"/>
      <c r="AP107" s="16"/>
      <c r="AQ107" s="17"/>
      <c r="AR107" s="16"/>
      <c r="AS107" s="17"/>
    </row>
    <row r="108" spans="4:45" ht="20.1" customHeight="1">
      <c r="D108" s="5">
        <f>SUCHI!E108</f>
        <v>0</v>
      </c>
      <c r="E108" s="6">
        <f>SUCHI!F108</f>
        <v>0</v>
      </c>
      <c r="F108" s="16"/>
      <c r="G108" s="17"/>
      <c r="H108" s="16"/>
      <c r="I108" s="17"/>
      <c r="J108" s="16"/>
      <c r="K108" s="17"/>
      <c r="L108" s="16"/>
      <c r="M108" s="17"/>
      <c r="N108" s="16"/>
      <c r="O108" s="17"/>
      <c r="P108" s="16"/>
      <c r="Q108" s="17"/>
      <c r="R108" s="16"/>
      <c r="S108" s="17"/>
      <c r="T108" s="16"/>
      <c r="U108" s="17"/>
      <c r="V108" s="16"/>
      <c r="W108" s="17"/>
      <c r="X108" s="16"/>
      <c r="Y108" s="17"/>
      <c r="Z108" s="16"/>
      <c r="AA108" s="17"/>
      <c r="AB108" s="16"/>
      <c r="AC108" s="17"/>
      <c r="AD108" s="16"/>
      <c r="AE108" s="17"/>
      <c r="AF108" s="16"/>
      <c r="AG108" s="17"/>
      <c r="AH108" s="16"/>
      <c r="AI108" s="17"/>
      <c r="AJ108" s="16"/>
      <c r="AK108" s="17"/>
      <c r="AL108" s="16"/>
      <c r="AM108" s="17"/>
      <c r="AN108" s="16"/>
      <c r="AO108" s="17"/>
      <c r="AP108" s="16"/>
      <c r="AQ108" s="17"/>
      <c r="AR108" s="16"/>
      <c r="AS108" s="17"/>
    </row>
    <row r="109" spans="4:45" ht="20.1" customHeight="1">
      <c r="D109" s="5">
        <f>SUCHI!E109</f>
        <v>0</v>
      </c>
      <c r="E109" s="6">
        <f>SUCHI!F109</f>
        <v>0</v>
      </c>
      <c r="F109" s="16"/>
      <c r="G109" s="17"/>
      <c r="H109" s="16"/>
      <c r="I109" s="17"/>
      <c r="J109" s="16"/>
      <c r="K109" s="17"/>
      <c r="L109" s="16"/>
      <c r="M109" s="17"/>
      <c r="N109" s="16"/>
      <c r="O109" s="17"/>
      <c r="P109" s="16"/>
      <c r="Q109" s="17"/>
      <c r="R109" s="16"/>
      <c r="S109" s="17"/>
      <c r="T109" s="16"/>
      <c r="U109" s="17"/>
      <c r="V109" s="16"/>
      <c r="W109" s="17"/>
      <c r="X109" s="16"/>
      <c r="Y109" s="17"/>
      <c r="Z109" s="16"/>
      <c r="AA109" s="17"/>
      <c r="AB109" s="16"/>
      <c r="AC109" s="17"/>
      <c r="AD109" s="16"/>
      <c r="AE109" s="17"/>
      <c r="AF109" s="16"/>
      <c r="AG109" s="17"/>
      <c r="AH109" s="16"/>
      <c r="AI109" s="17"/>
      <c r="AJ109" s="16"/>
      <c r="AK109" s="17"/>
      <c r="AL109" s="16"/>
      <c r="AM109" s="17"/>
      <c r="AN109" s="16"/>
      <c r="AO109" s="17"/>
      <c r="AP109" s="16"/>
      <c r="AQ109" s="17"/>
      <c r="AR109" s="16"/>
      <c r="AS109" s="17"/>
    </row>
    <row r="110" spans="4:45" ht="20.1" customHeight="1">
      <c r="D110" s="5">
        <f>SUCHI!E110</f>
        <v>0</v>
      </c>
      <c r="E110" s="6">
        <f>SUCHI!F110</f>
        <v>0</v>
      </c>
      <c r="F110" s="16"/>
      <c r="G110" s="17"/>
      <c r="H110" s="16"/>
      <c r="I110" s="17"/>
      <c r="J110" s="16"/>
      <c r="K110" s="17"/>
      <c r="L110" s="16"/>
      <c r="M110" s="17"/>
      <c r="N110" s="16"/>
      <c r="O110" s="17"/>
      <c r="P110" s="16"/>
      <c r="Q110" s="17"/>
      <c r="R110" s="16"/>
      <c r="S110" s="17"/>
      <c r="T110" s="16"/>
      <c r="U110" s="17"/>
      <c r="V110" s="16"/>
      <c r="W110" s="17"/>
      <c r="X110" s="16"/>
      <c r="Y110" s="17"/>
      <c r="Z110" s="16"/>
      <c r="AA110" s="17"/>
      <c r="AB110" s="16"/>
      <c r="AC110" s="17"/>
      <c r="AD110" s="16"/>
      <c r="AE110" s="17"/>
      <c r="AF110" s="16"/>
      <c r="AG110" s="17"/>
      <c r="AH110" s="16"/>
      <c r="AI110" s="17"/>
      <c r="AJ110" s="16"/>
      <c r="AK110" s="17"/>
      <c r="AL110" s="16"/>
      <c r="AM110" s="17"/>
      <c r="AN110" s="16"/>
      <c r="AO110" s="17"/>
      <c r="AP110" s="16"/>
      <c r="AQ110" s="17"/>
      <c r="AR110" s="16"/>
      <c r="AS110" s="17"/>
    </row>
    <row r="111" spans="4:45" ht="20.1" customHeight="1">
      <c r="D111" s="5">
        <f>SUCHI!E111</f>
        <v>0</v>
      </c>
      <c r="E111" s="6">
        <f>SUCHI!F111</f>
        <v>0</v>
      </c>
      <c r="F111" s="16"/>
      <c r="G111" s="17"/>
      <c r="H111" s="16"/>
      <c r="I111" s="17"/>
      <c r="J111" s="16"/>
      <c r="K111" s="17"/>
      <c r="L111" s="16"/>
      <c r="M111" s="17"/>
      <c r="N111" s="16"/>
      <c r="O111" s="17"/>
      <c r="P111" s="16"/>
      <c r="Q111" s="17"/>
      <c r="R111" s="16"/>
      <c r="S111" s="17"/>
      <c r="T111" s="16"/>
      <c r="U111" s="17"/>
      <c r="V111" s="16"/>
      <c r="W111" s="17"/>
      <c r="X111" s="16"/>
      <c r="Y111" s="17"/>
      <c r="Z111" s="16"/>
      <c r="AA111" s="17"/>
      <c r="AB111" s="16"/>
      <c r="AC111" s="17"/>
      <c r="AD111" s="16"/>
      <c r="AE111" s="17"/>
      <c r="AF111" s="16"/>
      <c r="AG111" s="17"/>
      <c r="AH111" s="16"/>
      <c r="AI111" s="17"/>
      <c r="AJ111" s="16"/>
      <c r="AK111" s="17"/>
      <c r="AL111" s="16"/>
      <c r="AM111" s="17"/>
      <c r="AN111" s="16"/>
      <c r="AO111" s="17"/>
      <c r="AP111" s="16"/>
      <c r="AQ111" s="17"/>
      <c r="AR111" s="16"/>
      <c r="AS111" s="17"/>
    </row>
    <row r="112" spans="4:45" ht="20.1" customHeight="1">
      <c r="D112" s="5">
        <f>SUCHI!E112</f>
        <v>0</v>
      </c>
      <c r="E112" s="6">
        <f>SUCHI!F112</f>
        <v>0</v>
      </c>
      <c r="F112" s="16"/>
      <c r="G112" s="17"/>
      <c r="H112" s="16"/>
      <c r="I112" s="17"/>
      <c r="J112" s="16"/>
      <c r="K112" s="17"/>
      <c r="L112" s="16"/>
      <c r="M112" s="17"/>
      <c r="N112" s="16"/>
      <c r="O112" s="17"/>
      <c r="P112" s="16"/>
      <c r="Q112" s="17"/>
      <c r="R112" s="16"/>
      <c r="S112" s="17"/>
      <c r="T112" s="16"/>
      <c r="U112" s="17"/>
      <c r="V112" s="16"/>
      <c r="W112" s="17"/>
      <c r="X112" s="16"/>
      <c r="Y112" s="17"/>
      <c r="Z112" s="16"/>
      <c r="AA112" s="17"/>
      <c r="AB112" s="16"/>
      <c r="AC112" s="17"/>
      <c r="AD112" s="16"/>
      <c r="AE112" s="17"/>
      <c r="AF112" s="16"/>
      <c r="AG112" s="17"/>
      <c r="AH112" s="16"/>
      <c r="AI112" s="17"/>
      <c r="AJ112" s="16"/>
      <c r="AK112" s="17"/>
      <c r="AL112" s="16"/>
      <c r="AM112" s="17"/>
      <c r="AN112" s="16"/>
      <c r="AO112" s="17"/>
      <c r="AP112" s="16"/>
      <c r="AQ112" s="17"/>
      <c r="AR112" s="16"/>
      <c r="AS112" s="17"/>
    </row>
    <row r="113" spans="4:45" ht="20.1" customHeight="1">
      <c r="D113" s="5">
        <f>SUCHI!E113</f>
        <v>0</v>
      </c>
      <c r="E113" s="6">
        <f>SUCHI!F113</f>
        <v>0</v>
      </c>
      <c r="F113" s="16"/>
      <c r="G113" s="17"/>
      <c r="H113" s="16"/>
      <c r="I113" s="17"/>
      <c r="J113" s="16"/>
      <c r="K113" s="17"/>
      <c r="L113" s="16"/>
      <c r="M113" s="17"/>
      <c r="N113" s="16"/>
      <c r="O113" s="17"/>
      <c r="P113" s="16"/>
      <c r="Q113" s="17"/>
      <c r="R113" s="16"/>
      <c r="S113" s="17"/>
      <c r="T113" s="16"/>
      <c r="U113" s="17"/>
      <c r="V113" s="16"/>
      <c r="W113" s="17"/>
      <c r="X113" s="16"/>
      <c r="Y113" s="17"/>
      <c r="Z113" s="16"/>
      <c r="AA113" s="17"/>
      <c r="AB113" s="16"/>
      <c r="AC113" s="17"/>
      <c r="AD113" s="16"/>
      <c r="AE113" s="17"/>
      <c r="AF113" s="16"/>
      <c r="AG113" s="17"/>
      <c r="AH113" s="16"/>
      <c r="AI113" s="17"/>
      <c r="AJ113" s="16"/>
      <c r="AK113" s="17"/>
      <c r="AL113" s="16"/>
      <c r="AM113" s="17"/>
      <c r="AN113" s="16"/>
      <c r="AO113" s="17"/>
      <c r="AP113" s="16"/>
      <c r="AQ113" s="17"/>
      <c r="AR113" s="16"/>
      <c r="AS113" s="17"/>
    </row>
    <row r="114" spans="4:45" ht="20.1" customHeight="1">
      <c r="D114" s="5">
        <f>SUCHI!E114</f>
        <v>0</v>
      </c>
      <c r="E114" s="6">
        <f>SUCHI!F114</f>
        <v>0</v>
      </c>
      <c r="F114" s="16"/>
      <c r="G114" s="17"/>
      <c r="H114" s="16"/>
      <c r="I114" s="17"/>
      <c r="J114" s="16"/>
      <c r="K114" s="17"/>
      <c r="L114" s="16"/>
      <c r="M114" s="17"/>
      <c r="N114" s="16"/>
      <c r="O114" s="17"/>
      <c r="P114" s="16"/>
      <c r="Q114" s="17"/>
      <c r="R114" s="16"/>
      <c r="S114" s="17"/>
      <c r="T114" s="16"/>
      <c r="U114" s="17"/>
      <c r="V114" s="16"/>
      <c r="W114" s="17"/>
      <c r="X114" s="16"/>
      <c r="Y114" s="17"/>
      <c r="Z114" s="16"/>
      <c r="AA114" s="17"/>
      <c r="AB114" s="16"/>
      <c r="AC114" s="17"/>
      <c r="AD114" s="16"/>
      <c r="AE114" s="17"/>
      <c r="AF114" s="16"/>
      <c r="AG114" s="17"/>
      <c r="AH114" s="16"/>
      <c r="AI114" s="17"/>
      <c r="AJ114" s="16"/>
      <c r="AK114" s="17"/>
      <c r="AL114" s="16"/>
      <c r="AM114" s="17"/>
      <c r="AN114" s="16"/>
      <c r="AO114" s="17"/>
      <c r="AP114" s="16"/>
      <c r="AQ114" s="17"/>
      <c r="AR114" s="16"/>
      <c r="AS114" s="17"/>
    </row>
    <row r="115" spans="4:45" ht="20.1" customHeight="1">
      <c r="D115" s="5">
        <f>SUCHI!E115</f>
        <v>0</v>
      </c>
      <c r="E115" s="6">
        <f>SUCHI!F115</f>
        <v>0</v>
      </c>
      <c r="F115" s="16"/>
      <c r="G115" s="17"/>
      <c r="H115" s="16"/>
      <c r="I115" s="17"/>
      <c r="J115" s="16"/>
      <c r="K115" s="17"/>
      <c r="L115" s="16"/>
      <c r="M115" s="17"/>
      <c r="N115" s="16"/>
      <c r="O115" s="17"/>
      <c r="P115" s="16"/>
      <c r="Q115" s="17"/>
      <c r="R115" s="16"/>
      <c r="S115" s="17"/>
      <c r="T115" s="16"/>
      <c r="U115" s="17"/>
      <c r="V115" s="16"/>
      <c r="W115" s="17"/>
      <c r="X115" s="16"/>
      <c r="Y115" s="17"/>
      <c r="Z115" s="16"/>
      <c r="AA115" s="17"/>
      <c r="AB115" s="16"/>
      <c r="AC115" s="17"/>
      <c r="AD115" s="16"/>
      <c r="AE115" s="17"/>
      <c r="AF115" s="16"/>
      <c r="AG115" s="17"/>
      <c r="AH115" s="16"/>
      <c r="AI115" s="17"/>
      <c r="AJ115" s="16"/>
      <c r="AK115" s="17"/>
      <c r="AL115" s="16"/>
      <c r="AM115" s="17"/>
      <c r="AN115" s="16"/>
      <c r="AO115" s="17"/>
      <c r="AP115" s="16"/>
      <c r="AQ115" s="17"/>
      <c r="AR115" s="16"/>
      <c r="AS115" s="17"/>
    </row>
  </sheetData>
  <sheetProtection password="CD8E" sheet="1" objects="1" scenarios="1"/>
  <mergeCells count="13">
    <mergeCell ref="R4:U4"/>
    <mergeCell ref="AP4:AS4"/>
    <mergeCell ref="D3:AS3"/>
    <mergeCell ref="D4:D5"/>
    <mergeCell ref="E4:E5"/>
    <mergeCell ref="F4:I4"/>
    <mergeCell ref="J4:M4"/>
    <mergeCell ref="N4:Q4"/>
    <mergeCell ref="V4:Y4"/>
    <mergeCell ref="Z4:AC4"/>
    <mergeCell ref="AD4:AG4"/>
    <mergeCell ref="AH4:AK4"/>
    <mergeCell ref="AL4:AO4"/>
  </mergeCells>
  <conditionalFormatting sqref="D6:E115">
    <cfRule type="cellIs" priority="1" dxfId="0" operator="equal">
      <formula>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Q115"/>
  <sheetViews>
    <sheetView view="pageBreakPreview" zoomScaleSheetLayoutView="100" workbookViewId="0" topLeftCell="D3">
      <pane xSplit="2" ySplit="3" topLeftCell="Z6" activePane="bottomRight" state="frozen"/>
      <selection pane="topLeft" activeCell="D3" sqref="D3"/>
      <selection pane="topRight" activeCell="F3" sqref="F3"/>
      <selection pane="bottomLeft" activeCell="D6" sqref="D6"/>
      <selection pane="bottomRight" activeCell="AP9" sqref="AP9"/>
    </sheetView>
  </sheetViews>
  <sheetFormatPr defaultColWidth="9.140625" defaultRowHeight="15"/>
  <cols>
    <col min="1" max="3" width="9.140625" style="1" hidden="1" customWidth="1"/>
    <col min="4" max="4" width="6.140625" style="1" customWidth="1"/>
    <col min="5" max="5" width="25.140625" style="1" customWidth="1"/>
    <col min="6" max="43" width="8.7109375" style="1" customWidth="1"/>
    <col min="44" max="16384" width="9.140625" style="1" customWidth="1"/>
  </cols>
  <sheetData>
    <row r="1" ht="15" hidden="1"/>
    <row r="2" ht="15" hidden="1"/>
    <row r="3" spans="4:43" ht="24" customHeight="1">
      <c r="D3" s="36" t="s">
        <v>54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4:43" ht="20.1" customHeight="1">
      <c r="D4" s="35" t="s">
        <v>0</v>
      </c>
      <c r="E4" s="35" t="s">
        <v>1</v>
      </c>
      <c r="F4" s="35" t="s">
        <v>20</v>
      </c>
      <c r="G4" s="35"/>
      <c r="H4" s="35"/>
      <c r="I4" s="35"/>
      <c r="J4" s="35" t="s">
        <v>19</v>
      </c>
      <c r="K4" s="35"/>
      <c r="L4" s="35"/>
      <c r="M4" s="35"/>
      <c r="N4" s="35" t="s">
        <v>18</v>
      </c>
      <c r="O4" s="35"/>
      <c r="P4" s="35"/>
      <c r="Q4" s="35"/>
      <c r="R4" s="35" t="s">
        <v>17</v>
      </c>
      <c r="S4" s="35"/>
      <c r="T4" s="35"/>
      <c r="U4" s="35"/>
      <c r="V4" s="35" t="s">
        <v>16</v>
      </c>
      <c r="W4" s="35"/>
      <c r="X4" s="35"/>
      <c r="Y4" s="35"/>
      <c r="Z4" s="35" t="s">
        <v>15</v>
      </c>
      <c r="AA4" s="35"/>
      <c r="AB4" s="35"/>
      <c r="AC4" s="35"/>
      <c r="AD4" s="35" t="s">
        <v>12</v>
      </c>
      <c r="AE4" s="35"/>
      <c r="AF4" s="35"/>
      <c r="AG4" s="35"/>
      <c r="AH4" s="35" t="s">
        <v>13</v>
      </c>
      <c r="AI4" s="35"/>
      <c r="AJ4" s="35"/>
      <c r="AK4" s="35"/>
      <c r="AL4" s="35" t="s">
        <v>14</v>
      </c>
      <c r="AM4" s="35"/>
      <c r="AN4" s="35"/>
      <c r="AO4" s="35"/>
      <c r="AP4" s="35" t="s">
        <v>56</v>
      </c>
      <c r="AQ4" s="35"/>
    </row>
    <row r="5" spans="4:43" ht="20.1" customHeight="1">
      <c r="D5" s="35"/>
      <c r="E5" s="35"/>
      <c r="F5" s="9" t="s">
        <v>27</v>
      </c>
      <c r="G5" s="9" t="s">
        <v>28</v>
      </c>
      <c r="H5" s="9" t="s">
        <v>29</v>
      </c>
      <c r="I5" s="9" t="s">
        <v>30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27</v>
      </c>
      <c r="S5" s="9" t="s">
        <v>28</v>
      </c>
      <c r="T5" s="9" t="s">
        <v>29</v>
      </c>
      <c r="U5" s="9" t="s">
        <v>30</v>
      </c>
      <c r="V5" s="9" t="s">
        <v>27</v>
      </c>
      <c r="W5" s="9" t="s">
        <v>28</v>
      </c>
      <c r="X5" s="9" t="s">
        <v>29</v>
      </c>
      <c r="Y5" s="9" t="s">
        <v>30</v>
      </c>
      <c r="Z5" s="9" t="s">
        <v>27</v>
      </c>
      <c r="AA5" s="9" t="s">
        <v>28</v>
      </c>
      <c r="AB5" s="9" t="s">
        <v>29</v>
      </c>
      <c r="AC5" s="9" t="s">
        <v>30</v>
      </c>
      <c r="AD5" s="9" t="s">
        <v>27</v>
      </c>
      <c r="AE5" s="9" t="s">
        <v>28</v>
      </c>
      <c r="AF5" s="9" t="s">
        <v>29</v>
      </c>
      <c r="AG5" s="9" t="s">
        <v>30</v>
      </c>
      <c r="AH5" s="9" t="s">
        <v>27</v>
      </c>
      <c r="AI5" s="9" t="s">
        <v>28</v>
      </c>
      <c r="AJ5" s="9" t="s">
        <v>29</v>
      </c>
      <c r="AK5" s="9" t="s">
        <v>30</v>
      </c>
      <c r="AL5" s="9" t="s">
        <v>27</v>
      </c>
      <c r="AM5" s="9" t="s">
        <v>28</v>
      </c>
      <c r="AN5" s="9" t="s">
        <v>29</v>
      </c>
      <c r="AO5" s="9" t="s">
        <v>30</v>
      </c>
      <c r="AP5" s="9" t="s">
        <v>27</v>
      </c>
      <c r="AQ5" s="9" t="s">
        <v>28</v>
      </c>
    </row>
    <row r="6" spans="4:43" ht="20.1" customHeight="1">
      <c r="D6" s="5">
        <f>SUCHI!E6</f>
        <v>1</v>
      </c>
      <c r="E6" s="6" t="str">
        <f>SUCHI!F6</f>
        <v>मंगलाराम चौधरी</v>
      </c>
      <c r="F6" s="10"/>
      <c r="G6" s="10"/>
      <c r="H6" s="11"/>
      <c r="I6" s="10"/>
      <c r="J6" s="10"/>
      <c r="K6" s="10"/>
      <c r="L6" s="11"/>
      <c r="M6" s="10"/>
      <c r="N6" s="10"/>
      <c r="O6" s="10"/>
      <c r="P6" s="11"/>
      <c r="Q6" s="10"/>
      <c r="R6" s="10"/>
      <c r="S6" s="10"/>
      <c r="T6" s="11"/>
      <c r="U6" s="10"/>
      <c r="V6" s="10"/>
      <c r="W6" s="10"/>
      <c r="X6" s="11"/>
      <c r="Y6" s="10"/>
      <c r="Z6" s="10"/>
      <c r="AA6" s="10"/>
      <c r="AB6" s="11"/>
      <c r="AC6" s="10"/>
      <c r="AD6" s="10"/>
      <c r="AE6" s="10"/>
      <c r="AF6" s="11"/>
      <c r="AG6" s="10"/>
      <c r="AH6" s="10"/>
      <c r="AI6" s="10"/>
      <c r="AJ6" s="11"/>
      <c r="AK6" s="10"/>
      <c r="AL6" s="10"/>
      <c r="AM6" s="10"/>
      <c r="AN6" s="11"/>
      <c r="AO6" s="10"/>
      <c r="AP6" s="10"/>
      <c r="AQ6" s="10"/>
    </row>
    <row r="7" spans="4:43" ht="20.1" customHeight="1">
      <c r="D7" s="5">
        <f>SUCHI!E7</f>
        <v>2</v>
      </c>
      <c r="E7" s="6" t="str">
        <f>SUCHI!F7</f>
        <v>गायत्री देवी चौहान</v>
      </c>
      <c r="F7" s="10"/>
      <c r="G7" s="10"/>
      <c r="H7" s="11"/>
      <c r="I7" s="10"/>
      <c r="J7" s="10"/>
      <c r="K7" s="10"/>
      <c r="L7" s="11"/>
      <c r="M7" s="10"/>
      <c r="N7" s="10"/>
      <c r="O7" s="10"/>
      <c r="P7" s="11"/>
      <c r="Q7" s="10"/>
      <c r="R7" s="10"/>
      <c r="S7" s="10"/>
      <c r="T7" s="11"/>
      <c r="U7" s="10"/>
      <c r="V7" s="10"/>
      <c r="W7" s="10"/>
      <c r="X7" s="11"/>
      <c r="Y7" s="10"/>
      <c r="Z7" s="10"/>
      <c r="AA7" s="10"/>
      <c r="AB7" s="11"/>
      <c r="AC7" s="10"/>
      <c r="AD7" s="10"/>
      <c r="AE7" s="10"/>
      <c r="AF7" s="11"/>
      <c r="AG7" s="10"/>
      <c r="AH7" s="10"/>
      <c r="AI7" s="10"/>
      <c r="AJ7" s="11"/>
      <c r="AK7" s="10"/>
      <c r="AL7" s="10"/>
      <c r="AM7" s="10"/>
      <c r="AN7" s="11"/>
      <c r="AO7" s="10"/>
      <c r="AP7" s="10"/>
      <c r="AQ7" s="10"/>
    </row>
    <row r="8" spans="4:43" ht="20.1" customHeight="1">
      <c r="D8" s="5">
        <f>SUCHI!E8</f>
        <v>3</v>
      </c>
      <c r="E8" s="6" t="str">
        <f>SUCHI!F8</f>
        <v>सविता आशिया</v>
      </c>
      <c r="F8" s="10"/>
      <c r="G8" s="10"/>
      <c r="H8" s="11"/>
      <c r="I8" s="10"/>
      <c r="J8" s="10"/>
      <c r="K8" s="10"/>
      <c r="L8" s="11"/>
      <c r="M8" s="10"/>
      <c r="N8" s="10"/>
      <c r="O8" s="10"/>
      <c r="P8" s="11"/>
      <c r="Q8" s="10"/>
      <c r="R8" s="10"/>
      <c r="S8" s="10"/>
      <c r="T8" s="11"/>
      <c r="U8" s="10"/>
      <c r="V8" s="10"/>
      <c r="W8" s="10"/>
      <c r="X8" s="11"/>
      <c r="Y8" s="10"/>
      <c r="Z8" s="10"/>
      <c r="AA8" s="10"/>
      <c r="AB8" s="11"/>
      <c r="AC8" s="10"/>
      <c r="AD8" s="10"/>
      <c r="AE8" s="10"/>
      <c r="AF8" s="11"/>
      <c r="AG8" s="10"/>
      <c r="AH8" s="10"/>
      <c r="AI8" s="10"/>
      <c r="AJ8" s="11"/>
      <c r="AK8" s="10"/>
      <c r="AL8" s="10"/>
      <c r="AM8" s="10"/>
      <c r="AN8" s="11"/>
      <c r="AO8" s="10"/>
      <c r="AP8" s="10"/>
      <c r="AQ8" s="10"/>
    </row>
    <row r="9" spans="4:43" ht="20.1" customHeight="1">
      <c r="D9" s="5">
        <f>SUCHI!E9</f>
        <v>4</v>
      </c>
      <c r="E9" s="6" t="str">
        <f>SUCHI!F9</f>
        <v>बलवीरसिंह</v>
      </c>
      <c r="F9" s="10"/>
      <c r="G9" s="10"/>
      <c r="H9" s="11"/>
      <c r="I9" s="10"/>
      <c r="J9" s="10"/>
      <c r="K9" s="10"/>
      <c r="L9" s="11"/>
      <c r="M9" s="10"/>
      <c r="N9" s="10"/>
      <c r="O9" s="10"/>
      <c r="P9" s="11"/>
      <c r="Q9" s="10"/>
      <c r="R9" s="10"/>
      <c r="S9" s="10"/>
      <c r="T9" s="11"/>
      <c r="U9" s="10"/>
      <c r="V9" s="10"/>
      <c r="W9" s="10"/>
      <c r="X9" s="11"/>
      <c r="Y9" s="10"/>
      <c r="Z9" s="10"/>
      <c r="AA9" s="10"/>
      <c r="AB9" s="11"/>
      <c r="AC9" s="10"/>
      <c r="AD9" s="10"/>
      <c r="AE9" s="10"/>
      <c r="AF9" s="11"/>
      <c r="AG9" s="10"/>
      <c r="AH9" s="10"/>
      <c r="AI9" s="10"/>
      <c r="AJ9" s="11"/>
      <c r="AK9" s="10"/>
      <c r="AL9" s="10"/>
      <c r="AM9" s="10"/>
      <c r="AN9" s="11"/>
      <c r="AO9" s="10"/>
      <c r="AP9" s="10"/>
      <c r="AQ9" s="10"/>
    </row>
    <row r="10" spans="4:43" ht="20.1" customHeight="1">
      <c r="D10" s="5">
        <f>SUCHI!E10</f>
        <v>5</v>
      </c>
      <c r="E10" s="6" t="str">
        <f>SUCHI!F10</f>
        <v>सोहनी देवी</v>
      </c>
      <c r="F10" s="10"/>
      <c r="G10" s="10"/>
      <c r="H10" s="11"/>
      <c r="I10" s="10"/>
      <c r="J10" s="10"/>
      <c r="K10" s="10"/>
      <c r="L10" s="11"/>
      <c r="M10" s="10"/>
      <c r="N10" s="10"/>
      <c r="O10" s="10"/>
      <c r="P10" s="11"/>
      <c r="Q10" s="10"/>
      <c r="R10" s="10"/>
      <c r="S10" s="10"/>
      <c r="T10" s="11"/>
      <c r="U10" s="10"/>
      <c r="V10" s="10"/>
      <c r="W10" s="10"/>
      <c r="X10" s="11"/>
      <c r="Y10" s="10"/>
      <c r="Z10" s="10"/>
      <c r="AA10" s="10"/>
      <c r="AB10" s="11"/>
      <c r="AC10" s="10"/>
      <c r="AD10" s="10"/>
      <c r="AE10" s="10"/>
      <c r="AF10" s="11"/>
      <c r="AG10" s="10"/>
      <c r="AH10" s="10"/>
      <c r="AI10" s="10"/>
      <c r="AJ10" s="11"/>
      <c r="AK10" s="10"/>
      <c r="AL10" s="10"/>
      <c r="AM10" s="10"/>
      <c r="AN10" s="11"/>
      <c r="AO10" s="10"/>
      <c r="AP10" s="10"/>
      <c r="AQ10" s="10"/>
    </row>
    <row r="11" spans="4:43" ht="20.1" customHeight="1">
      <c r="D11" s="5">
        <f>SUCHI!E11</f>
        <v>6</v>
      </c>
      <c r="E11" s="6" t="str">
        <f>SUCHI!F11</f>
        <v>वीणा शर्मा</v>
      </c>
      <c r="F11" s="10"/>
      <c r="G11" s="10"/>
      <c r="H11" s="11"/>
      <c r="I11" s="10"/>
      <c r="J11" s="10"/>
      <c r="K11" s="10"/>
      <c r="L11" s="11"/>
      <c r="M11" s="10"/>
      <c r="N11" s="10"/>
      <c r="O11" s="10"/>
      <c r="P11" s="11"/>
      <c r="Q11" s="10"/>
      <c r="R11" s="10"/>
      <c r="S11" s="10"/>
      <c r="T11" s="11"/>
      <c r="U11" s="10"/>
      <c r="V11" s="10"/>
      <c r="W11" s="10"/>
      <c r="X11" s="11"/>
      <c r="Y11" s="10"/>
      <c r="Z11" s="10"/>
      <c r="AA11" s="10"/>
      <c r="AB11" s="11"/>
      <c r="AC11" s="10"/>
      <c r="AD11" s="10"/>
      <c r="AE11" s="10"/>
      <c r="AF11" s="11"/>
      <c r="AG11" s="10"/>
      <c r="AH11" s="10"/>
      <c r="AI11" s="10"/>
      <c r="AJ11" s="11"/>
      <c r="AK11" s="10"/>
      <c r="AL11" s="10"/>
      <c r="AM11" s="10"/>
      <c r="AN11" s="11"/>
      <c r="AO11" s="10"/>
      <c r="AP11" s="10"/>
      <c r="AQ11" s="10"/>
    </row>
    <row r="12" spans="4:43" ht="20.1" customHeight="1">
      <c r="D12" s="5">
        <f>SUCHI!E12</f>
        <v>7</v>
      </c>
      <c r="E12" s="6" t="str">
        <f>SUCHI!F12</f>
        <v>स्नेहलता पंवार</v>
      </c>
      <c r="F12" s="10"/>
      <c r="G12" s="10"/>
      <c r="H12" s="11"/>
      <c r="I12" s="10"/>
      <c r="J12" s="10"/>
      <c r="K12" s="10"/>
      <c r="L12" s="11"/>
      <c r="M12" s="10"/>
      <c r="N12" s="10"/>
      <c r="O12" s="10"/>
      <c r="P12" s="11"/>
      <c r="Q12" s="10"/>
      <c r="R12" s="10"/>
      <c r="S12" s="10"/>
      <c r="T12" s="11"/>
      <c r="U12" s="10"/>
      <c r="V12" s="10"/>
      <c r="W12" s="10"/>
      <c r="X12" s="11"/>
      <c r="Y12" s="10"/>
      <c r="Z12" s="10"/>
      <c r="AA12" s="10"/>
      <c r="AB12" s="11"/>
      <c r="AC12" s="10"/>
      <c r="AD12" s="10"/>
      <c r="AE12" s="10"/>
      <c r="AF12" s="11"/>
      <c r="AG12" s="10"/>
      <c r="AH12" s="10"/>
      <c r="AI12" s="10"/>
      <c r="AJ12" s="11"/>
      <c r="AK12" s="10"/>
      <c r="AL12" s="10"/>
      <c r="AM12" s="10"/>
      <c r="AN12" s="11"/>
      <c r="AO12" s="10"/>
      <c r="AP12" s="10"/>
      <c r="AQ12" s="10"/>
    </row>
    <row r="13" spans="4:43" ht="20.1" customHeight="1">
      <c r="D13" s="5">
        <f>SUCHI!E13</f>
        <v>8</v>
      </c>
      <c r="E13" s="6" t="str">
        <f>SUCHI!F13</f>
        <v>गंगाविशन जाणी</v>
      </c>
      <c r="F13" s="10"/>
      <c r="G13" s="10"/>
      <c r="H13" s="11"/>
      <c r="I13" s="10"/>
      <c r="J13" s="10"/>
      <c r="K13" s="10"/>
      <c r="L13" s="11"/>
      <c r="M13" s="10"/>
      <c r="N13" s="10"/>
      <c r="O13" s="10"/>
      <c r="P13" s="11"/>
      <c r="Q13" s="10"/>
      <c r="R13" s="10"/>
      <c r="S13" s="10"/>
      <c r="T13" s="11"/>
      <c r="U13" s="10"/>
      <c r="V13" s="10"/>
      <c r="W13" s="10"/>
      <c r="X13" s="11"/>
      <c r="Y13" s="10"/>
      <c r="Z13" s="10"/>
      <c r="AA13" s="10"/>
      <c r="AB13" s="11"/>
      <c r="AC13" s="10"/>
      <c r="AD13" s="10"/>
      <c r="AE13" s="10"/>
      <c r="AF13" s="11"/>
      <c r="AG13" s="10"/>
      <c r="AH13" s="10"/>
      <c r="AI13" s="10"/>
      <c r="AJ13" s="11"/>
      <c r="AK13" s="10"/>
      <c r="AL13" s="10"/>
      <c r="AM13" s="10"/>
      <c r="AN13" s="11"/>
      <c r="AO13" s="10"/>
      <c r="AP13" s="10"/>
      <c r="AQ13" s="10"/>
    </row>
    <row r="14" spans="4:43" ht="20.1" customHeight="1">
      <c r="D14" s="5">
        <f>SUCHI!E14</f>
        <v>9</v>
      </c>
      <c r="E14" s="6" t="str">
        <f>SUCHI!F14</f>
        <v>मनीष सोनी</v>
      </c>
      <c r="F14" s="10"/>
      <c r="G14" s="10"/>
      <c r="H14" s="11"/>
      <c r="I14" s="10"/>
      <c r="J14" s="10"/>
      <c r="K14" s="10"/>
      <c r="L14" s="11"/>
      <c r="M14" s="10"/>
      <c r="N14" s="10"/>
      <c r="O14" s="10"/>
      <c r="P14" s="11"/>
      <c r="Q14" s="10"/>
      <c r="R14" s="10"/>
      <c r="S14" s="10"/>
      <c r="T14" s="11"/>
      <c r="U14" s="10"/>
      <c r="V14" s="10"/>
      <c r="W14" s="10"/>
      <c r="X14" s="11"/>
      <c r="Y14" s="10"/>
      <c r="Z14" s="10"/>
      <c r="AA14" s="10"/>
      <c r="AB14" s="11"/>
      <c r="AC14" s="10"/>
      <c r="AD14" s="10"/>
      <c r="AE14" s="10"/>
      <c r="AF14" s="11"/>
      <c r="AG14" s="10"/>
      <c r="AH14" s="10"/>
      <c r="AI14" s="10"/>
      <c r="AJ14" s="11"/>
      <c r="AK14" s="10"/>
      <c r="AL14" s="10"/>
      <c r="AM14" s="10"/>
      <c r="AN14" s="11"/>
      <c r="AO14" s="10"/>
      <c r="AP14" s="10"/>
      <c r="AQ14" s="10"/>
    </row>
    <row r="15" spans="4:43" ht="20.1" customHeight="1">
      <c r="D15" s="5">
        <f>SUCHI!E15</f>
        <v>10</v>
      </c>
      <c r="E15" s="6" t="str">
        <f>SUCHI!F15</f>
        <v>सुनील कुमार</v>
      </c>
      <c r="F15" s="10"/>
      <c r="G15" s="10"/>
      <c r="H15" s="11"/>
      <c r="I15" s="10"/>
      <c r="J15" s="10"/>
      <c r="K15" s="10"/>
      <c r="L15" s="11"/>
      <c r="M15" s="10"/>
      <c r="N15" s="10"/>
      <c r="O15" s="10"/>
      <c r="P15" s="11"/>
      <c r="Q15" s="10"/>
      <c r="R15" s="10"/>
      <c r="S15" s="10"/>
      <c r="T15" s="11"/>
      <c r="U15" s="10"/>
      <c r="V15" s="10"/>
      <c r="W15" s="10"/>
      <c r="X15" s="11"/>
      <c r="Y15" s="10"/>
      <c r="Z15" s="10"/>
      <c r="AA15" s="10"/>
      <c r="AB15" s="11"/>
      <c r="AC15" s="10"/>
      <c r="AD15" s="10"/>
      <c r="AE15" s="10"/>
      <c r="AF15" s="11"/>
      <c r="AG15" s="10"/>
      <c r="AH15" s="10"/>
      <c r="AI15" s="10"/>
      <c r="AJ15" s="11"/>
      <c r="AK15" s="10"/>
      <c r="AL15" s="10"/>
      <c r="AM15" s="10"/>
      <c r="AN15" s="11"/>
      <c r="AO15" s="10"/>
      <c r="AP15" s="10"/>
      <c r="AQ15" s="10"/>
    </row>
    <row r="16" spans="4:43" ht="20.1" customHeight="1">
      <c r="D16" s="5">
        <f>SUCHI!E16</f>
        <v>11</v>
      </c>
      <c r="E16" s="6" t="str">
        <f>SUCHI!F16</f>
        <v>प्रज्ञा दुबे</v>
      </c>
      <c r="F16" s="10"/>
      <c r="G16" s="10"/>
      <c r="H16" s="11"/>
      <c r="I16" s="10"/>
      <c r="J16" s="10"/>
      <c r="K16" s="10"/>
      <c r="L16" s="11"/>
      <c r="M16" s="10"/>
      <c r="N16" s="10"/>
      <c r="O16" s="10"/>
      <c r="P16" s="11"/>
      <c r="Q16" s="10"/>
      <c r="R16" s="10"/>
      <c r="S16" s="10"/>
      <c r="T16" s="11"/>
      <c r="U16" s="10"/>
      <c r="V16" s="10"/>
      <c r="W16" s="10"/>
      <c r="X16" s="11"/>
      <c r="Y16" s="10"/>
      <c r="Z16" s="10"/>
      <c r="AA16" s="10"/>
      <c r="AB16" s="11"/>
      <c r="AC16" s="10"/>
      <c r="AD16" s="10"/>
      <c r="AE16" s="10"/>
      <c r="AF16" s="11"/>
      <c r="AG16" s="10"/>
      <c r="AH16" s="10"/>
      <c r="AI16" s="10"/>
      <c r="AJ16" s="11"/>
      <c r="AK16" s="10"/>
      <c r="AL16" s="10"/>
      <c r="AM16" s="10"/>
      <c r="AN16" s="11"/>
      <c r="AO16" s="10"/>
      <c r="AP16" s="10"/>
      <c r="AQ16" s="10"/>
    </row>
    <row r="17" spans="4:43" ht="20.1" customHeight="1">
      <c r="D17" s="5">
        <f>SUCHI!E17</f>
        <v>12</v>
      </c>
      <c r="E17" s="6" t="str">
        <f>SUCHI!F17</f>
        <v>कैलाश कुमार दवे</v>
      </c>
      <c r="F17" s="10"/>
      <c r="G17" s="10"/>
      <c r="H17" s="11"/>
      <c r="I17" s="10"/>
      <c r="J17" s="10"/>
      <c r="K17" s="10"/>
      <c r="L17" s="11"/>
      <c r="M17" s="10"/>
      <c r="N17" s="10"/>
      <c r="O17" s="10"/>
      <c r="P17" s="11"/>
      <c r="Q17" s="10"/>
      <c r="R17" s="10"/>
      <c r="S17" s="10"/>
      <c r="T17" s="11"/>
      <c r="U17" s="10"/>
      <c r="V17" s="10"/>
      <c r="W17" s="10"/>
      <c r="X17" s="11"/>
      <c r="Y17" s="10"/>
      <c r="Z17" s="10"/>
      <c r="AA17" s="10"/>
      <c r="AB17" s="11"/>
      <c r="AC17" s="10"/>
      <c r="AD17" s="10"/>
      <c r="AE17" s="10"/>
      <c r="AF17" s="11"/>
      <c r="AG17" s="10"/>
      <c r="AH17" s="10"/>
      <c r="AI17" s="10"/>
      <c r="AJ17" s="11"/>
      <c r="AK17" s="10"/>
      <c r="AL17" s="10"/>
      <c r="AM17" s="10"/>
      <c r="AN17" s="11"/>
      <c r="AO17" s="10"/>
      <c r="AP17" s="10"/>
      <c r="AQ17" s="10"/>
    </row>
    <row r="18" spans="4:43" ht="20.1" customHeight="1">
      <c r="D18" s="5">
        <f>SUCHI!E18</f>
        <v>13</v>
      </c>
      <c r="E18" s="6" t="str">
        <f>SUCHI!F18</f>
        <v>पृथ्वीराज</v>
      </c>
      <c r="F18" s="10"/>
      <c r="G18" s="10"/>
      <c r="H18" s="11"/>
      <c r="I18" s="10"/>
      <c r="J18" s="10"/>
      <c r="K18" s="10"/>
      <c r="L18" s="11"/>
      <c r="M18" s="10"/>
      <c r="N18" s="10"/>
      <c r="O18" s="10"/>
      <c r="P18" s="11"/>
      <c r="Q18" s="10"/>
      <c r="R18" s="10"/>
      <c r="S18" s="10"/>
      <c r="T18" s="11"/>
      <c r="U18" s="10"/>
      <c r="V18" s="10"/>
      <c r="W18" s="10"/>
      <c r="X18" s="11"/>
      <c r="Y18" s="10"/>
      <c r="Z18" s="10"/>
      <c r="AA18" s="10"/>
      <c r="AB18" s="11"/>
      <c r="AC18" s="10"/>
      <c r="AD18" s="10"/>
      <c r="AE18" s="10"/>
      <c r="AF18" s="11"/>
      <c r="AG18" s="10"/>
      <c r="AH18" s="10"/>
      <c r="AI18" s="10"/>
      <c r="AJ18" s="11"/>
      <c r="AK18" s="10"/>
      <c r="AL18" s="10"/>
      <c r="AM18" s="10"/>
      <c r="AN18" s="11"/>
      <c r="AO18" s="10"/>
      <c r="AP18" s="10"/>
      <c r="AQ18" s="10"/>
    </row>
    <row r="19" spans="4:43" ht="20.1" customHeight="1">
      <c r="D19" s="5">
        <f>SUCHI!E19</f>
        <v>14</v>
      </c>
      <c r="E19" s="6" t="str">
        <f>SUCHI!F19</f>
        <v>दुर्गा टेलर</v>
      </c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0"/>
      <c r="V19" s="10"/>
      <c r="W19" s="10"/>
      <c r="X19" s="11"/>
      <c r="Y19" s="10"/>
      <c r="Z19" s="10"/>
      <c r="AA19" s="10"/>
      <c r="AB19" s="11"/>
      <c r="AC19" s="10"/>
      <c r="AD19" s="10"/>
      <c r="AE19" s="10"/>
      <c r="AF19" s="11"/>
      <c r="AG19" s="10"/>
      <c r="AH19" s="10"/>
      <c r="AI19" s="10"/>
      <c r="AJ19" s="11"/>
      <c r="AK19" s="10"/>
      <c r="AL19" s="10"/>
      <c r="AM19" s="10"/>
      <c r="AN19" s="11"/>
      <c r="AO19" s="10"/>
      <c r="AP19" s="10"/>
      <c r="AQ19" s="10"/>
    </row>
    <row r="20" spans="4:43" ht="20.1" customHeight="1">
      <c r="D20" s="5">
        <f>SUCHI!E20</f>
        <v>15</v>
      </c>
      <c r="E20" s="6" t="str">
        <f>SUCHI!F20</f>
        <v>भगवती शर्मा</v>
      </c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0"/>
      <c r="V20" s="10"/>
      <c r="W20" s="10"/>
      <c r="X20" s="11"/>
      <c r="Y20" s="10"/>
      <c r="Z20" s="10"/>
      <c r="AA20" s="10"/>
      <c r="AB20" s="11"/>
      <c r="AC20" s="10"/>
      <c r="AD20" s="10"/>
      <c r="AE20" s="10"/>
      <c r="AF20" s="11"/>
      <c r="AG20" s="10"/>
      <c r="AH20" s="10"/>
      <c r="AI20" s="10"/>
      <c r="AJ20" s="11"/>
      <c r="AK20" s="10"/>
      <c r="AL20" s="10"/>
      <c r="AM20" s="10"/>
      <c r="AN20" s="11"/>
      <c r="AO20" s="10"/>
      <c r="AP20" s="10"/>
      <c r="AQ20" s="10"/>
    </row>
    <row r="21" spans="4:43" ht="20.1" customHeight="1">
      <c r="D21" s="5">
        <f>SUCHI!E21</f>
        <v>16</v>
      </c>
      <c r="E21" s="6" t="str">
        <f>SUCHI!F21</f>
        <v>मनीषा शर्मा</v>
      </c>
      <c r="F21" s="10"/>
      <c r="G21" s="10"/>
      <c r="H21" s="11"/>
      <c r="I21" s="10"/>
      <c r="J21" s="10"/>
      <c r="K21" s="10"/>
      <c r="L21" s="11"/>
      <c r="M21" s="10"/>
      <c r="N21" s="10"/>
      <c r="O21" s="10"/>
      <c r="P21" s="11"/>
      <c r="Q21" s="10"/>
      <c r="R21" s="10"/>
      <c r="S21" s="10"/>
      <c r="T21" s="11"/>
      <c r="U21" s="10"/>
      <c r="V21" s="10"/>
      <c r="W21" s="10"/>
      <c r="X21" s="11"/>
      <c r="Y21" s="10"/>
      <c r="Z21" s="10"/>
      <c r="AA21" s="10"/>
      <c r="AB21" s="11"/>
      <c r="AC21" s="10"/>
      <c r="AD21" s="10"/>
      <c r="AE21" s="10"/>
      <c r="AF21" s="11"/>
      <c r="AG21" s="10"/>
      <c r="AH21" s="10"/>
      <c r="AI21" s="10"/>
      <c r="AJ21" s="11"/>
      <c r="AK21" s="10"/>
      <c r="AL21" s="10"/>
      <c r="AM21" s="10"/>
      <c r="AN21" s="11"/>
      <c r="AO21" s="10"/>
      <c r="AP21" s="10"/>
      <c r="AQ21" s="10"/>
    </row>
    <row r="22" spans="4:43" ht="20.1" customHeight="1">
      <c r="D22" s="5">
        <f>SUCHI!E22</f>
        <v>17</v>
      </c>
      <c r="E22" s="6" t="str">
        <f>SUCHI!F22</f>
        <v>अल्का</v>
      </c>
      <c r="F22" s="10"/>
      <c r="G22" s="10"/>
      <c r="H22" s="11"/>
      <c r="I22" s="10"/>
      <c r="J22" s="10"/>
      <c r="K22" s="10"/>
      <c r="L22" s="11"/>
      <c r="M22" s="10"/>
      <c r="N22" s="10"/>
      <c r="O22" s="10"/>
      <c r="P22" s="11"/>
      <c r="Q22" s="10"/>
      <c r="R22" s="10"/>
      <c r="S22" s="10"/>
      <c r="T22" s="11"/>
      <c r="U22" s="10"/>
      <c r="V22" s="10"/>
      <c r="W22" s="10"/>
      <c r="X22" s="11"/>
      <c r="Y22" s="10"/>
      <c r="Z22" s="10"/>
      <c r="AA22" s="10"/>
      <c r="AB22" s="11"/>
      <c r="AC22" s="10"/>
      <c r="AD22" s="10"/>
      <c r="AE22" s="10"/>
      <c r="AF22" s="11"/>
      <c r="AG22" s="10"/>
      <c r="AH22" s="10"/>
      <c r="AI22" s="10"/>
      <c r="AJ22" s="11"/>
      <c r="AK22" s="10"/>
      <c r="AL22" s="10"/>
      <c r="AM22" s="10"/>
      <c r="AN22" s="11"/>
      <c r="AO22" s="10"/>
      <c r="AP22" s="10"/>
      <c r="AQ22" s="10"/>
    </row>
    <row r="23" spans="4:43" ht="20.1" customHeight="1">
      <c r="D23" s="5">
        <f>SUCHI!E23</f>
        <v>18</v>
      </c>
      <c r="E23" s="6" t="str">
        <f>SUCHI!F23</f>
        <v>नूरजहाँ बेगम</v>
      </c>
      <c r="F23" s="10"/>
      <c r="G23" s="10"/>
      <c r="H23" s="11"/>
      <c r="I23" s="10"/>
      <c r="J23" s="10"/>
      <c r="K23" s="10"/>
      <c r="L23" s="11"/>
      <c r="M23" s="10"/>
      <c r="N23" s="10"/>
      <c r="O23" s="10"/>
      <c r="P23" s="11"/>
      <c r="Q23" s="10"/>
      <c r="R23" s="10"/>
      <c r="S23" s="10"/>
      <c r="T23" s="11"/>
      <c r="U23" s="10"/>
      <c r="V23" s="10"/>
      <c r="W23" s="10"/>
      <c r="X23" s="11"/>
      <c r="Y23" s="10"/>
      <c r="Z23" s="10"/>
      <c r="AA23" s="10"/>
      <c r="AB23" s="11"/>
      <c r="AC23" s="10"/>
      <c r="AD23" s="10"/>
      <c r="AE23" s="10"/>
      <c r="AF23" s="11"/>
      <c r="AG23" s="10"/>
      <c r="AH23" s="10"/>
      <c r="AI23" s="10"/>
      <c r="AJ23" s="11"/>
      <c r="AK23" s="10"/>
      <c r="AL23" s="10"/>
      <c r="AM23" s="10"/>
      <c r="AN23" s="11"/>
      <c r="AO23" s="10"/>
      <c r="AP23" s="10"/>
      <c r="AQ23" s="10"/>
    </row>
    <row r="24" spans="4:43" ht="20.1" customHeight="1">
      <c r="D24" s="5">
        <f>SUCHI!E24</f>
        <v>19</v>
      </c>
      <c r="E24" s="6" t="str">
        <f>SUCHI!F24</f>
        <v>किरण कुमारी गोदारा</v>
      </c>
      <c r="F24" s="10"/>
      <c r="G24" s="10"/>
      <c r="H24" s="11"/>
      <c r="I24" s="10"/>
      <c r="J24" s="10"/>
      <c r="K24" s="10"/>
      <c r="L24" s="11"/>
      <c r="M24" s="10"/>
      <c r="N24" s="10"/>
      <c r="O24" s="10"/>
      <c r="P24" s="11"/>
      <c r="Q24" s="10"/>
      <c r="R24" s="10"/>
      <c r="S24" s="10"/>
      <c r="T24" s="11"/>
      <c r="U24" s="10"/>
      <c r="V24" s="10"/>
      <c r="W24" s="10"/>
      <c r="X24" s="11"/>
      <c r="Y24" s="10"/>
      <c r="Z24" s="10"/>
      <c r="AA24" s="10"/>
      <c r="AB24" s="11"/>
      <c r="AC24" s="10"/>
      <c r="AD24" s="10"/>
      <c r="AE24" s="10"/>
      <c r="AF24" s="11"/>
      <c r="AG24" s="10"/>
      <c r="AH24" s="10"/>
      <c r="AI24" s="10"/>
      <c r="AJ24" s="11"/>
      <c r="AK24" s="10"/>
      <c r="AL24" s="10"/>
      <c r="AM24" s="10"/>
      <c r="AN24" s="11"/>
      <c r="AO24" s="10"/>
      <c r="AP24" s="10"/>
      <c r="AQ24" s="10"/>
    </row>
    <row r="25" spans="4:43" ht="20.1" customHeight="1">
      <c r="D25" s="5">
        <f>SUCHI!E25</f>
        <v>20</v>
      </c>
      <c r="E25" s="6" t="str">
        <f>SUCHI!F25</f>
        <v>पूजा चौधरी</v>
      </c>
      <c r="F25" s="10"/>
      <c r="G25" s="10"/>
      <c r="H25" s="11"/>
      <c r="I25" s="10"/>
      <c r="J25" s="10"/>
      <c r="K25" s="10"/>
      <c r="L25" s="11"/>
      <c r="M25" s="10"/>
      <c r="N25" s="10"/>
      <c r="O25" s="10"/>
      <c r="P25" s="11"/>
      <c r="Q25" s="10"/>
      <c r="R25" s="10"/>
      <c r="S25" s="10"/>
      <c r="T25" s="11"/>
      <c r="U25" s="10"/>
      <c r="V25" s="10"/>
      <c r="W25" s="10"/>
      <c r="X25" s="11"/>
      <c r="Y25" s="10"/>
      <c r="Z25" s="10"/>
      <c r="AA25" s="10"/>
      <c r="AB25" s="11"/>
      <c r="AC25" s="10"/>
      <c r="AD25" s="10"/>
      <c r="AE25" s="10"/>
      <c r="AF25" s="11"/>
      <c r="AG25" s="10"/>
      <c r="AH25" s="10"/>
      <c r="AI25" s="10"/>
      <c r="AJ25" s="11"/>
      <c r="AK25" s="10"/>
      <c r="AL25" s="10"/>
      <c r="AM25" s="10"/>
      <c r="AN25" s="11"/>
      <c r="AO25" s="10"/>
      <c r="AP25" s="10"/>
      <c r="AQ25" s="10"/>
    </row>
    <row r="26" spans="4:43" ht="20.1" customHeight="1">
      <c r="D26" s="5">
        <f>SUCHI!E26</f>
        <v>21</v>
      </c>
      <c r="E26" s="6" t="str">
        <f>SUCHI!F26</f>
        <v>सोनिया</v>
      </c>
      <c r="F26" s="10"/>
      <c r="G26" s="10"/>
      <c r="H26" s="11"/>
      <c r="I26" s="10"/>
      <c r="J26" s="10"/>
      <c r="K26" s="10"/>
      <c r="L26" s="11"/>
      <c r="M26" s="10"/>
      <c r="N26" s="10"/>
      <c r="O26" s="10"/>
      <c r="P26" s="11"/>
      <c r="Q26" s="10"/>
      <c r="R26" s="10"/>
      <c r="S26" s="10"/>
      <c r="T26" s="11"/>
      <c r="U26" s="10"/>
      <c r="V26" s="10"/>
      <c r="W26" s="10"/>
      <c r="X26" s="11"/>
      <c r="Y26" s="10"/>
      <c r="Z26" s="10"/>
      <c r="AA26" s="10"/>
      <c r="AB26" s="11"/>
      <c r="AC26" s="10"/>
      <c r="AD26" s="10"/>
      <c r="AE26" s="10"/>
      <c r="AF26" s="11"/>
      <c r="AG26" s="10"/>
      <c r="AH26" s="10"/>
      <c r="AI26" s="10"/>
      <c r="AJ26" s="11"/>
      <c r="AK26" s="10"/>
      <c r="AL26" s="10"/>
      <c r="AM26" s="10"/>
      <c r="AN26" s="11"/>
      <c r="AO26" s="10"/>
      <c r="AP26" s="10"/>
      <c r="AQ26" s="10"/>
    </row>
    <row r="27" spans="4:43" ht="20.1" customHeight="1">
      <c r="D27" s="5">
        <f>SUCHI!E27</f>
        <v>22</v>
      </c>
      <c r="E27" s="6" t="str">
        <f>SUCHI!F27</f>
        <v>प्रभुराम</v>
      </c>
      <c r="F27" s="10"/>
      <c r="G27" s="10"/>
      <c r="H27" s="11"/>
      <c r="I27" s="10"/>
      <c r="J27" s="10"/>
      <c r="K27" s="10"/>
      <c r="L27" s="11"/>
      <c r="M27" s="10"/>
      <c r="N27" s="10"/>
      <c r="O27" s="10"/>
      <c r="P27" s="11"/>
      <c r="Q27" s="10"/>
      <c r="R27" s="10"/>
      <c r="S27" s="10"/>
      <c r="T27" s="11"/>
      <c r="U27" s="10"/>
      <c r="V27" s="10"/>
      <c r="W27" s="10"/>
      <c r="X27" s="11"/>
      <c r="Y27" s="10"/>
      <c r="Z27" s="10"/>
      <c r="AA27" s="10"/>
      <c r="AB27" s="11"/>
      <c r="AC27" s="10"/>
      <c r="AD27" s="10"/>
      <c r="AE27" s="10"/>
      <c r="AF27" s="11"/>
      <c r="AG27" s="10"/>
      <c r="AH27" s="10"/>
      <c r="AI27" s="10"/>
      <c r="AJ27" s="11"/>
      <c r="AK27" s="10"/>
      <c r="AL27" s="10"/>
      <c r="AM27" s="10"/>
      <c r="AN27" s="11"/>
      <c r="AO27" s="10"/>
      <c r="AP27" s="10"/>
      <c r="AQ27" s="10"/>
    </row>
    <row r="28" spans="4:43" ht="20.1" customHeight="1">
      <c r="D28" s="5">
        <f>SUCHI!E28</f>
        <v>23</v>
      </c>
      <c r="E28" s="6" t="str">
        <f>SUCHI!F28</f>
        <v>ओमप्रकाश चोयल</v>
      </c>
      <c r="F28" s="10"/>
      <c r="G28" s="10"/>
      <c r="H28" s="11"/>
      <c r="I28" s="10"/>
      <c r="J28" s="10"/>
      <c r="K28" s="10"/>
      <c r="L28" s="11"/>
      <c r="M28" s="10"/>
      <c r="N28" s="10"/>
      <c r="O28" s="10"/>
      <c r="P28" s="11"/>
      <c r="Q28" s="10"/>
      <c r="R28" s="10"/>
      <c r="S28" s="10"/>
      <c r="T28" s="11"/>
      <c r="U28" s="10"/>
      <c r="V28" s="10"/>
      <c r="W28" s="10"/>
      <c r="X28" s="11"/>
      <c r="Y28" s="10"/>
      <c r="Z28" s="10"/>
      <c r="AA28" s="10"/>
      <c r="AB28" s="11"/>
      <c r="AC28" s="10"/>
      <c r="AD28" s="10"/>
      <c r="AE28" s="10"/>
      <c r="AF28" s="11"/>
      <c r="AG28" s="10"/>
      <c r="AH28" s="10"/>
      <c r="AI28" s="10"/>
      <c r="AJ28" s="11"/>
      <c r="AK28" s="10"/>
      <c r="AL28" s="10"/>
      <c r="AM28" s="10"/>
      <c r="AN28" s="11"/>
      <c r="AO28" s="10"/>
      <c r="AP28" s="10"/>
      <c r="AQ28" s="10"/>
    </row>
    <row r="29" spans="4:43" ht="20.1" customHeight="1">
      <c r="D29" s="5">
        <f>SUCHI!E29</f>
        <v>24</v>
      </c>
      <c r="E29" s="6" t="str">
        <f>SUCHI!F29</f>
        <v>कुशालराम चौधरी</v>
      </c>
      <c r="F29" s="10"/>
      <c r="G29" s="10"/>
      <c r="H29" s="11"/>
      <c r="I29" s="10"/>
      <c r="J29" s="10"/>
      <c r="K29" s="10"/>
      <c r="L29" s="11"/>
      <c r="M29" s="10"/>
      <c r="N29" s="10"/>
      <c r="O29" s="10"/>
      <c r="P29" s="11"/>
      <c r="Q29" s="10"/>
      <c r="R29" s="10"/>
      <c r="S29" s="10"/>
      <c r="T29" s="11"/>
      <c r="U29" s="10"/>
      <c r="V29" s="10"/>
      <c r="W29" s="10"/>
      <c r="X29" s="11"/>
      <c r="Y29" s="10"/>
      <c r="Z29" s="10"/>
      <c r="AA29" s="10"/>
      <c r="AB29" s="11"/>
      <c r="AC29" s="10"/>
      <c r="AD29" s="10"/>
      <c r="AE29" s="10"/>
      <c r="AF29" s="11"/>
      <c r="AG29" s="10"/>
      <c r="AH29" s="10"/>
      <c r="AI29" s="10"/>
      <c r="AJ29" s="11"/>
      <c r="AK29" s="10"/>
      <c r="AL29" s="10"/>
      <c r="AM29" s="10"/>
      <c r="AN29" s="11"/>
      <c r="AO29" s="10"/>
      <c r="AP29" s="10"/>
      <c r="AQ29" s="10"/>
    </row>
    <row r="30" spans="4:43" ht="20.1" customHeight="1">
      <c r="D30" s="5">
        <f>SUCHI!E30</f>
        <v>25</v>
      </c>
      <c r="E30" s="6" t="str">
        <f>SUCHI!F30</f>
        <v>पुरखाराम</v>
      </c>
      <c r="F30" s="10"/>
      <c r="G30" s="10"/>
      <c r="H30" s="11"/>
      <c r="I30" s="10"/>
      <c r="J30" s="10"/>
      <c r="K30" s="10"/>
      <c r="L30" s="11"/>
      <c r="M30" s="10"/>
      <c r="N30" s="10"/>
      <c r="O30" s="10"/>
      <c r="P30" s="11"/>
      <c r="Q30" s="10"/>
      <c r="R30" s="10"/>
      <c r="S30" s="10"/>
      <c r="T30" s="11"/>
      <c r="U30" s="10"/>
      <c r="V30" s="10"/>
      <c r="W30" s="10"/>
      <c r="X30" s="11"/>
      <c r="Y30" s="10"/>
      <c r="Z30" s="10"/>
      <c r="AA30" s="10"/>
      <c r="AB30" s="11"/>
      <c r="AC30" s="10"/>
      <c r="AD30" s="10"/>
      <c r="AE30" s="10"/>
      <c r="AF30" s="11"/>
      <c r="AG30" s="10"/>
      <c r="AH30" s="10"/>
      <c r="AI30" s="10"/>
      <c r="AJ30" s="11"/>
      <c r="AK30" s="10"/>
      <c r="AL30" s="10"/>
      <c r="AM30" s="10"/>
      <c r="AN30" s="11"/>
      <c r="AO30" s="10"/>
      <c r="AP30" s="10"/>
      <c r="AQ30" s="10"/>
    </row>
    <row r="31" spans="4:43" ht="20.1" customHeight="1">
      <c r="D31" s="5">
        <f>SUCHI!E31</f>
        <v>26</v>
      </c>
      <c r="E31" s="6" t="str">
        <f>SUCHI!F31</f>
        <v>कमला चौधरी</v>
      </c>
      <c r="F31" s="10"/>
      <c r="G31" s="10"/>
      <c r="H31" s="11"/>
      <c r="I31" s="10"/>
      <c r="J31" s="10"/>
      <c r="K31" s="10"/>
      <c r="L31" s="11"/>
      <c r="M31" s="10"/>
      <c r="N31" s="10"/>
      <c r="O31" s="10"/>
      <c r="P31" s="11"/>
      <c r="Q31" s="10"/>
      <c r="R31" s="10"/>
      <c r="S31" s="10"/>
      <c r="T31" s="11"/>
      <c r="U31" s="10"/>
      <c r="V31" s="10"/>
      <c r="W31" s="10"/>
      <c r="X31" s="11"/>
      <c r="Y31" s="10"/>
      <c r="Z31" s="10"/>
      <c r="AA31" s="10"/>
      <c r="AB31" s="11"/>
      <c r="AC31" s="10"/>
      <c r="AD31" s="10"/>
      <c r="AE31" s="10"/>
      <c r="AF31" s="11"/>
      <c r="AG31" s="10"/>
      <c r="AH31" s="10"/>
      <c r="AI31" s="10"/>
      <c r="AJ31" s="11"/>
      <c r="AK31" s="10"/>
      <c r="AL31" s="10"/>
      <c r="AM31" s="10"/>
      <c r="AN31" s="11"/>
      <c r="AO31" s="10"/>
      <c r="AP31" s="10"/>
      <c r="AQ31" s="10"/>
    </row>
    <row r="32" spans="4:43" ht="20.1" customHeight="1">
      <c r="D32" s="5">
        <f>SUCHI!E32</f>
        <v>27</v>
      </c>
      <c r="E32" s="6" t="str">
        <f>SUCHI!F32</f>
        <v>मंगनाराम</v>
      </c>
      <c r="F32" s="10"/>
      <c r="G32" s="10"/>
      <c r="H32" s="11"/>
      <c r="I32" s="10"/>
      <c r="J32" s="10"/>
      <c r="K32" s="10"/>
      <c r="L32" s="11"/>
      <c r="M32" s="10"/>
      <c r="N32" s="10"/>
      <c r="O32" s="10"/>
      <c r="P32" s="11"/>
      <c r="Q32" s="10"/>
      <c r="R32" s="10"/>
      <c r="S32" s="10"/>
      <c r="T32" s="11"/>
      <c r="U32" s="10"/>
      <c r="V32" s="10"/>
      <c r="W32" s="10"/>
      <c r="X32" s="11"/>
      <c r="Y32" s="10"/>
      <c r="Z32" s="10"/>
      <c r="AA32" s="10"/>
      <c r="AB32" s="11"/>
      <c r="AC32" s="10"/>
      <c r="AD32" s="10"/>
      <c r="AE32" s="10"/>
      <c r="AF32" s="11"/>
      <c r="AG32" s="10"/>
      <c r="AH32" s="10"/>
      <c r="AI32" s="10"/>
      <c r="AJ32" s="11"/>
      <c r="AK32" s="10"/>
      <c r="AL32" s="10"/>
      <c r="AM32" s="10"/>
      <c r="AN32" s="11"/>
      <c r="AO32" s="10"/>
      <c r="AP32" s="10"/>
      <c r="AQ32" s="10"/>
    </row>
    <row r="33" spans="4:43" ht="20.1" customHeight="1">
      <c r="D33" s="5">
        <f>SUCHI!E33</f>
        <v>28</v>
      </c>
      <c r="E33" s="6" t="str">
        <f>SUCHI!F33</f>
        <v>अल्का रानी</v>
      </c>
      <c r="F33" s="10"/>
      <c r="G33" s="10"/>
      <c r="H33" s="11"/>
      <c r="I33" s="10"/>
      <c r="J33" s="10"/>
      <c r="K33" s="10"/>
      <c r="L33" s="11"/>
      <c r="M33" s="10"/>
      <c r="N33" s="10"/>
      <c r="O33" s="10"/>
      <c r="P33" s="11"/>
      <c r="Q33" s="10"/>
      <c r="R33" s="10"/>
      <c r="S33" s="10"/>
      <c r="T33" s="11"/>
      <c r="U33" s="10"/>
      <c r="V33" s="10"/>
      <c r="W33" s="10"/>
      <c r="X33" s="11"/>
      <c r="Y33" s="10"/>
      <c r="Z33" s="10"/>
      <c r="AA33" s="10"/>
      <c r="AB33" s="11"/>
      <c r="AC33" s="10"/>
      <c r="AD33" s="10"/>
      <c r="AE33" s="10"/>
      <c r="AF33" s="11"/>
      <c r="AG33" s="10"/>
      <c r="AH33" s="10"/>
      <c r="AI33" s="10"/>
      <c r="AJ33" s="11"/>
      <c r="AK33" s="10"/>
      <c r="AL33" s="10"/>
      <c r="AM33" s="10"/>
      <c r="AN33" s="11"/>
      <c r="AO33" s="10"/>
      <c r="AP33" s="10"/>
      <c r="AQ33" s="10"/>
    </row>
    <row r="34" spans="4:43" ht="20.1" customHeight="1">
      <c r="D34" s="5">
        <f>SUCHI!E34</f>
        <v>29</v>
      </c>
      <c r="E34" s="6" t="str">
        <f>SUCHI!F34</f>
        <v>मंजू सांगेला</v>
      </c>
      <c r="F34" s="10"/>
      <c r="G34" s="10"/>
      <c r="H34" s="11"/>
      <c r="I34" s="10"/>
      <c r="J34" s="10"/>
      <c r="K34" s="10"/>
      <c r="L34" s="11"/>
      <c r="M34" s="10"/>
      <c r="N34" s="10"/>
      <c r="O34" s="10"/>
      <c r="P34" s="11"/>
      <c r="Q34" s="10"/>
      <c r="R34" s="10"/>
      <c r="S34" s="10"/>
      <c r="T34" s="11"/>
      <c r="U34" s="10"/>
      <c r="V34" s="10"/>
      <c r="W34" s="10"/>
      <c r="X34" s="11"/>
      <c r="Y34" s="10"/>
      <c r="Z34" s="10"/>
      <c r="AA34" s="10"/>
      <c r="AB34" s="11"/>
      <c r="AC34" s="10"/>
      <c r="AD34" s="10"/>
      <c r="AE34" s="10"/>
      <c r="AF34" s="11"/>
      <c r="AG34" s="10"/>
      <c r="AH34" s="10"/>
      <c r="AI34" s="10"/>
      <c r="AJ34" s="11"/>
      <c r="AK34" s="10"/>
      <c r="AL34" s="10"/>
      <c r="AM34" s="10"/>
      <c r="AN34" s="11"/>
      <c r="AO34" s="10"/>
      <c r="AP34" s="10"/>
      <c r="AQ34" s="10"/>
    </row>
    <row r="35" spans="4:43" ht="20.1" customHeight="1">
      <c r="D35" s="5">
        <f>SUCHI!E35</f>
        <v>30</v>
      </c>
      <c r="E35" s="6" t="str">
        <f>SUCHI!F35</f>
        <v>प्रमोद कुमार सोलंकी</v>
      </c>
      <c r="F35" s="10"/>
      <c r="G35" s="10"/>
      <c r="H35" s="11"/>
      <c r="I35" s="10"/>
      <c r="J35" s="10"/>
      <c r="K35" s="10"/>
      <c r="L35" s="11"/>
      <c r="M35" s="10"/>
      <c r="N35" s="10"/>
      <c r="O35" s="10"/>
      <c r="P35" s="11"/>
      <c r="Q35" s="10"/>
      <c r="R35" s="10"/>
      <c r="S35" s="10"/>
      <c r="T35" s="11"/>
      <c r="U35" s="10"/>
      <c r="V35" s="10"/>
      <c r="W35" s="10"/>
      <c r="X35" s="11"/>
      <c r="Y35" s="10"/>
      <c r="Z35" s="10"/>
      <c r="AA35" s="10"/>
      <c r="AB35" s="11"/>
      <c r="AC35" s="10"/>
      <c r="AD35" s="10"/>
      <c r="AE35" s="10"/>
      <c r="AF35" s="11"/>
      <c r="AG35" s="10"/>
      <c r="AH35" s="10"/>
      <c r="AI35" s="10"/>
      <c r="AJ35" s="11"/>
      <c r="AK35" s="10"/>
      <c r="AL35" s="10"/>
      <c r="AM35" s="10"/>
      <c r="AN35" s="11"/>
      <c r="AO35" s="10"/>
      <c r="AP35" s="10"/>
      <c r="AQ35" s="10"/>
    </row>
    <row r="36" spans="4:43" ht="20.1" customHeight="1">
      <c r="D36" s="5">
        <f>SUCHI!E36</f>
        <v>31</v>
      </c>
      <c r="E36" s="6" t="str">
        <f>SUCHI!F36</f>
        <v>परसराम</v>
      </c>
      <c r="F36" s="10"/>
      <c r="G36" s="10"/>
      <c r="H36" s="11"/>
      <c r="I36" s="10"/>
      <c r="J36" s="10"/>
      <c r="K36" s="10"/>
      <c r="L36" s="11"/>
      <c r="M36" s="10"/>
      <c r="N36" s="10"/>
      <c r="O36" s="10"/>
      <c r="P36" s="11"/>
      <c r="Q36" s="10"/>
      <c r="R36" s="10"/>
      <c r="S36" s="10"/>
      <c r="T36" s="11"/>
      <c r="U36" s="10"/>
      <c r="V36" s="10"/>
      <c r="W36" s="10"/>
      <c r="X36" s="11"/>
      <c r="Y36" s="10"/>
      <c r="Z36" s="10"/>
      <c r="AA36" s="10"/>
      <c r="AB36" s="11"/>
      <c r="AC36" s="10"/>
      <c r="AD36" s="10"/>
      <c r="AE36" s="10"/>
      <c r="AF36" s="11"/>
      <c r="AG36" s="10"/>
      <c r="AH36" s="10"/>
      <c r="AI36" s="10"/>
      <c r="AJ36" s="11"/>
      <c r="AK36" s="10"/>
      <c r="AL36" s="10"/>
      <c r="AM36" s="10"/>
      <c r="AN36" s="11"/>
      <c r="AO36" s="10"/>
      <c r="AP36" s="10"/>
      <c r="AQ36" s="10"/>
    </row>
    <row r="37" spans="4:43" ht="20.1" customHeight="1">
      <c r="D37" s="5">
        <f>SUCHI!E37</f>
        <v>0</v>
      </c>
      <c r="E37" s="6">
        <f>SUCHI!F37</f>
        <v>0</v>
      </c>
      <c r="F37" s="10"/>
      <c r="G37" s="10"/>
      <c r="H37" s="11"/>
      <c r="I37" s="10"/>
      <c r="J37" s="10"/>
      <c r="K37" s="10"/>
      <c r="L37" s="11"/>
      <c r="M37" s="10"/>
      <c r="N37" s="10"/>
      <c r="O37" s="10"/>
      <c r="P37" s="11"/>
      <c r="Q37" s="10"/>
      <c r="R37" s="10"/>
      <c r="S37" s="10"/>
      <c r="T37" s="11"/>
      <c r="U37" s="10"/>
      <c r="V37" s="10"/>
      <c r="W37" s="10"/>
      <c r="X37" s="11"/>
      <c r="Y37" s="10"/>
      <c r="Z37" s="10"/>
      <c r="AA37" s="10"/>
      <c r="AB37" s="11"/>
      <c r="AC37" s="10"/>
      <c r="AD37" s="10"/>
      <c r="AE37" s="10"/>
      <c r="AF37" s="11"/>
      <c r="AG37" s="10"/>
      <c r="AH37" s="10"/>
      <c r="AI37" s="10"/>
      <c r="AJ37" s="11"/>
      <c r="AK37" s="10"/>
      <c r="AL37" s="10"/>
      <c r="AM37" s="10"/>
      <c r="AN37" s="11"/>
      <c r="AO37" s="10"/>
      <c r="AP37" s="10"/>
      <c r="AQ37" s="10"/>
    </row>
    <row r="38" spans="4:43" ht="20.1" customHeight="1">
      <c r="D38" s="5">
        <f>SUCHI!E38</f>
        <v>0</v>
      </c>
      <c r="E38" s="6">
        <f>SUCHI!F38</f>
        <v>0</v>
      </c>
      <c r="F38" s="10"/>
      <c r="G38" s="10"/>
      <c r="H38" s="11"/>
      <c r="I38" s="10"/>
      <c r="J38" s="10"/>
      <c r="K38" s="10"/>
      <c r="L38" s="11"/>
      <c r="M38" s="10"/>
      <c r="N38" s="10"/>
      <c r="O38" s="10"/>
      <c r="P38" s="11"/>
      <c r="Q38" s="10"/>
      <c r="R38" s="10"/>
      <c r="S38" s="10"/>
      <c r="T38" s="11"/>
      <c r="U38" s="10"/>
      <c r="V38" s="10"/>
      <c r="W38" s="10"/>
      <c r="X38" s="11"/>
      <c r="Y38" s="10"/>
      <c r="Z38" s="10"/>
      <c r="AA38" s="10"/>
      <c r="AB38" s="11"/>
      <c r="AC38" s="10"/>
      <c r="AD38" s="10"/>
      <c r="AE38" s="10"/>
      <c r="AF38" s="11"/>
      <c r="AG38" s="10"/>
      <c r="AH38" s="10"/>
      <c r="AI38" s="10"/>
      <c r="AJ38" s="11"/>
      <c r="AK38" s="10"/>
      <c r="AL38" s="10"/>
      <c r="AM38" s="10"/>
      <c r="AN38" s="11"/>
      <c r="AO38" s="10"/>
      <c r="AP38" s="10"/>
      <c r="AQ38" s="10"/>
    </row>
    <row r="39" spans="4:43" ht="20.1" customHeight="1">
      <c r="D39" s="5">
        <f>SUCHI!E39</f>
        <v>0</v>
      </c>
      <c r="E39" s="6">
        <f>SUCHI!F39</f>
        <v>0</v>
      </c>
      <c r="F39" s="10"/>
      <c r="G39" s="10"/>
      <c r="H39" s="11"/>
      <c r="I39" s="10"/>
      <c r="J39" s="10"/>
      <c r="K39" s="10"/>
      <c r="L39" s="11"/>
      <c r="M39" s="10"/>
      <c r="N39" s="10"/>
      <c r="O39" s="10"/>
      <c r="P39" s="11"/>
      <c r="Q39" s="10"/>
      <c r="R39" s="10"/>
      <c r="S39" s="10"/>
      <c r="T39" s="11"/>
      <c r="U39" s="10"/>
      <c r="V39" s="10"/>
      <c r="W39" s="10"/>
      <c r="X39" s="11"/>
      <c r="Y39" s="10"/>
      <c r="Z39" s="10"/>
      <c r="AA39" s="10"/>
      <c r="AB39" s="11"/>
      <c r="AC39" s="10"/>
      <c r="AD39" s="10"/>
      <c r="AE39" s="10"/>
      <c r="AF39" s="11"/>
      <c r="AG39" s="10"/>
      <c r="AH39" s="10"/>
      <c r="AI39" s="10"/>
      <c r="AJ39" s="11"/>
      <c r="AK39" s="10"/>
      <c r="AL39" s="10"/>
      <c r="AM39" s="10"/>
      <c r="AN39" s="11"/>
      <c r="AO39" s="10"/>
      <c r="AP39" s="10"/>
      <c r="AQ39" s="10"/>
    </row>
    <row r="40" spans="4:43" ht="20.1" customHeight="1">
      <c r="D40" s="5">
        <f>SUCHI!E40</f>
        <v>0</v>
      </c>
      <c r="E40" s="6">
        <f>SUCHI!F40</f>
        <v>0</v>
      </c>
      <c r="F40" s="10"/>
      <c r="G40" s="10"/>
      <c r="H40" s="11"/>
      <c r="I40" s="10"/>
      <c r="J40" s="10"/>
      <c r="K40" s="10"/>
      <c r="L40" s="11"/>
      <c r="M40" s="10"/>
      <c r="N40" s="10"/>
      <c r="O40" s="10"/>
      <c r="P40" s="11"/>
      <c r="Q40" s="10"/>
      <c r="R40" s="10"/>
      <c r="S40" s="10"/>
      <c r="T40" s="11"/>
      <c r="U40" s="10"/>
      <c r="V40" s="10"/>
      <c r="W40" s="10"/>
      <c r="X40" s="11"/>
      <c r="Y40" s="10"/>
      <c r="Z40" s="10"/>
      <c r="AA40" s="10"/>
      <c r="AB40" s="11"/>
      <c r="AC40" s="10"/>
      <c r="AD40" s="10"/>
      <c r="AE40" s="10"/>
      <c r="AF40" s="11"/>
      <c r="AG40" s="10"/>
      <c r="AH40" s="10"/>
      <c r="AI40" s="10"/>
      <c r="AJ40" s="11"/>
      <c r="AK40" s="10"/>
      <c r="AL40" s="10"/>
      <c r="AM40" s="10"/>
      <c r="AN40" s="11"/>
      <c r="AO40" s="10"/>
      <c r="AP40" s="10"/>
      <c r="AQ40" s="10"/>
    </row>
    <row r="41" spans="4:43" ht="20.1" customHeight="1">
      <c r="D41" s="5">
        <f>SUCHI!E41</f>
        <v>0</v>
      </c>
      <c r="E41" s="6">
        <f>SUCHI!F41</f>
        <v>0</v>
      </c>
      <c r="F41" s="10"/>
      <c r="G41" s="10"/>
      <c r="H41" s="11"/>
      <c r="I41" s="10"/>
      <c r="J41" s="10"/>
      <c r="K41" s="10"/>
      <c r="L41" s="11"/>
      <c r="M41" s="10"/>
      <c r="N41" s="10"/>
      <c r="O41" s="10"/>
      <c r="P41" s="11"/>
      <c r="Q41" s="10"/>
      <c r="R41" s="10"/>
      <c r="S41" s="10"/>
      <c r="T41" s="11"/>
      <c r="U41" s="10"/>
      <c r="V41" s="10"/>
      <c r="W41" s="10"/>
      <c r="X41" s="11"/>
      <c r="Y41" s="10"/>
      <c r="Z41" s="10"/>
      <c r="AA41" s="10"/>
      <c r="AB41" s="11"/>
      <c r="AC41" s="10"/>
      <c r="AD41" s="10"/>
      <c r="AE41" s="10"/>
      <c r="AF41" s="11"/>
      <c r="AG41" s="10"/>
      <c r="AH41" s="10"/>
      <c r="AI41" s="10"/>
      <c r="AJ41" s="11"/>
      <c r="AK41" s="10"/>
      <c r="AL41" s="10"/>
      <c r="AM41" s="10"/>
      <c r="AN41" s="11"/>
      <c r="AO41" s="10"/>
      <c r="AP41" s="10"/>
      <c r="AQ41" s="10"/>
    </row>
    <row r="42" spans="4:43" ht="20.1" customHeight="1">
      <c r="D42" s="5">
        <f>SUCHI!E42</f>
        <v>0</v>
      </c>
      <c r="E42" s="6">
        <f>SUCHI!F42</f>
        <v>0</v>
      </c>
      <c r="F42" s="10"/>
      <c r="G42" s="10"/>
      <c r="H42" s="11"/>
      <c r="I42" s="10"/>
      <c r="J42" s="10"/>
      <c r="K42" s="10"/>
      <c r="L42" s="11"/>
      <c r="M42" s="10"/>
      <c r="N42" s="10"/>
      <c r="O42" s="10"/>
      <c r="P42" s="11"/>
      <c r="Q42" s="10"/>
      <c r="R42" s="10"/>
      <c r="S42" s="10"/>
      <c r="T42" s="11"/>
      <c r="U42" s="10"/>
      <c r="V42" s="10"/>
      <c r="W42" s="10"/>
      <c r="X42" s="11"/>
      <c r="Y42" s="10"/>
      <c r="Z42" s="10"/>
      <c r="AA42" s="10"/>
      <c r="AB42" s="11"/>
      <c r="AC42" s="10"/>
      <c r="AD42" s="10"/>
      <c r="AE42" s="10"/>
      <c r="AF42" s="11"/>
      <c r="AG42" s="10"/>
      <c r="AH42" s="10"/>
      <c r="AI42" s="10"/>
      <c r="AJ42" s="11"/>
      <c r="AK42" s="10"/>
      <c r="AL42" s="10"/>
      <c r="AM42" s="10"/>
      <c r="AN42" s="11"/>
      <c r="AO42" s="10"/>
      <c r="AP42" s="10"/>
      <c r="AQ42" s="10"/>
    </row>
    <row r="43" spans="4:43" ht="20.1" customHeight="1">
      <c r="D43" s="5">
        <f>SUCHI!E43</f>
        <v>0</v>
      </c>
      <c r="E43" s="6">
        <f>SUCHI!F43</f>
        <v>0</v>
      </c>
      <c r="F43" s="10"/>
      <c r="G43" s="10"/>
      <c r="H43" s="11"/>
      <c r="I43" s="10"/>
      <c r="J43" s="10"/>
      <c r="K43" s="10"/>
      <c r="L43" s="11"/>
      <c r="M43" s="10"/>
      <c r="N43" s="10"/>
      <c r="O43" s="10"/>
      <c r="P43" s="11"/>
      <c r="Q43" s="10"/>
      <c r="R43" s="10"/>
      <c r="S43" s="10"/>
      <c r="T43" s="11"/>
      <c r="U43" s="10"/>
      <c r="V43" s="10"/>
      <c r="W43" s="10"/>
      <c r="X43" s="11"/>
      <c r="Y43" s="10"/>
      <c r="Z43" s="10"/>
      <c r="AA43" s="10"/>
      <c r="AB43" s="11"/>
      <c r="AC43" s="10"/>
      <c r="AD43" s="10"/>
      <c r="AE43" s="10"/>
      <c r="AF43" s="11"/>
      <c r="AG43" s="10"/>
      <c r="AH43" s="10"/>
      <c r="AI43" s="10"/>
      <c r="AJ43" s="11"/>
      <c r="AK43" s="10"/>
      <c r="AL43" s="10"/>
      <c r="AM43" s="10"/>
      <c r="AN43" s="11"/>
      <c r="AO43" s="10"/>
      <c r="AP43" s="10"/>
      <c r="AQ43" s="10"/>
    </row>
    <row r="44" spans="4:43" ht="20.1" customHeight="1">
      <c r="D44" s="5">
        <f>SUCHI!E44</f>
        <v>0</v>
      </c>
      <c r="E44" s="6">
        <f>SUCHI!F44</f>
        <v>0</v>
      </c>
      <c r="F44" s="10"/>
      <c r="G44" s="10"/>
      <c r="H44" s="11"/>
      <c r="I44" s="10"/>
      <c r="J44" s="10"/>
      <c r="K44" s="10"/>
      <c r="L44" s="11"/>
      <c r="M44" s="10"/>
      <c r="N44" s="10"/>
      <c r="O44" s="10"/>
      <c r="P44" s="11"/>
      <c r="Q44" s="10"/>
      <c r="R44" s="10"/>
      <c r="S44" s="10"/>
      <c r="T44" s="11"/>
      <c r="U44" s="10"/>
      <c r="V44" s="10"/>
      <c r="W44" s="10"/>
      <c r="X44" s="11"/>
      <c r="Y44" s="10"/>
      <c r="Z44" s="10"/>
      <c r="AA44" s="10"/>
      <c r="AB44" s="11"/>
      <c r="AC44" s="10"/>
      <c r="AD44" s="10"/>
      <c r="AE44" s="10"/>
      <c r="AF44" s="11"/>
      <c r="AG44" s="10"/>
      <c r="AH44" s="10"/>
      <c r="AI44" s="10"/>
      <c r="AJ44" s="11"/>
      <c r="AK44" s="10"/>
      <c r="AL44" s="10"/>
      <c r="AM44" s="10"/>
      <c r="AN44" s="11"/>
      <c r="AO44" s="10"/>
      <c r="AP44" s="10"/>
      <c r="AQ44" s="10"/>
    </row>
    <row r="45" spans="4:43" ht="20.1" customHeight="1">
      <c r="D45" s="5">
        <f>SUCHI!E45</f>
        <v>0</v>
      </c>
      <c r="E45" s="6">
        <f>SUCHI!F45</f>
        <v>0</v>
      </c>
      <c r="F45" s="10"/>
      <c r="G45" s="10"/>
      <c r="H45" s="11"/>
      <c r="I45" s="10"/>
      <c r="J45" s="10"/>
      <c r="K45" s="10"/>
      <c r="L45" s="11"/>
      <c r="M45" s="10"/>
      <c r="N45" s="10"/>
      <c r="O45" s="10"/>
      <c r="P45" s="11"/>
      <c r="Q45" s="10"/>
      <c r="R45" s="10"/>
      <c r="S45" s="10"/>
      <c r="T45" s="11"/>
      <c r="U45" s="10"/>
      <c r="V45" s="10"/>
      <c r="W45" s="10"/>
      <c r="X45" s="11"/>
      <c r="Y45" s="10"/>
      <c r="Z45" s="10"/>
      <c r="AA45" s="10"/>
      <c r="AB45" s="11"/>
      <c r="AC45" s="10"/>
      <c r="AD45" s="10"/>
      <c r="AE45" s="10"/>
      <c r="AF45" s="11"/>
      <c r="AG45" s="10"/>
      <c r="AH45" s="10"/>
      <c r="AI45" s="10"/>
      <c r="AJ45" s="11"/>
      <c r="AK45" s="10"/>
      <c r="AL45" s="10"/>
      <c r="AM45" s="10"/>
      <c r="AN45" s="11"/>
      <c r="AO45" s="10"/>
      <c r="AP45" s="10"/>
      <c r="AQ45" s="10"/>
    </row>
    <row r="46" spans="4:43" ht="20.1" customHeight="1">
      <c r="D46" s="5">
        <f>SUCHI!E46</f>
        <v>0</v>
      </c>
      <c r="E46" s="6">
        <f>SUCHI!F46</f>
        <v>0</v>
      </c>
      <c r="F46" s="10"/>
      <c r="G46" s="10"/>
      <c r="H46" s="11"/>
      <c r="I46" s="10"/>
      <c r="J46" s="10"/>
      <c r="K46" s="10"/>
      <c r="L46" s="11"/>
      <c r="M46" s="10"/>
      <c r="N46" s="10"/>
      <c r="O46" s="10"/>
      <c r="P46" s="11"/>
      <c r="Q46" s="10"/>
      <c r="R46" s="10"/>
      <c r="S46" s="10"/>
      <c r="T46" s="11"/>
      <c r="U46" s="10"/>
      <c r="V46" s="10"/>
      <c r="W46" s="10"/>
      <c r="X46" s="11"/>
      <c r="Y46" s="10"/>
      <c r="Z46" s="10"/>
      <c r="AA46" s="10"/>
      <c r="AB46" s="11"/>
      <c r="AC46" s="10"/>
      <c r="AD46" s="10"/>
      <c r="AE46" s="10"/>
      <c r="AF46" s="11"/>
      <c r="AG46" s="10"/>
      <c r="AH46" s="10"/>
      <c r="AI46" s="10"/>
      <c r="AJ46" s="11"/>
      <c r="AK46" s="10"/>
      <c r="AL46" s="10"/>
      <c r="AM46" s="10"/>
      <c r="AN46" s="11"/>
      <c r="AO46" s="10"/>
      <c r="AP46" s="10"/>
      <c r="AQ46" s="10"/>
    </row>
    <row r="47" spans="4:43" ht="20.1" customHeight="1">
      <c r="D47" s="5">
        <f>SUCHI!E47</f>
        <v>0</v>
      </c>
      <c r="E47" s="6">
        <f>SUCHI!F47</f>
        <v>0</v>
      </c>
      <c r="F47" s="10"/>
      <c r="G47" s="10"/>
      <c r="H47" s="11"/>
      <c r="I47" s="10"/>
      <c r="J47" s="10"/>
      <c r="K47" s="10"/>
      <c r="L47" s="11"/>
      <c r="M47" s="10"/>
      <c r="N47" s="10"/>
      <c r="O47" s="10"/>
      <c r="P47" s="11"/>
      <c r="Q47" s="10"/>
      <c r="R47" s="10"/>
      <c r="S47" s="10"/>
      <c r="T47" s="11"/>
      <c r="U47" s="10"/>
      <c r="V47" s="10"/>
      <c r="W47" s="10"/>
      <c r="X47" s="11"/>
      <c r="Y47" s="10"/>
      <c r="Z47" s="10"/>
      <c r="AA47" s="10"/>
      <c r="AB47" s="11"/>
      <c r="AC47" s="10"/>
      <c r="AD47" s="10"/>
      <c r="AE47" s="10"/>
      <c r="AF47" s="11"/>
      <c r="AG47" s="10"/>
      <c r="AH47" s="10"/>
      <c r="AI47" s="10"/>
      <c r="AJ47" s="11"/>
      <c r="AK47" s="10"/>
      <c r="AL47" s="10"/>
      <c r="AM47" s="10"/>
      <c r="AN47" s="11"/>
      <c r="AO47" s="10"/>
      <c r="AP47" s="10"/>
      <c r="AQ47" s="10"/>
    </row>
    <row r="48" spans="4:43" ht="20.1" customHeight="1">
      <c r="D48" s="5">
        <f>SUCHI!E48</f>
        <v>0</v>
      </c>
      <c r="E48" s="6">
        <f>SUCHI!F48</f>
        <v>0</v>
      </c>
      <c r="F48" s="10"/>
      <c r="G48" s="10"/>
      <c r="H48" s="11"/>
      <c r="I48" s="10"/>
      <c r="J48" s="10"/>
      <c r="K48" s="10"/>
      <c r="L48" s="11"/>
      <c r="M48" s="10"/>
      <c r="N48" s="10"/>
      <c r="O48" s="10"/>
      <c r="P48" s="11"/>
      <c r="Q48" s="10"/>
      <c r="R48" s="10"/>
      <c r="S48" s="10"/>
      <c r="T48" s="11"/>
      <c r="U48" s="10"/>
      <c r="V48" s="10"/>
      <c r="W48" s="10"/>
      <c r="X48" s="11"/>
      <c r="Y48" s="10"/>
      <c r="Z48" s="10"/>
      <c r="AA48" s="10"/>
      <c r="AB48" s="11"/>
      <c r="AC48" s="10"/>
      <c r="AD48" s="10"/>
      <c r="AE48" s="10"/>
      <c r="AF48" s="11"/>
      <c r="AG48" s="10"/>
      <c r="AH48" s="10"/>
      <c r="AI48" s="10"/>
      <c r="AJ48" s="11"/>
      <c r="AK48" s="10"/>
      <c r="AL48" s="10"/>
      <c r="AM48" s="10"/>
      <c r="AN48" s="11"/>
      <c r="AO48" s="10"/>
      <c r="AP48" s="10"/>
      <c r="AQ48" s="10"/>
    </row>
    <row r="49" spans="4:43" ht="20.1" customHeight="1">
      <c r="D49" s="5">
        <f>SUCHI!E49</f>
        <v>0</v>
      </c>
      <c r="E49" s="6">
        <f>SUCHI!F49</f>
        <v>0</v>
      </c>
      <c r="F49" s="10"/>
      <c r="G49" s="10"/>
      <c r="H49" s="11"/>
      <c r="I49" s="10"/>
      <c r="J49" s="10"/>
      <c r="K49" s="10"/>
      <c r="L49" s="11"/>
      <c r="M49" s="10"/>
      <c r="N49" s="10"/>
      <c r="O49" s="10"/>
      <c r="P49" s="11"/>
      <c r="Q49" s="10"/>
      <c r="R49" s="10"/>
      <c r="S49" s="10"/>
      <c r="T49" s="11"/>
      <c r="U49" s="10"/>
      <c r="V49" s="10"/>
      <c r="W49" s="10"/>
      <c r="X49" s="11"/>
      <c r="Y49" s="10"/>
      <c r="Z49" s="10"/>
      <c r="AA49" s="10"/>
      <c r="AB49" s="11"/>
      <c r="AC49" s="10"/>
      <c r="AD49" s="10"/>
      <c r="AE49" s="10"/>
      <c r="AF49" s="11"/>
      <c r="AG49" s="10"/>
      <c r="AH49" s="10"/>
      <c r="AI49" s="10"/>
      <c r="AJ49" s="11"/>
      <c r="AK49" s="10"/>
      <c r="AL49" s="10"/>
      <c r="AM49" s="10"/>
      <c r="AN49" s="11"/>
      <c r="AO49" s="10"/>
      <c r="AP49" s="10"/>
      <c r="AQ49" s="10"/>
    </row>
    <row r="50" spans="4:43" ht="20.1" customHeight="1">
      <c r="D50" s="5">
        <f>SUCHI!E50</f>
        <v>0</v>
      </c>
      <c r="E50" s="6">
        <f>SUCHI!F50</f>
        <v>0</v>
      </c>
      <c r="F50" s="10"/>
      <c r="G50" s="10"/>
      <c r="H50" s="11"/>
      <c r="I50" s="10"/>
      <c r="J50" s="10"/>
      <c r="K50" s="10"/>
      <c r="L50" s="11"/>
      <c r="M50" s="10"/>
      <c r="N50" s="10"/>
      <c r="O50" s="10"/>
      <c r="P50" s="11"/>
      <c r="Q50" s="10"/>
      <c r="R50" s="10"/>
      <c r="S50" s="10"/>
      <c r="T50" s="11"/>
      <c r="U50" s="10"/>
      <c r="V50" s="10"/>
      <c r="W50" s="10"/>
      <c r="X50" s="11"/>
      <c r="Y50" s="10"/>
      <c r="Z50" s="10"/>
      <c r="AA50" s="10"/>
      <c r="AB50" s="11"/>
      <c r="AC50" s="10"/>
      <c r="AD50" s="10"/>
      <c r="AE50" s="10"/>
      <c r="AF50" s="11"/>
      <c r="AG50" s="10"/>
      <c r="AH50" s="10"/>
      <c r="AI50" s="10"/>
      <c r="AJ50" s="11"/>
      <c r="AK50" s="10"/>
      <c r="AL50" s="10"/>
      <c r="AM50" s="10"/>
      <c r="AN50" s="11"/>
      <c r="AO50" s="10"/>
      <c r="AP50" s="10"/>
      <c r="AQ50" s="10"/>
    </row>
    <row r="51" spans="4:43" ht="20.1" customHeight="1">
      <c r="D51" s="5">
        <f>SUCHI!E51</f>
        <v>0</v>
      </c>
      <c r="E51" s="6">
        <f>SUCHI!F51</f>
        <v>0</v>
      </c>
      <c r="F51" s="10"/>
      <c r="G51" s="10"/>
      <c r="H51" s="11"/>
      <c r="I51" s="10"/>
      <c r="J51" s="10"/>
      <c r="K51" s="10"/>
      <c r="L51" s="11"/>
      <c r="M51" s="10"/>
      <c r="N51" s="10"/>
      <c r="O51" s="10"/>
      <c r="P51" s="11"/>
      <c r="Q51" s="10"/>
      <c r="R51" s="10"/>
      <c r="S51" s="10"/>
      <c r="T51" s="11"/>
      <c r="U51" s="10"/>
      <c r="V51" s="10"/>
      <c r="W51" s="10"/>
      <c r="X51" s="11"/>
      <c r="Y51" s="10"/>
      <c r="Z51" s="10"/>
      <c r="AA51" s="10"/>
      <c r="AB51" s="11"/>
      <c r="AC51" s="10"/>
      <c r="AD51" s="10"/>
      <c r="AE51" s="10"/>
      <c r="AF51" s="11"/>
      <c r="AG51" s="10"/>
      <c r="AH51" s="10"/>
      <c r="AI51" s="10"/>
      <c r="AJ51" s="11"/>
      <c r="AK51" s="10"/>
      <c r="AL51" s="10"/>
      <c r="AM51" s="10"/>
      <c r="AN51" s="11"/>
      <c r="AO51" s="10"/>
      <c r="AP51" s="10"/>
      <c r="AQ51" s="10"/>
    </row>
    <row r="52" spans="4:43" ht="20.1" customHeight="1">
      <c r="D52" s="5">
        <f>SUCHI!E52</f>
        <v>0</v>
      </c>
      <c r="E52" s="6">
        <f>SUCHI!F52</f>
        <v>0</v>
      </c>
      <c r="F52" s="10"/>
      <c r="G52" s="10"/>
      <c r="H52" s="11"/>
      <c r="I52" s="10"/>
      <c r="J52" s="10"/>
      <c r="K52" s="10"/>
      <c r="L52" s="11"/>
      <c r="M52" s="10"/>
      <c r="N52" s="10"/>
      <c r="O52" s="10"/>
      <c r="P52" s="11"/>
      <c r="Q52" s="10"/>
      <c r="R52" s="10"/>
      <c r="S52" s="10"/>
      <c r="T52" s="11"/>
      <c r="U52" s="10"/>
      <c r="V52" s="10"/>
      <c r="W52" s="10"/>
      <c r="X52" s="11"/>
      <c r="Y52" s="10"/>
      <c r="Z52" s="10"/>
      <c r="AA52" s="10"/>
      <c r="AB52" s="11"/>
      <c r="AC52" s="10"/>
      <c r="AD52" s="10"/>
      <c r="AE52" s="10"/>
      <c r="AF52" s="11"/>
      <c r="AG52" s="10"/>
      <c r="AH52" s="10"/>
      <c r="AI52" s="10"/>
      <c r="AJ52" s="11"/>
      <c r="AK52" s="10"/>
      <c r="AL52" s="10"/>
      <c r="AM52" s="10"/>
      <c r="AN52" s="11"/>
      <c r="AO52" s="10"/>
      <c r="AP52" s="10"/>
      <c r="AQ52" s="10"/>
    </row>
    <row r="53" spans="4:43" ht="20.1" customHeight="1">
      <c r="D53" s="5">
        <f>SUCHI!E53</f>
        <v>0</v>
      </c>
      <c r="E53" s="6">
        <f>SUCHI!F53</f>
        <v>0</v>
      </c>
      <c r="F53" s="10"/>
      <c r="G53" s="10"/>
      <c r="H53" s="11"/>
      <c r="I53" s="10"/>
      <c r="J53" s="10"/>
      <c r="K53" s="10"/>
      <c r="L53" s="11"/>
      <c r="M53" s="10"/>
      <c r="N53" s="10"/>
      <c r="O53" s="10"/>
      <c r="P53" s="11"/>
      <c r="Q53" s="10"/>
      <c r="R53" s="10"/>
      <c r="S53" s="10"/>
      <c r="T53" s="11"/>
      <c r="U53" s="10"/>
      <c r="V53" s="10"/>
      <c r="W53" s="10"/>
      <c r="X53" s="11"/>
      <c r="Y53" s="10"/>
      <c r="Z53" s="10"/>
      <c r="AA53" s="10"/>
      <c r="AB53" s="11"/>
      <c r="AC53" s="10"/>
      <c r="AD53" s="10"/>
      <c r="AE53" s="10"/>
      <c r="AF53" s="11"/>
      <c r="AG53" s="10"/>
      <c r="AH53" s="10"/>
      <c r="AI53" s="10"/>
      <c r="AJ53" s="11"/>
      <c r="AK53" s="10"/>
      <c r="AL53" s="10"/>
      <c r="AM53" s="10"/>
      <c r="AN53" s="11"/>
      <c r="AO53" s="10"/>
      <c r="AP53" s="10"/>
      <c r="AQ53" s="10"/>
    </row>
    <row r="54" spans="4:43" ht="20.1" customHeight="1">
      <c r="D54" s="5">
        <f>SUCHI!E54</f>
        <v>0</v>
      </c>
      <c r="E54" s="6">
        <f>SUCHI!F54</f>
        <v>0</v>
      </c>
      <c r="F54" s="10"/>
      <c r="G54" s="10"/>
      <c r="H54" s="11"/>
      <c r="I54" s="10"/>
      <c r="J54" s="10"/>
      <c r="K54" s="10"/>
      <c r="L54" s="11"/>
      <c r="M54" s="10"/>
      <c r="N54" s="10"/>
      <c r="O54" s="10"/>
      <c r="P54" s="11"/>
      <c r="Q54" s="10"/>
      <c r="R54" s="10"/>
      <c r="S54" s="10"/>
      <c r="T54" s="11"/>
      <c r="U54" s="10"/>
      <c r="V54" s="10"/>
      <c r="W54" s="10"/>
      <c r="X54" s="11"/>
      <c r="Y54" s="10"/>
      <c r="Z54" s="10"/>
      <c r="AA54" s="10"/>
      <c r="AB54" s="11"/>
      <c r="AC54" s="10"/>
      <c r="AD54" s="10"/>
      <c r="AE54" s="10"/>
      <c r="AF54" s="11"/>
      <c r="AG54" s="10"/>
      <c r="AH54" s="10"/>
      <c r="AI54" s="10"/>
      <c r="AJ54" s="11"/>
      <c r="AK54" s="10"/>
      <c r="AL54" s="10"/>
      <c r="AM54" s="10"/>
      <c r="AN54" s="11"/>
      <c r="AO54" s="10"/>
      <c r="AP54" s="10"/>
      <c r="AQ54" s="10"/>
    </row>
    <row r="55" spans="4:43" ht="20.1" customHeight="1">
      <c r="D55" s="5">
        <f>SUCHI!E55</f>
        <v>0</v>
      </c>
      <c r="E55" s="6">
        <f>SUCHI!F55</f>
        <v>0</v>
      </c>
      <c r="F55" s="10"/>
      <c r="G55" s="10"/>
      <c r="H55" s="11"/>
      <c r="I55" s="10"/>
      <c r="J55" s="10"/>
      <c r="K55" s="10"/>
      <c r="L55" s="11"/>
      <c r="M55" s="10"/>
      <c r="N55" s="10"/>
      <c r="O55" s="10"/>
      <c r="P55" s="11"/>
      <c r="Q55" s="10"/>
      <c r="R55" s="10"/>
      <c r="S55" s="10"/>
      <c r="T55" s="11"/>
      <c r="U55" s="10"/>
      <c r="V55" s="10"/>
      <c r="W55" s="10"/>
      <c r="X55" s="11"/>
      <c r="Y55" s="10"/>
      <c r="Z55" s="10"/>
      <c r="AA55" s="10"/>
      <c r="AB55" s="11"/>
      <c r="AC55" s="10"/>
      <c r="AD55" s="10"/>
      <c r="AE55" s="10"/>
      <c r="AF55" s="11"/>
      <c r="AG55" s="10"/>
      <c r="AH55" s="10"/>
      <c r="AI55" s="10"/>
      <c r="AJ55" s="11"/>
      <c r="AK55" s="10"/>
      <c r="AL55" s="10"/>
      <c r="AM55" s="10"/>
      <c r="AN55" s="11"/>
      <c r="AO55" s="10"/>
      <c r="AP55" s="10"/>
      <c r="AQ55" s="10"/>
    </row>
    <row r="56" spans="4:43" ht="20.1" customHeight="1">
      <c r="D56" s="5">
        <f>SUCHI!E56</f>
        <v>0</v>
      </c>
      <c r="E56" s="6">
        <f>SUCHI!F56</f>
        <v>0</v>
      </c>
      <c r="F56" s="10"/>
      <c r="G56" s="10"/>
      <c r="H56" s="11"/>
      <c r="I56" s="10"/>
      <c r="J56" s="10"/>
      <c r="K56" s="10"/>
      <c r="L56" s="11"/>
      <c r="M56" s="10"/>
      <c r="N56" s="10"/>
      <c r="O56" s="10"/>
      <c r="P56" s="11"/>
      <c r="Q56" s="10"/>
      <c r="R56" s="10"/>
      <c r="S56" s="10"/>
      <c r="T56" s="11"/>
      <c r="U56" s="10"/>
      <c r="V56" s="10"/>
      <c r="W56" s="10"/>
      <c r="X56" s="11"/>
      <c r="Y56" s="10"/>
      <c r="Z56" s="10"/>
      <c r="AA56" s="10"/>
      <c r="AB56" s="11"/>
      <c r="AC56" s="10"/>
      <c r="AD56" s="10"/>
      <c r="AE56" s="10"/>
      <c r="AF56" s="11"/>
      <c r="AG56" s="10"/>
      <c r="AH56" s="10"/>
      <c r="AI56" s="10"/>
      <c r="AJ56" s="11"/>
      <c r="AK56" s="10"/>
      <c r="AL56" s="10"/>
      <c r="AM56" s="10"/>
      <c r="AN56" s="11"/>
      <c r="AO56" s="10"/>
      <c r="AP56" s="10"/>
      <c r="AQ56" s="10"/>
    </row>
    <row r="57" spans="4:43" ht="20.1" customHeight="1">
      <c r="D57" s="5">
        <f>SUCHI!E57</f>
        <v>0</v>
      </c>
      <c r="E57" s="6">
        <f>SUCHI!F57</f>
        <v>0</v>
      </c>
      <c r="F57" s="10"/>
      <c r="G57" s="10"/>
      <c r="H57" s="11"/>
      <c r="I57" s="10"/>
      <c r="J57" s="10"/>
      <c r="K57" s="10"/>
      <c r="L57" s="11"/>
      <c r="M57" s="10"/>
      <c r="N57" s="10"/>
      <c r="O57" s="10"/>
      <c r="P57" s="11"/>
      <c r="Q57" s="10"/>
      <c r="R57" s="10"/>
      <c r="S57" s="10"/>
      <c r="T57" s="11"/>
      <c r="U57" s="10"/>
      <c r="V57" s="10"/>
      <c r="W57" s="10"/>
      <c r="X57" s="11"/>
      <c r="Y57" s="10"/>
      <c r="Z57" s="10"/>
      <c r="AA57" s="10"/>
      <c r="AB57" s="11"/>
      <c r="AC57" s="10"/>
      <c r="AD57" s="10"/>
      <c r="AE57" s="10"/>
      <c r="AF57" s="11"/>
      <c r="AG57" s="10"/>
      <c r="AH57" s="10"/>
      <c r="AI57" s="10"/>
      <c r="AJ57" s="11"/>
      <c r="AK57" s="10"/>
      <c r="AL57" s="10"/>
      <c r="AM57" s="10"/>
      <c r="AN57" s="11"/>
      <c r="AO57" s="10"/>
      <c r="AP57" s="10"/>
      <c r="AQ57" s="10"/>
    </row>
    <row r="58" spans="4:43" ht="20.1" customHeight="1">
      <c r="D58" s="5">
        <f>SUCHI!E58</f>
        <v>0</v>
      </c>
      <c r="E58" s="6">
        <f>SUCHI!F58</f>
        <v>0</v>
      </c>
      <c r="F58" s="10"/>
      <c r="G58" s="10"/>
      <c r="H58" s="11"/>
      <c r="I58" s="10"/>
      <c r="J58" s="10"/>
      <c r="K58" s="10"/>
      <c r="L58" s="11"/>
      <c r="M58" s="10"/>
      <c r="N58" s="10"/>
      <c r="O58" s="10"/>
      <c r="P58" s="11"/>
      <c r="Q58" s="10"/>
      <c r="R58" s="10"/>
      <c r="S58" s="10"/>
      <c r="T58" s="11"/>
      <c r="U58" s="10"/>
      <c r="V58" s="10"/>
      <c r="W58" s="10"/>
      <c r="X58" s="11"/>
      <c r="Y58" s="10"/>
      <c r="Z58" s="10"/>
      <c r="AA58" s="10"/>
      <c r="AB58" s="11"/>
      <c r="AC58" s="10"/>
      <c r="AD58" s="10"/>
      <c r="AE58" s="10"/>
      <c r="AF58" s="11"/>
      <c r="AG58" s="10"/>
      <c r="AH58" s="10"/>
      <c r="AI58" s="10"/>
      <c r="AJ58" s="11"/>
      <c r="AK58" s="10"/>
      <c r="AL58" s="10"/>
      <c r="AM58" s="10"/>
      <c r="AN58" s="11"/>
      <c r="AO58" s="10"/>
      <c r="AP58" s="10"/>
      <c r="AQ58" s="10"/>
    </row>
    <row r="59" spans="4:43" ht="20.1" customHeight="1">
      <c r="D59" s="5">
        <f>SUCHI!E59</f>
        <v>0</v>
      </c>
      <c r="E59" s="6">
        <f>SUCHI!F59</f>
        <v>0</v>
      </c>
      <c r="F59" s="10"/>
      <c r="G59" s="10"/>
      <c r="H59" s="11"/>
      <c r="I59" s="10"/>
      <c r="J59" s="10"/>
      <c r="K59" s="10"/>
      <c r="L59" s="11"/>
      <c r="M59" s="10"/>
      <c r="N59" s="10"/>
      <c r="O59" s="10"/>
      <c r="P59" s="11"/>
      <c r="Q59" s="10"/>
      <c r="R59" s="10"/>
      <c r="S59" s="10"/>
      <c r="T59" s="11"/>
      <c r="U59" s="10"/>
      <c r="V59" s="10"/>
      <c r="W59" s="10"/>
      <c r="X59" s="11"/>
      <c r="Y59" s="10"/>
      <c r="Z59" s="10"/>
      <c r="AA59" s="10"/>
      <c r="AB59" s="11"/>
      <c r="AC59" s="10"/>
      <c r="AD59" s="10"/>
      <c r="AE59" s="10"/>
      <c r="AF59" s="11"/>
      <c r="AG59" s="10"/>
      <c r="AH59" s="10"/>
      <c r="AI59" s="10"/>
      <c r="AJ59" s="11"/>
      <c r="AK59" s="10"/>
      <c r="AL59" s="10"/>
      <c r="AM59" s="10"/>
      <c r="AN59" s="11"/>
      <c r="AO59" s="10"/>
      <c r="AP59" s="10"/>
      <c r="AQ59" s="10"/>
    </row>
    <row r="60" spans="4:43" ht="20.1" customHeight="1">
      <c r="D60" s="5">
        <f>SUCHI!E60</f>
        <v>0</v>
      </c>
      <c r="E60" s="6">
        <f>SUCHI!F60</f>
        <v>0</v>
      </c>
      <c r="F60" s="10"/>
      <c r="G60" s="10"/>
      <c r="H60" s="11"/>
      <c r="I60" s="10"/>
      <c r="J60" s="10"/>
      <c r="K60" s="10"/>
      <c r="L60" s="11"/>
      <c r="M60" s="10"/>
      <c r="N60" s="10"/>
      <c r="O60" s="10"/>
      <c r="P60" s="11"/>
      <c r="Q60" s="10"/>
      <c r="R60" s="10"/>
      <c r="S60" s="10"/>
      <c r="T60" s="11"/>
      <c r="U60" s="10"/>
      <c r="V60" s="10"/>
      <c r="W60" s="10"/>
      <c r="X60" s="11"/>
      <c r="Y60" s="10"/>
      <c r="Z60" s="10"/>
      <c r="AA60" s="10"/>
      <c r="AB60" s="11"/>
      <c r="AC60" s="10"/>
      <c r="AD60" s="10"/>
      <c r="AE60" s="10"/>
      <c r="AF60" s="11"/>
      <c r="AG60" s="10"/>
      <c r="AH60" s="10"/>
      <c r="AI60" s="10"/>
      <c r="AJ60" s="11"/>
      <c r="AK60" s="10"/>
      <c r="AL60" s="10"/>
      <c r="AM60" s="10"/>
      <c r="AN60" s="11"/>
      <c r="AO60" s="10"/>
      <c r="AP60" s="10"/>
      <c r="AQ60" s="10"/>
    </row>
    <row r="61" spans="4:43" ht="20.1" customHeight="1">
      <c r="D61" s="5">
        <f>SUCHI!E61</f>
        <v>0</v>
      </c>
      <c r="E61" s="6">
        <f>SUCHI!F61</f>
        <v>0</v>
      </c>
      <c r="F61" s="10"/>
      <c r="G61" s="10"/>
      <c r="H61" s="11"/>
      <c r="I61" s="10"/>
      <c r="J61" s="10"/>
      <c r="K61" s="10"/>
      <c r="L61" s="11"/>
      <c r="M61" s="10"/>
      <c r="N61" s="10"/>
      <c r="O61" s="10"/>
      <c r="P61" s="11"/>
      <c r="Q61" s="10"/>
      <c r="R61" s="10"/>
      <c r="S61" s="10"/>
      <c r="T61" s="11"/>
      <c r="U61" s="10"/>
      <c r="V61" s="10"/>
      <c r="W61" s="10"/>
      <c r="X61" s="11"/>
      <c r="Y61" s="10"/>
      <c r="Z61" s="10"/>
      <c r="AA61" s="10"/>
      <c r="AB61" s="11"/>
      <c r="AC61" s="10"/>
      <c r="AD61" s="10"/>
      <c r="AE61" s="10"/>
      <c r="AF61" s="11"/>
      <c r="AG61" s="10"/>
      <c r="AH61" s="10"/>
      <c r="AI61" s="10"/>
      <c r="AJ61" s="11"/>
      <c r="AK61" s="10"/>
      <c r="AL61" s="10"/>
      <c r="AM61" s="10"/>
      <c r="AN61" s="11"/>
      <c r="AO61" s="10"/>
      <c r="AP61" s="10"/>
      <c r="AQ61" s="10"/>
    </row>
    <row r="62" spans="4:43" ht="20.1" customHeight="1">
      <c r="D62" s="5">
        <f>SUCHI!E62</f>
        <v>0</v>
      </c>
      <c r="E62" s="6">
        <f>SUCHI!F62</f>
        <v>0</v>
      </c>
      <c r="F62" s="10"/>
      <c r="G62" s="10"/>
      <c r="H62" s="11"/>
      <c r="I62" s="10"/>
      <c r="J62" s="10"/>
      <c r="K62" s="10"/>
      <c r="L62" s="11"/>
      <c r="M62" s="10"/>
      <c r="N62" s="10"/>
      <c r="O62" s="10"/>
      <c r="P62" s="11"/>
      <c r="Q62" s="10"/>
      <c r="R62" s="10"/>
      <c r="S62" s="10"/>
      <c r="T62" s="11"/>
      <c r="U62" s="10"/>
      <c r="V62" s="10"/>
      <c r="W62" s="10"/>
      <c r="X62" s="11"/>
      <c r="Y62" s="10"/>
      <c r="Z62" s="10"/>
      <c r="AA62" s="10"/>
      <c r="AB62" s="11"/>
      <c r="AC62" s="10"/>
      <c r="AD62" s="10"/>
      <c r="AE62" s="10"/>
      <c r="AF62" s="11"/>
      <c r="AG62" s="10"/>
      <c r="AH62" s="10"/>
      <c r="AI62" s="10"/>
      <c r="AJ62" s="11"/>
      <c r="AK62" s="10"/>
      <c r="AL62" s="10"/>
      <c r="AM62" s="10"/>
      <c r="AN62" s="11"/>
      <c r="AO62" s="10"/>
      <c r="AP62" s="10"/>
      <c r="AQ62" s="10"/>
    </row>
    <row r="63" spans="4:43" ht="20.1" customHeight="1">
      <c r="D63" s="5">
        <f>SUCHI!E63</f>
        <v>0</v>
      </c>
      <c r="E63" s="6">
        <f>SUCHI!F63</f>
        <v>0</v>
      </c>
      <c r="F63" s="10"/>
      <c r="G63" s="10"/>
      <c r="H63" s="11"/>
      <c r="I63" s="10"/>
      <c r="J63" s="10"/>
      <c r="K63" s="10"/>
      <c r="L63" s="11"/>
      <c r="M63" s="10"/>
      <c r="N63" s="10"/>
      <c r="O63" s="10"/>
      <c r="P63" s="11"/>
      <c r="Q63" s="10"/>
      <c r="R63" s="10"/>
      <c r="S63" s="10"/>
      <c r="T63" s="11"/>
      <c r="U63" s="10"/>
      <c r="V63" s="10"/>
      <c r="W63" s="10"/>
      <c r="X63" s="11"/>
      <c r="Y63" s="10"/>
      <c r="Z63" s="10"/>
      <c r="AA63" s="10"/>
      <c r="AB63" s="11"/>
      <c r="AC63" s="10"/>
      <c r="AD63" s="10"/>
      <c r="AE63" s="10"/>
      <c r="AF63" s="11"/>
      <c r="AG63" s="10"/>
      <c r="AH63" s="10"/>
      <c r="AI63" s="10"/>
      <c r="AJ63" s="11"/>
      <c r="AK63" s="10"/>
      <c r="AL63" s="10"/>
      <c r="AM63" s="10"/>
      <c r="AN63" s="11"/>
      <c r="AO63" s="10"/>
      <c r="AP63" s="10"/>
      <c r="AQ63" s="10"/>
    </row>
    <row r="64" spans="4:43" ht="20.1" customHeight="1">
      <c r="D64" s="5">
        <f>SUCHI!E64</f>
        <v>0</v>
      </c>
      <c r="E64" s="6">
        <f>SUCHI!F64</f>
        <v>0</v>
      </c>
      <c r="F64" s="10"/>
      <c r="G64" s="10"/>
      <c r="H64" s="11"/>
      <c r="I64" s="10"/>
      <c r="J64" s="10"/>
      <c r="K64" s="10"/>
      <c r="L64" s="11"/>
      <c r="M64" s="10"/>
      <c r="N64" s="10"/>
      <c r="O64" s="10"/>
      <c r="P64" s="11"/>
      <c r="Q64" s="10"/>
      <c r="R64" s="10"/>
      <c r="S64" s="10"/>
      <c r="T64" s="11"/>
      <c r="U64" s="10"/>
      <c r="V64" s="10"/>
      <c r="W64" s="10"/>
      <c r="X64" s="11"/>
      <c r="Y64" s="10"/>
      <c r="Z64" s="10"/>
      <c r="AA64" s="10"/>
      <c r="AB64" s="11"/>
      <c r="AC64" s="10"/>
      <c r="AD64" s="10"/>
      <c r="AE64" s="10"/>
      <c r="AF64" s="11"/>
      <c r="AG64" s="10"/>
      <c r="AH64" s="10"/>
      <c r="AI64" s="10"/>
      <c r="AJ64" s="11"/>
      <c r="AK64" s="10"/>
      <c r="AL64" s="10"/>
      <c r="AM64" s="10"/>
      <c r="AN64" s="11"/>
      <c r="AO64" s="10"/>
      <c r="AP64" s="10"/>
      <c r="AQ64" s="10"/>
    </row>
    <row r="65" spans="4:43" ht="20.1" customHeight="1">
      <c r="D65" s="5">
        <f>SUCHI!E65</f>
        <v>0</v>
      </c>
      <c r="E65" s="6">
        <f>SUCHI!F65</f>
        <v>0</v>
      </c>
      <c r="F65" s="10"/>
      <c r="G65" s="10"/>
      <c r="H65" s="11"/>
      <c r="I65" s="10"/>
      <c r="J65" s="10"/>
      <c r="K65" s="10"/>
      <c r="L65" s="11"/>
      <c r="M65" s="10"/>
      <c r="N65" s="10"/>
      <c r="O65" s="10"/>
      <c r="P65" s="11"/>
      <c r="Q65" s="10"/>
      <c r="R65" s="10"/>
      <c r="S65" s="10"/>
      <c r="T65" s="11"/>
      <c r="U65" s="10"/>
      <c r="V65" s="10"/>
      <c r="W65" s="10"/>
      <c r="X65" s="11"/>
      <c r="Y65" s="10"/>
      <c r="Z65" s="10"/>
      <c r="AA65" s="10"/>
      <c r="AB65" s="11"/>
      <c r="AC65" s="10"/>
      <c r="AD65" s="10"/>
      <c r="AE65" s="10"/>
      <c r="AF65" s="11"/>
      <c r="AG65" s="10"/>
      <c r="AH65" s="10"/>
      <c r="AI65" s="10"/>
      <c r="AJ65" s="11"/>
      <c r="AK65" s="10"/>
      <c r="AL65" s="10"/>
      <c r="AM65" s="10"/>
      <c r="AN65" s="11"/>
      <c r="AO65" s="10"/>
      <c r="AP65" s="10"/>
      <c r="AQ65" s="10"/>
    </row>
    <row r="66" spans="4:43" ht="20.1" customHeight="1">
      <c r="D66" s="5">
        <f>SUCHI!E66</f>
        <v>0</v>
      </c>
      <c r="E66" s="6">
        <f>SUCHI!F66</f>
        <v>0</v>
      </c>
      <c r="F66" s="10"/>
      <c r="G66" s="10"/>
      <c r="H66" s="11"/>
      <c r="I66" s="10"/>
      <c r="J66" s="10"/>
      <c r="K66" s="10"/>
      <c r="L66" s="11"/>
      <c r="M66" s="10"/>
      <c r="N66" s="10"/>
      <c r="O66" s="10"/>
      <c r="P66" s="11"/>
      <c r="Q66" s="10"/>
      <c r="R66" s="10"/>
      <c r="S66" s="10"/>
      <c r="T66" s="11"/>
      <c r="U66" s="10"/>
      <c r="V66" s="10"/>
      <c r="W66" s="10"/>
      <c r="X66" s="11"/>
      <c r="Y66" s="10"/>
      <c r="Z66" s="10"/>
      <c r="AA66" s="10"/>
      <c r="AB66" s="11"/>
      <c r="AC66" s="10"/>
      <c r="AD66" s="10"/>
      <c r="AE66" s="10"/>
      <c r="AF66" s="11"/>
      <c r="AG66" s="10"/>
      <c r="AH66" s="10"/>
      <c r="AI66" s="10"/>
      <c r="AJ66" s="11"/>
      <c r="AK66" s="10"/>
      <c r="AL66" s="10"/>
      <c r="AM66" s="10"/>
      <c r="AN66" s="11"/>
      <c r="AO66" s="10"/>
      <c r="AP66" s="10"/>
      <c r="AQ66" s="10"/>
    </row>
    <row r="67" spans="4:43" ht="20.1" customHeight="1">
      <c r="D67" s="5">
        <f>SUCHI!E67</f>
        <v>0</v>
      </c>
      <c r="E67" s="6">
        <f>SUCHI!F67</f>
        <v>0</v>
      </c>
      <c r="F67" s="10"/>
      <c r="G67" s="10"/>
      <c r="H67" s="11"/>
      <c r="I67" s="10"/>
      <c r="J67" s="10"/>
      <c r="K67" s="10"/>
      <c r="L67" s="11"/>
      <c r="M67" s="10"/>
      <c r="N67" s="10"/>
      <c r="O67" s="10"/>
      <c r="P67" s="11"/>
      <c r="Q67" s="10"/>
      <c r="R67" s="10"/>
      <c r="S67" s="10"/>
      <c r="T67" s="11"/>
      <c r="U67" s="10"/>
      <c r="V67" s="10"/>
      <c r="W67" s="10"/>
      <c r="X67" s="11"/>
      <c r="Y67" s="10"/>
      <c r="Z67" s="10"/>
      <c r="AA67" s="10"/>
      <c r="AB67" s="11"/>
      <c r="AC67" s="10"/>
      <c r="AD67" s="10"/>
      <c r="AE67" s="10"/>
      <c r="AF67" s="11"/>
      <c r="AG67" s="10"/>
      <c r="AH67" s="10"/>
      <c r="AI67" s="10"/>
      <c r="AJ67" s="11"/>
      <c r="AK67" s="10"/>
      <c r="AL67" s="10"/>
      <c r="AM67" s="10"/>
      <c r="AN67" s="11"/>
      <c r="AO67" s="10"/>
      <c r="AP67" s="10"/>
      <c r="AQ67" s="10"/>
    </row>
    <row r="68" spans="4:43" ht="20.1" customHeight="1">
      <c r="D68" s="5">
        <f>SUCHI!E68</f>
        <v>0</v>
      </c>
      <c r="E68" s="6">
        <f>SUCHI!F68</f>
        <v>0</v>
      </c>
      <c r="F68" s="10"/>
      <c r="G68" s="10"/>
      <c r="H68" s="11"/>
      <c r="I68" s="10"/>
      <c r="J68" s="10"/>
      <c r="K68" s="10"/>
      <c r="L68" s="11"/>
      <c r="M68" s="10"/>
      <c r="N68" s="10"/>
      <c r="O68" s="10"/>
      <c r="P68" s="11"/>
      <c r="Q68" s="10"/>
      <c r="R68" s="10"/>
      <c r="S68" s="10"/>
      <c r="T68" s="11"/>
      <c r="U68" s="10"/>
      <c r="V68" s="10"/>
      <c r="W68" s="10"/>
      <c r="X68" s="11"/>
      <c r="Y68" s="10"/>
      <c r="Z68" s="10"/>
      <c r="AA68" s="10"/>
      <c r="AB68" s="11"/>
      <c r="AC68" s="10"/>
      <c r="AD68" s="10"/>
      <c r="AE68" s="10"/>
      <c r="AF68" s="11"/>
      <c r="AG68" s="10"/>
      <c r="AH68" s="10"/>
      <c r="AI68" s="10"/>
      <c r="AJ68" s="11"/>
      <c r="AK68" s="10"/>
      <c r="AL68" s="10"/>
      <c r="AM68" s="10"/>
      <c r="AN68" s="11"/>
      <c r="AO68" s="10"/>
      <c r="AP68" s="10"/>
      <c r="AQ68" s="10"/>
    </row>
    <row r="69" spans="4:43" ht="20.1" customHeight="1">
      <c r="D69" s="5">
        <f>SUCHI!E69</f>
        <v>0</v>
      </c>
      <c r="E69" s="6">
        <f>SUCHI!F69</f>
        <v>0</v>
      </c>
      <c r="F69" s="10"/>
      <c r="G69" s="10"/>
      <c r="H69" s="11"/>
      <c r="I69" s="10"/>
      <c r="J69" s="10"/>
      <c r="K69" s="10"/>
      <c r="L69" s="11"/>
      <c r="M69" s="10"/>
      <c r="N69" s="10"/>
      <c r="O69" s="10"/>
      <c r="P69" s="11"/>
      <c r="Q69" s="10"/>
      <c r="R69" s="10"/>
      <c r="S69" s="10"/>
      <c r="T69" s="11"/>
      <c r="U69" s="10"/>
      <c r="V69" s="10"/>
      <c r="W69" s="10"/>
      <c r="X69" s="11"/>
      <c r="Y69" s="10"/>
      <c r="Z69" s="10"/>
      <c r="AA69" s="10"/>
      <c r="AB69" s="11"/>
      <c r="AC69" s="10"/>
      <c r="AD69" s="10"/>
      <c r="AE69" s="10"/>
      <c r="AF69" s="11"/>
      <c r="AG69" s="10"/>
      <c r="AH69" s="10"/>
      <c r="AI69" s="10"/>
      <c r="AJ69" s="11"/>
      <c r="AK69" s="10"/>
      <c r="AL69" s="10"/>
      <c r="AM69" s="10"/>
      <c r="AN69" s="11"/>
      <c r="AO69" s="10"/>
      <c r="AP69" s="10"/>
      <c r="AQ69" s="10"/>
    </row>
    <row r="70" spans="4:43" ht="20.1" customHeight="1">
      <c r="D70" s="5">
        <f>SUCHI!E70</f>
        <v>0</v>
      </c>
      <c r="E70" s="6">
        <f>SUCHI!F70</f>
        <v>0</v>
      </c>
      <c r="F70" s="10"/>
      <c r="G70" s="10"/>
      <c r="H70" s="11"/>
      <c r="I70" s="10"/>
      <c r="J70" s="10"/>
      <c r="K70" s="10"/>
      <c r="L70" s="11"/>
      <c r="M70" s="10"/>
      <c r="N70" s="10"/>
      <c r="O70" s="10"/>
      <c r="P70" s="11"/>
      <c r="Q70" s="10"/>
      <c r="R70" s="10"/>
      <c r="S70" s="10"/>
      <c r="T70" s="11"/>
      <c r="U70" s="10"/>
      <c r="V70" s="10"/>
      <c r="W70" s="10"/>
      <c r="X70" s="11"/>
      <c r="Y70" s="10"/>
      <c r="Z70" s="10"/>
      <c r="AA70" s="10"/>
      <c r="AB70" s="11"/>
      <c r="AC70" s="10"/>
      <c r="AD70" s="10"/>
      <c r="AE70" s="10"/>
      <c r="AF70" s="11"/>
      <c r="AG70" s="10"/>
      <c r="AH70" s="10"/>
      <c r="AI70" s="10"/>
      <c r="AJ70" s="11"/>
      <c r="AK70" s="10"/>
      <c r="AL70" s="10"/>
      <c r="AM70" s="10"/>
      <c r="AN70" s="11"/>
      <c r="AO70" s="10"/>
      <c r="AP70" s="10"/>
      <c r="AQ70" s="10"/>
    </row>
    <row r="71" spans="4:43" ht="20.1" customHeight="1">
      <c r="D71" s="5">
        <f>SUCHI!E71</f>
        <v>0</v>
      </c>
      <c r="E71" s="6">
        <f>SUCHI!F71</f>
        <v>0</v>
      </c>
      <c r="F71" s="10"/>
      <c r="G71" s="10"/>
      <c r="H71" s="11"/>
      <c r="I71" s="10"/>
      <c r="J71" s="10"/>
      <c r="K71" s="10"/>
      <c r="L71" s="11"/>
      <c r="M71" s="10"/>
      <c r="N71" s="10"/>
      <c r="O71" s="10"/>
      <c r="P71" s="11"/>
      <c r="Q71" s="10"/>
      <c r="R71" s="10"/>
      <c r="S71" s="10"/>
      <c r="T71" s="11"/>
      <c r="U71" s="10"/>
      <c r="V71" s="10"/>
      <c r="W71" s="10"/>
      <c r="X71" s="11"/>
      <c r="Y71" s="10"/>
      <c r="Z71" s="10"/>
      <c r="AA71" s="10"/>
      <c r="AB71" s="11"/>
      <c r="AC71" s="10"/>
      <c r="AD71" s="10"/>
      <c r="AE71" s="10"/>
      <c r="AF71" s="11"/>
      <c r="AG71" s="10"/>
      <c r="AH71" s="10"/>
      <c r="AI71" s="10"/>
      <c r="AJ71" s="11"/>
      <c r="AK71" s="10"/>
      <c r="AL71" s="10"/>
      <c r="AM71" s="10"/>
      <c r="AN71" s="11"/>
      <c r="AO71" s="10"/>
      <c r="AP71" s="10"/>
      <c r="AQ71" s="10"/>
    </row>
    <row r="72" spans="4:43" ht="20.1" customHeight="1">
      <c r="D72" s="5">
        <f>SUCHI!E72</f>
        <v>0</v>
      </c>
      <c r="E72" s="6">
        <f>SUCHI!F72</f>
        <v>0</v>
      </c>
      <c r="F72" s="10"/>
      <c r="G72" s="10"/>
      <c r="H72" s="11"/>
      <c r="I72" s="10"/>
      <c r="J72" s="10"/>
      <c r="K72" s="10"/>
      <c r="L72" s="11"/>
      <c r="M72" s="10"/>
      <c r="N72" s="10"/>
      <c r="O72" s="10"/>
      <c r="P72" s="11"/>
      <c r="Q72" s="10"/>
      <c r="R72" s="10"/>
      <c r="S72" s="10"/>
      <c r="T72" s="11"/>
      <c r="U72" s="10"/>
      <c r="V72" s="10"/>
      <c r="W72" s="10"/>
      <c r="X72" s="11"/>
      <c r="Y72" s="10"/>
      <c r="Z72" s="10"/>
      <c r="AA72" s="10"/>
      <c r="AB72" s="11"/>
      <c r="AC72" s="10"/>
      <c r="AD72" s="10"/>
      <c r="AE72" s="10"/>
      <c r="AF72" s="11"/>
      <c r="AG72" s="10"/>
      <c r="AH72" s="10"/>
      <c r="AI72" s="10"/>
      <c r="AJ72" s="11"/>
      <c r="AK72" s="10"/>
      <c r="AL72" s="10"/>
      <c r="AM72" s="10"/>
      <c r="AN72" s="11"/>
      <c r="AO72" s="10"/>
      <c r="AP72" s="10"/>
      <c r="AQ72" s="10"/>
    </row>
    <row r="73" spans="4:43" ht="20.1" customHeight="1">
      <c r="D73" s="5">
        <f>SUCHI!E73</f>
        <v>0</v>
      </c>
      <c r="E73" s="6">
        <f>SUCHI!F73</f>
        <v>0</v>
      </c>
      <c r="F73" s="10"/>
      <c r="G73" s="10"/>
      <c r="H73" s="11"/>
      <c r="I73" s="10"/>
      <c r="J73" s="10"/>
      <c r="K73" s="10"/>
      <c r="L73" s="11"/>
      <c r="M73" s="10"/>
      <c r="N73" s="10"/>
      <c r="O73" s="10"/>
      <c r="P73" s="11"/>
      <c r="Q73" s="10"/>
      <c r="R73" s="10"/>
      <c r="S73" s="10"/>
      <c r="T73" s="11"/>
      <c r="U73" s="10"/>
      <c r="V73" s="10"/>
      <c r="W73" s="10"/>
      <c r="X73" s="11"/>
      <c r="Y73" s="10"/>
      <c r="Z73" s="10"/>
      <c r="AA73" s="10"/>
      <c r="AB73" s="11"/>
      <c r="AC73" s="10"/>
      <c r="AD73" s="10"/>
      <c r="AE73" s="10"/>
      <c r="AF73" s="11"/>
      <c r="AG73" s="10"/>
      <c r="AH73" s="10"/>
      <c r="AI73" s="10"/>
      <c r="AJ73" s="11"/>
      <c r="AK73" s="10"/>
      <c r="AL73" s="10"/>
      <c r="AM73" s="10"/>
      <c r="AN73" s="11"/>
      <c r="AO73" s="10"/>
      <c r="AP73" s="10"/>
      <c r="AQ73" s="10"/>
    </row>
    <row r="74" spans="4:43" ht="20.1" customHeight="1">
      <c r="D74" s="5">
        <f>SUCHI!E74</f>
        <v>0</v>
      </c>
      <c r="E74" s="6">
        <f>SUCHI!F74</f>
        <v>0</v>
      </c>
      <c r="F74" s="10"/>
      <c r="G74" s="10"/>
      <c r="H74" s="11"/>
      <c r="I74" s="10"/>
      <c r="J74" s="10"/>
      <c r="K74" s="10"/>
      <c r="L74" s="11"/>
      <c r="M74" s="10"/>
      <c r="N74" s="10"/>
      <c r="O74" s="10"/>
      <c r="P74" s="11"/>
      <c r="Q74" s="10"/>
      <c r="R74" s="10"/>
      <c r="S74" s="10"/>
      <c r="T74" s="11"/>
      <c r="U74" s="10"/>
      <c r="V74" s="10"/>
      <c r="W74" s="10"/>
      <c r="X74" s="11"/>
      <c r="Y74" s="10"/>
      <c r="Z74" s="10"/>
      <c r="AA74" s="10"/>
      <c r="AB74" s="11"/>
      <c r="AC74" s="10"/>
      <c r="AD74" s="10"/>
      <c r="AE74" s="10"/>
      <c r="AF74" s="11"/>
      <c r="AG74" s="10"/>
      <c r="AH74" s="10"/>
      <c r="AI74" s="10"/>
      <c r="AJ74" s="11"/>
      <c r="AK74" s="10"/>
      <c r="AL74" s="10"/>
      <c r="AM74" s="10"/>
      <c r="AN74" s="11"/>
      <c r="AO74" s="10"/>
      <c r="AP74" s="10"/>
      <c r="AQ74" s="10"/>
    </row>
    <row r="75" spans="4:43" ht="20.1" customHeight="1">
      <c r="D75" s="5">
        <f>SUCHI!E75</f>
        <v>0</v>
      </c>
      <c r="E75" s="6">
        <f>SUCHI!F75</f>
        <v>0</v>
      </c>
      <c r="F75" s="10"/>
      <c r="G75" s="10"/>
      <c r="H75" s="11"/>
      <c r="I75" s="10"/>
      <c r="J75" s="10"/>
      <c r="K75" s="10"/>
      <c r="L75" s="11"/>
      <c r="M75" s="10"/>
      <c r="N75" s="10"/>
      <c r="O75" s="10"/>
      <c r="P75" s="11"/>
      <c r="Q75" s="10"/>
      <c r="R75" s="10"/>
      <c r="S75" s="10"/>
      <c r="T75" s="11"/>
      <c r="U75" s="10"/>
      <c r="V75" s="10"/>
      <c r="W75" s="10"/>
      <c r="X75" s="11"/>
      <c r="Y75" s="10"/>
      <c r="Z75" s="10"/>
      <c r="AA75" s="10"/>
      <c r="AB75" s="11"/>
      <c r="AC75" s="10"/>
      <c r="AD75" s="10"/>
      <c r="AE75" s="10"/>
      <c r="AF75" s="11"/>
      <c r="AG75" s="10"/>
      <c r="AH75" s="10"/>
      <c r="AI75" s="10"/>
      <c r="AJ75" s="11"/>
      <c r="AK75" s="10"/>
      <c r="AL75" s="10"/>
      <c r="AM75" s="10"/>
      <c r="AN75" s="11"/>
      <c r="AO75" s="10"/>
      <c r="AP75" s="10"/>
      <c r="AQ75" s="10"/>
    </row>
    <row r="76" spans="4:43" ht="20.1" customHeight="1">
      <c r="D76" s="5">
        <f>SUCHI!E76</f>
        <v>0</v>
      </c>
      <c r="E76" s="6">
        <f>SUCHI!F76</f>
        <v>0</v>
      </c>
      <c r="F76" s="10"/>
      <c r="G76" s="10"/>
      <c r="H76" s="11"/>
      <c r="I76" s="10"/>
      <c r="J76" s="10"/>
      <c r="K76" s="10"/>
      <c r="L76" s="11"/>
      <c r="M76" s="10"/>
      <c r="N76" s="10"/>
      <c r="O76" s="10"/>
      <c r="P76" s="11"/>
      <c r="Q76" s="10"/>
      <c r="R76" s="10"/>
      <c r="S76" s="10"/>
      <c r="T76" s="11"/>
      <c r="U76" s="10"/>
      <c r="V76" s="10"/>
      <c r="W76" s="10"/>
      <c r="X76" s="11"/>
      <c r="Y76" s="10"/>
      <c r="Z76" s="10"/>
      <c r="AA76" s="10"/>
      <c r="AB76" s="11"/>
      <c r="AC76" s="10"/>
      <c r="AD76" s="10"/>
      <c r="AE76" s="10"/>
      <c r="AF76" s="11"/>
      <c r="AG76" s="10"/>
      <c r="AH76" s="10"/>
      <c r="AI76" s="10"/>
      <c r="AJ76" s="11"/>
      <c r="AK76" s="10"/>
      <c r="AL76" s="10"/>
      <c r="AM76" s="10"/>
      <c r="AN76" s="11"/>
      <c r="AO76" s="10"/>
      <c r="AP76" s="10"/>
      <c r="AQ76" s="10"/>
    </row>
    <row r="77" spans="4:43" ht="20.1" customHeight="1">
      <c r="D77" s="5">
        <f>SUCHI!E77</f>
        <v>0</v>
      </c>
      <c r="E77" s="6">
        <f>SUCHI!F77</f>
        <v>0</v>
      </c>
      <c r="F77" s="10"/>
      <c r="G77" s="10"/>
      <c r="H77" s="11"/>
      <c r="I77" s="10"/>
      <c r="J77" s="10"/>
      <c r="K77" s="10"/>
      <c r="L77" s="11"/>
      <c r="M77" s="10"/>
      <c r="N77" s="10"/>
      <c r="O77" s="10"/>
      <c r="P77" s="11"/>
      <c r="Q77" s="10"/>
      <c r="R77" s="10"/>
      <c r="S77" s="10"/>
      <c r="T77" s="11"/>
      <c r="U77" s="10"/>
      <c r="V77" s="10"/>
      <c r="W77" s="10"/>
      <c r="X77" s="11"/>
      <c r="Y77" s="10"/>
      <c r="Z77" s="10"/>
      <c r="AA77" s="10"/>
      <c r="AB77" s="11"/>
      <c r="AC77" s="10"/>
      <c r="AD77" s="10"/>
      <c r="AE77" s="10"/>
      <c r="AF77" s="11"/>
      <c r="AG77" s="10"/>
      <c r="AH77" s="10"/>
      <c r="AI77" s="10"/>
      <c r="AJ77" s="11"/>
      <c r="AK77" s="10"/>
      <c r="AL77" s="10"/>
      <c r="AM77" s="10"/>
      <c r="AN77" s="11"/>
      <c r="AO77" s="10"/>
      <c r="AP77" s="10"/>
      <c r="AQ77" s="10"/>
    </row>
    <row r="78" spans="4:43" ht="20.1" customHeight="1">
      <c r="D78" s="5">
        <f>SUCHI!E78</f>
        <v>0</v>
      </c>
      <c r="E78" s="6">
        <f>SUCHI!F78</f>
        <v>0</v>
      </c>
      <c r="F78" s="10"/>
      <c r="G78" s="10"/>
      <c r="H78" s="11"/>
      <c r="I78" s="10"/>
      <c r="J78" s="10"/>
      <c r="K78" s="10"/>
      <c r="L78" s="11"/>
      <c r="M78" s="10"/>
      <c r="N78" s="10"/>
      <c r="O78" s="10"/>
      <c r="P78" s="11"/>
      <c r="Q78" s="10"/>
      <c r="R78" s="10"/>
      <c r="S78" s="10"/>
      <c r="T78" s="11"/>
      <c r="U78" s="10"/>
      <c r="V78" s="10"/>
      <c r="W78" s="10"/>
      <c r="X78" s="11"/>
      <c r="Y78" s="10"/>
      <c r="Z78" s="10"/>
      <c r="AA78" s="10"/>
      <c r="AB78" s="11"/>
      <c r="AC78" s="10"/>
      <c r="AD78" s="10"/>
      <c r="AE78" s="10"/>
      <c r="AF78" s="11"/>
      <c r="AG78" s="10"/>
      <c r="AH78" s="10"/>
      <c r="AI78" s="10"/>
      <c r="AJ78" s="11"/>
      <c r="AK78" s="10"/>
      <c r="AL78" s="10"/>
      <c r="AM78" s="10"/>
      <c r="AN78" s="11"/>
      <c r="AO78" s="10"/>
      <c r="AP78" s="10"/>
      <c r="AQ78" s="10"/>
    </row>
    <row r="79" spans="4:43" ht="20.1" customHeight="1">
      <c r="D79" s="5">
        <f>SUCHI!E79</f>
        <v>0</v>
      </c>
      <c r="E79" s="6">
        <f>SUCHI!F79</f>
        <v>0</v>
      </c>
      <c r="F79" s="10"/>
      <c r="G79" s="10"/>
      <c r="H79" s="11"/>
      <c r="I79" s="10"/>
      <c r="J79" s="10"/>
      <c r="K79" s="10"/>
      <c r="L79" s="11"/>
      <c r="M79" s="10"/>
      <c r="N79" s="10"/>
      <c r="O79" s="10"/>
      <c r="P79" s="11"/>
      <c r="Q79" s="10"/>
      <c r="R79" s="10"/>
      <c r="S79" s="10"/>
      <c r="T79" s="11"/>
      <c r="U79" s="10"/>
      <c r="V79" s="10"/>
      <c r="W79" s="10"/>
      <c r="X79" s="11"/>
      <c r="Y79" s="10"/>
      <c r="Z79" s="10"/>
      <c r="AA79" s="10"/>
      <c r="AB79" s="11"/>
      <c r="AC79" s="10"/>
      <c r="AD79" s="10"/>
      <c r="AE79" s="10"/>
      <c r="AF79" s="11"/>
      <c r="AG79" s="10"/>
      <c r="AH79" s="10"/>
      <c r="AI79" s="10"/>
      <c r="AJ79" s="11"/>
      <c r="AK79" s="10"/>
      <c r="AL79" s="10"/>
      <c r="AM79" s="10"/>
      <c r="AN79" s="11"/>
      <c r="AO79" s="10"/>
      <c r="AP79" s="10"/>
      <c r="AQ79" s="10"/>
    </row>
    <row r="80" spans="4:43" ht="20.1" customHeight="1">
      <c r="D80" s="5">
        <f>SUCHI!E80</f>
        <v>0</v>
      </c>
      <c r="E80" s="6">
        <f>SUCHI!F80</f>
        <v>0</v>
      </c>
      <c r="F80" s="10"/>
      <c r="G80" s="10"/>
      <c r="H80" s="11"/>
      <c r="I80" s="10"/>
      <c r="J80" s="10"/>
      <c r="K80" s="10"/>
      <c r="L80" s="11"/>
      <c r="M80" s="10"/>
      <c r="N80" s="10"/>
      <c r="O80" s="10"/>
      <c r="P80" s="11"/>
      <c r="Q80" s="10"/>
      <c r="R80" s="10"/>
      <c r="S80" s="10"/>
      <c r="T80" s="11"/>
      <c r="U80" s="10"/>
      <c r="V80" s="10"/>
      <c r="W80" s="10"/>
      <c r="X80" s="11"/>
      <c r="Y80" s="10"/>
      <c r="Z80" s="10"/>
      <c r="AA80" s="10"/>
      <c r="AB80" s="11"/>
      <c r="AC80" s="10"/>
      <c r="AD80" s="10"/>
      <c r="AE80" s="10"/>
      <c r="AF80" s="11"/>
      <c r="AG80" s="10"/>
      <c r="AH80" s="10"/>
      <c r="AI80" s="10"/>
      <c r="AJ80" s="11"/>
      <c r="AK80" s="10"/>
      <c r="AL80" s="10"/>
      <c r="AM80" s="10"/>
      <c r="AN80" s="11"/>
      <c r="AO80" s="10"/>
      <c r="AP80" s="10"/>
      <c r="AQ80" s="10"/>
    </row>
    <row r="81" spans="4:43" ht="20.1" customHeight="1">
      <c r="D81" s="5">
        <f>SUCHI!E81</f>
        <v>0</v>
      </c>
      <c r="E81" s="6">
        <f>SUCHI!F81</f>
        <v>0</v>
      </c>
      <c r="F81" s="10"/>
      <c r="G81" s="10"/>
      <c r="H81" s="11"/>
      <c r="I81" s="10"/>
      <c r="J81" s="10"/>
      <c r="K81" s="10"/>
      <c r="L81" s="11"/>
      <c r="M81" s="10"/>
      <c r="N81" s="10"/>
      <c r="O81" s="10"/>
      <c r="P81" s="11"/>
      <c r="Q81" s="10"/>
      <c r="R81" s="10"/>
      <c r="S81" s="10"/>
      <c r="T81" s="11"/>
      <c r="U81" s="10"/>
      <c r="V81" s="10"/>
      <c r="W81" s="10"/>
      <c r="X81" s="11"/>
      <c r="Y81" s="10"/>
      <c r="Z81" s="10"/>
      <c r="AA81" s="10"/>
      <c r="AB81" s="11"/>
      <c r="AC81" s="10"/>
      <c r="AD81" s="10"/>
      <c r="AE81" s="10"/>
      <c r="AF81" s="11"/>
      <c r="AG81" s="10"/>
      <c r="AH81" s="10"/>
      <c r="AI81" s="10"/>
      <c r="AJ81" s="11"/>
      <c r="AK81" s="10"/>
      <c r="AL81" s="10"/>
      <c r="AM81" s="10"/>
      <c r="AN81" s="11"/>
      <c r="AO81" s="10"/>
      <c r="AP81" s="10"/>
      <c r="AQ81" s="10"/>
    </row>
    <row r="82" spans="4:43" ht="20.1" customHeight="1">
      <c r="D82" s="5">
        <f>SUCHI!E82</f>
        <v>0</v>
      </c>
      <c r="E82" s="6">
        <f>SUCHI!F82</f>
        <v>0</v>
      </c>
      <c r="F82" s="10"/>
      <c r="G82" s="10"/>
      <c r="H82" s="11"/>
      <c r="I82" s="10"/>
      <c r="J82" s="10"/>
      <c r="K82" s="10"/>
      <c r="L82" s="11"/>
      <c r="M82" s="10"/>
      <c r="N82" s="10"/>
      <c r="O82" s="10"/>
      <c r="P82" s="11"/>
      <c r="Q82" s="10"/>
      <c r="R82" s="10"/>
      <c r="S82" s="10"/>
      <c r="T82" s="11"/>
      <c r="U82" s="10"/>
      <c r="V82" s="10"/>
      <c r="W82" s="10"/>
      <c r="X82" s="11"/>
      <c r="Y82" s="10"/>
      <c r="Z82" s="10"/>
      <c r="AA82" s="10"/>
      <c r="AB82" s="11"/>
      <c r="AC82" s="10"/>
      <c r="AD82" s="10"/>
      <c r="AE82" s="10"/>
      <c r="AF82" s="11"/>
      <c r="AG82" s="10"/>
      <c r="AH82" s="10"/>
      <c r="AI82" s="10"/>
      <c r="AJ82" s="11"/>
      <c r="AK82" s="10"/>
      <c r="AL82" s="10"/>
      <c r="AM82" s="10"/>
      <c r="AN82" s="11"/>
      <c r="AO82" s="10"/>
      <c r="AP82" s="10"/>
      <c r="AQ82" s="10"/>
    </row>
    <row r="83" spans="4:43" ht="20.1" customHeight="1">
      <c r="D83" s="5">
        <f>SUCHI!E83</f>
        <v>0</v>
      </c>
      <c r="E83" s="6">
        <f>SUCHI!F83</f>
        <v>0</v>
      </c>
      <c r="F83" s="10"/>
      <c r="G83" s="10"/>
      <c r="H83" s="11"/>
      <c r="I83" s="10"/>
      <c r="J83" s="10"/>
      <c r="K83" s="10"/>
      <c r="L83" s="11"/>
      <c r="M83" s="10"/>
      <c r="N83" s="10"/>
      <c r="O83" s="10"/>
      <c r="P83" s="11"/>
      <c r="Q83" s="10"/>
      <c r="R83" s="10"/>
      <c r="S83" s="10"/>
      <c r="T83" s="11"/>
      <c r="U83" s="10"/>
      <c r="V83" s="10"/>
      <c r="W83" s="10"/>
      <c r="X83" s="11"/>
      <c r="Y83" s="10"/>
      <c r="Z83" s="10"/>
      <c r="AA83" s="10"/>
      <c r="AB83" s="11"/>
      <c r="AC83" s="10"/>
      <c r="AD83" s="10"/>
      <c r="AE83" s="10"/>
      <c r="AF83" s="11"/>
      <c r="AG83" s="10"/>
      <c r="AH83" s="10"/>
      <c r="AI83" s="10"/>
      <c r="AJ83" s="11"/>
      <c r="AK83" s="10"/>
      <c r="AL83" s="10"/>
      <c r="AM83" s="10"/>
      <c r="AN83" s="11"/>
      <c r="AO83" s="10"/>
      <c r="AP83" s="10"/>
      <c r="AQ83" s="10"/>
    </row>
    <row r="84" spans="4:43" ht="20.1" customHeight="1">
      <c r="D84" s="5">
        <f>SUCHI!E84</f>
        <v>0</v>
      </c>
      <c r="E84" s="6">
        <f>SUCHI!F84</f>
        <v>0</v>
      </c>
      <c r="F84" s="10"/>
      <c r="G84" s="10"/>
      <c r="H84" s="11"/>
      <c r="I84" s="10"/>
      <c r="J84" s="10"/>
      <c r="K84" s="10"/>
      <c r="L84" s="11"/>
      <c r="M84" s="10"/>
      <c r="N84" s="10"/>
      <c r="O84" s="10"/>
      <c r="P84" s="11"/>
      <c r="Q84" s="10"/>
      <c r="R84" s="10"/>
      <c r="S84" s="10"/>
      <c r="T84" s="11"/>
      <c r="U84" s="10"/>
      <c r="V84" s="10"/>
      <c r="W84" s="10"/>
      <c r="X84" s="11"/>
      <c r="Y84" s="10"/>
      <c r="Z84" s="10"/>
      <c r="AA84" s="10"/>
      <c r="AB84" s="11"/>
      <c r="AC84" s="10"/>
      <c r="AD84" s="10"/>
      <c r="AE84" s="10"/>
      <c r="AF84" s="11"/>
      <c r="AG84" s="10"/>
      <c r="AH84" s="10"/>
      <c r="AI84" s="10"/>
      <c r="AJ84" s="11"/>
      <c r="AK84" s="10"/>
      <c r="AL84" s="10"/>
      <c r="AM84" s="10"/>
      <c r="AN84" s="11"/>
      <c r="AO84" s="10"/>
      <c r="AP84" s="10"/>
      <c r="AQ84" s="10"/>
    </row>
    <row r="85" spans="4:43" ht="20.1" customHeight="1">
      <c r="D85" s="5">
        <f>SUCHI!E85</f>
        <v>0</v>
      </c>
      <c r="E85" s="6">
        <f>SUCHI!F85</f>
        <v>0</v>
      </c>
      <c r="F85" s="10"/>
      <c r="G85" s="10"/>
      <c r="H85" s="11"/>
      <c r="I85" s="10"/>
      <c r="J85" s="10"/>
      <c r="K85" s="10"/>
      <c r="L85" s="11"/>
      <c r="M85" s="10"/>
      <c r="N85" s="10"/>
      <c r="O85" s="10"/>
      <c r="P85" s="11"/>
      <c r="Q85" s="10"/>
      <c r="R85" s="10"/>
      <c r="S85" s="10"/>
      <c r="T85" s="11"/>
      <c r="U85" s="10"/>
      <c r="V85" s="10"/>
      <c r="W85" s="10"/>
      <c r="X85" s="11"/>
      <c r="Y85" s="10"/>
      <c r="Z85" s="10"/>
      <c r="AA85" s="10"/>
      <c r="AB85" s="11"/>
      <c r="AC85" s="10"/>
      <c r="AD85" s="10"/>
      <c r="AE85" s="10"/>
      <c r="AF85" s="11"/>
      <c r="AG85" s="10"/>
      <c r="AH85" s="10"/>
      <c r="AI85" s="10"/>
      <c r="AJ85" s="11"/>
      <c r="AK85" s="10"/>
      <c r="AL85" s="10"/>
      <c r="AM85" s="10"/>
      <c r="AN85" s="11"/>
      <c r="AO85" s="10"/>
      <c r="AP85" s="10"/>
      <c r="AQ85" s="10"/>
    </row>
    <row r="86" spans="4:43" ht="20.1" customHeight="1">
      <c r="D86" s="5">
        <f>SUCHI!E86</f>
        <v>0</v>
      </c>
      <c r="E86" s="6">
        <f>SUCHI!F86</f>
        <v>0</v>
      </c>
      <c r="F86" s="10"/>
      <c r="G86" s="10"/>
      <c r="H86" s="11"/>
      <c r="I86" s="10"/>
      <c r="J86" s="10"/>
      <c r="K86" s="10"/>
      <c r="L86" s="11"/>
      <c r="M86" s="10"/>
      <c r="N86" s="10"/>
      <c r="O86" s="10"/>
      <c r="P86" s="11"/>
      <c r="Q86" s="10"/>
      <c r="R86" s="10"/>
      <c r="S86" s="10"/>
      <c r="T86" s="11"/>
      <c r="U86" s="10"/>
      <c r="V86" s="10"/>
      <c r="W86" s="10"/>
      <c r="X86" s="11"/>
      <c r="Y86" s="10"/>
      <c r="Z86" s="10"/>
      <c r="AA86" s="10"/>
      <c r="AB86" s="11"/>
      <c r="AC86" s="10"/>
      <c r="AD86" s="10"/>
      <c r="AE86" s="10"/>
      <c r="AF86" s="11"/>
      <c r="AG86" s="10"/>
      <c r="AH86" s="10"/>
      <c r="AI86" s="10"/>
      <c r="AJ86" s="11"/>
      <c r="AK86" s="10"/>
      <c r="AL86" s="10"/>
      <c r="AM86" s="10"/>
      <c r="AN86" s="11"/>
      <c r="AO86" s="10"/>
      <c r="AP86" s="10"/>
      <c r="AQ86" s="10"/>
    </row>
    <row r="87" spans="4:43" ht="20.1" customHeight="1">
      <c r="D87" s="5">
        <f>SUCHI!E87</f>
        <v>0</v>
      </c>
      <c r="E87" s="6">
        <f>SUCHI!F87</f>
        <v>0</v>
      </c>
      <c r="F87" s="10"/>
      <c r="G87" s="10"/>
      <c r="H87" s="11"/>
      <c r="I87" s="10"/>
      <c r="J87" s="10"/>
      <c r="K87" s="10"/>
      <c r="L87" s="11"/>
      <c r="M87" s="10"/>
      <c r="N87" s="10"/>
      <c r="O87" s="10"/>
      <c r="P87" s="11"/>
      <c r="Q87" s="10"/>
      <c r="R87" s="10"/>
      <c r="S87" s="10"/>
      <c r="T87" s="11"/>
      <c r="U87" s="10"/>
      <c r="V87" s="10"/>
      <c r="W87" s="10"/>
      <c r="X87" s="11"/>
      <c r="Y87" s="10"/>
      <c r="Z87" s="10"/>
      <c r="AA87" s="10"/>
      <c r="AB87" s="11"/>
      <c r="AC87" s="10"/>
      <c r="AD87" s="10"/>
      <c r="AE87" s="10"/>
      <c r="AF87" s="11"/>
      <c r="AG87" s="10"/>
      <c r="AH87" s="10"/>
      <c r="AI87" s="10"/>
      <c r="AJ87" s="11"/>
      <c r="AK87" s="10"/>
      <c r="AL87" s="10"/>
      <c r="AM87" s="10"/>
      <c r="AN87" s="11"/>
      <c r="AO87" s="10"/>
      <c r="AP87" s="10"/>
      <c r="AQ87" s="10"/>
    </row>
    <row r="88" spans="4:43" ht="20.1" customHeight="1">
      <c r="D88" s="5">
        <f>SUCHI!E88</f>
        <v>0</v>
      </c>
      <c r="E88" s="6">
        <f>SUCHI!F88</f>
        <v>0</v>
      </c>
      <c r="F88" s="10"/>
      <c r="G88" s="10"/>
      <c r="H88" s="11"/>
      <c r="I88" s="10"/>
      <c r="J88" s="10"/>
      <c r="K88" s="10"/>
      <c r="L88" s="11"/>
      <c r="M88" s="10"/>
      <c r="N88" s="10"/>
      <c r="O88" s="10"/>
      <c r="P88" s="11"/>
      <c r="Q88" s="10"/>
      <c r="R88" s="10"/>
      <c r="S88" s="10"/>
      <c r="T88" s="11"/>
      <c r="U88" s="10"/>
      <c r="V88" s="10"/>
      <c r="W88" s="10"/>
      <c r="X88" s="11"/>
      <c r="Y88" s="10"/>
      <c r="Z88" s="10"/>
      <c r="AA88" s="10"/>
      <c r="AB88" s="11"/>
      <c r="AC88" s="10"/>
      <c r="AD88" s="10"/>
      <c r="AE88" s="10"/>
      <c r="AF88" s="11"/>
      <c r="AG88" s="10"/>
      <c r="AH88" s="10"/>
      <c r="AI88" s="10"/>
      <c r="AJ88" s="11"/>
      <c r="AK88" s="10"/>
      <c r="AL88" s="10"/>
      <c r="AM88" s="10"/>
      <c r="AN88" s="11"/>
      <c r="AO88" s="10"/>
      <c r="AP88" s="10"/>
      <c r="AQ88" s="10"/>
    </row>
    <row r="89" spans="4:43" ht="20.1" customHeight="1">
      <c r="D89" s="5">
        <f>SUCHI!E89</f>
        <v>0</v>
      </c>
      <c r="E89" s="6">
        <f>SUCHI!F89</f>
        <v>0</v>
      </c>
      <c r="F89" s="10"/>
      <c r="G89" s="10"/>
      <c r="H89" s="11"/>
      <c r="I89" s="10"/>
      <c r="J89" s="10"/>
      <c r="K89" s="10"/>
      <c r="L89" s="11"/>
      <c r="M89" s="10"/>
      <c r="N89" s="10"/>
      <c r="O89" s="10"/>
      <c r="P89" s="11"/>
      <c r="Q89" s="10"/>
      <c r="R89" s="10"/>
      <c r="S89" s="10"/>
      <c r="T89" s="11"/>
      <c r="U89" s="10"/>
      <c r="V89" s="10"/>
      <c r="W89" s="10"/>
      <c r="X89" s="11"/>
      <c r="Y89" s="10"/>
      <c r="Z89" s="10"/>
      <c r="AA89" s="10"/>
      <c r="AB89" s="11"/>
      <c r="AC89" s="10"/>
      <c r="AD89" s="10"/>
      <c r="AE89" s="10"/>
      <c r="AF89" s="11"/>
      <c r="AG89" s="10"/>
      <c r="AH89" s="10"/>
      <c r="AI89" s="10"/>
      <c r="AJ89" s="11"/>
      <c r="AK89" s="10"/>
      <c r="AL89" s="10"/>
      <c r="AM89" s="10"/>
      <c r="AN89" s="11"/>
      <c r="AO89" s="10"/>
      <c r="AP89" s="10"/>
      <c r="AQ89" s="10"/>
    </row>
    <row r="90" spans="4:43" ht="20.1" customHeight="1">
      <c r="D90" s="5">
        <f>SUCHI!E90</f>
        <v>0</v>
      </c>
      <c r="E90" s="6">
        <f>SUCHI!F90</f>
        <v>0</v>
      </c>
      <c r="F90" s="10"/>
      <c r="G90" s="10"/>
      <c r="H90" s="11"/>
      <c r="I90" s="10"/>
      <c r="J90" s="10"/>
      <c r="K90" s="10"/>
      <c r="L90" s="11"/>
      <c r="M90" s="10"/>
      <c r="N90" s="10"/>
      <c r="O90" s="10"/>
      <c r="P90" s="11"/>
      <c r="Q90" s="10"/>
      <c r="R90" s="10"/>
      <c r="S90" s="10"/>
      <c r="T90" s="11"/>
      <c r="U90" s="10"/>
      <c r="V90" s="10"/>
      <c r="W90" s="10"/>
      <c r="X90" s="11"/>
      <c r="Y90" s="10"/>
      <c r="Z90" s="10"/>
      <c r="AA90" s="10"/>
      <c r="AB90" s="11"/>
      <c r="AC90" s="10"/>
      <c r="AD90" s="10"/>
      <c r="AE90" s="10"/>
      <c r="AF90" s="11"/>
      <c r="AG90" s="10"/>
      <c r="AH90" s="10"/>
      <c r="AI90" s="10"/>
      <c r="AJ90" s="11"/>
      <c r="AK90" s="10"/>
      <c r="AL90" s="10"/>
      <c r="AM90" s="10"/>
      <c r="AN90" s="11"/>
      <c r="AO90" s="10"/>
      <c r="AP90" s="10"/>
      <c r="AQ90" s="10"/>
    </row>
    <row r="91" spans="4:43" ht="20.1" customHeight="1">
      <c r="D91" s="5">
        <f>SUCHI!E91</f>
        <v>0</v>
      </c>
      <c r="E91" s="6">
        <f>SUCHI!F91</f>
        <v>0</v>
      </c>
      <c r="F91" s="10"/>
      <c r="G91" s="10"/>
      <c r="H91" s="11"/>
      <c r="I91" s="10"/>
      <c r="J91" s="10"/>
      <c r="K91" s="10"/>
      <c r="L91" s="11"/>
      <c r="M91" s="10"/>
      <c r="N91" s="10"/>
      <c r="O91" s="10"/>
      <c r="P91" s="11"/>
      <c r="Q91" s="10"/>
      <c r="R91" s="10"/>
      <c r="S91" s="10"/>
      <c r="T91" s="11"/>
      <c r="U91" s="10"/>
      <c r="V91" s="10"/>
      <c r="W91" s="10"/>
      <c r="X91" s="11"/>
      <c r="Y91" s="10"/>
      <c r="Z91" s="10"/>
      <c r="AA91" s="10"/>
      <c r="AB91" s="11"/>
      <c r="AC91" s="10"/>
      <c r="AD91" s="10"/>
      <c r="AE91" s="10"/>
      <c r="AF91" s="11"/>
      <c r="AG91" s="10"/>
      <c r="AH91" s="10"/>
      <c r="AI91" s="10"/>
      <c r="AJ91" s="11"/>
      <c r="AK91" s="10"/>
      <c r="AL91" s="10"/>
      <c r="AM91" s="10"/>
      <c r="AN91" s="11"/>
      <c r="AO91" s="10"/>
      <c r="AP91" s="10"/>
      <c r="AQ91" s="10"/>
    </row>
    <row r="92" spans="4:43" ht="20.1" customHeight="1">
      <c r="D92" s="5">
        <f>SUCHI!E92</f>
        <v>0</v>
      </c>
      <c r="E92" s="6">
        <f>SUCHI!F92</f>
        <v>0</v>
      </c>
      <c r="F92" s="10"/>
      <c r="G92" s="10"/>
      <c r="H92" s="11"/>
      <c r="I92" s="10"/>
      <c r="J92" s="10"/>
      <c r="K92" s="10"/>
      <c r="L92" s="11"/>
      <c r="M92" s="10"/>
      <c r="N92" s="10"/>
      <c r="O92" s="10"/>
      <c r="P92" s="11"/>
      <c r="Q92" s="10"/>
      <c r="R92" s="10"/>
      <c r="S92" s="10"/>
      <c r="T92" s="11"/>
      <c r="U92" s="10"/>
      <c r="V92" s="10"/>
      <c r="W92" s="10"/>
      <c r="X92" s="11"/>
      <c r="Y92" s="10"/>
      <c r="Z92" s="10"/>
      <c r="AA92" s="10"/>
      <c r="AB92" s="11"/>
      <c r="AC92" s="10"/>
      <c r="AD92" s="10"/>
      <c r="AE92" s="10"/>
      <c r="AF92" s="11"/>
      <c r="AG92" s="10"/>
      <c r="AH92" s="10"/>
      <c r="AI92" s="10"/>
      <c r="AJ92" s="11"/>
      <c r="AK92" s="10"/>
      <c r="AL92" s="10"/>
      <c r="AM92" s="10"/>
      <c r="AN92" s="11"/>
      <c r="AO92" s="10"/>
      <c r="AP92" s="10"/>
      <c r="AQ92" s="10"/>
    </row>
    <row r="93" spans="4:43" ht="20.1" customHeight="1">
      <c r="D93" s="5">
        <f>SUCHI!E93</f>
        <v>0</v>
      </c>
      <c r="E93" s="6">
        <f>SUCHI!F93</f>
        <v>0</v>
      </c>
      <c r="F93" s="10"/>
      <c r="G93" s="10"/>
      <c r="H93" s="11"/>
      <c r="I93" s="10"/>
      <c r="J93" s="10"/>
      <c r="K93" s="10"/>
      <c r="L93" s="11"/>
      <c r="M93" s="10"/>
      <c r="N93" s="10"/>
      <c r="O93" s="10"/>
      <c r="P93" s="11"/>
      <c r="Q93" s="10"/>
      <c r="R93" s="10"/>
      <c r="S93" s="10"/>
      <c r="T93" s="11"/>
      <c r="U93" s="10"/>
      <c r="V93" s="10"/>
      <c r="W93" s="10"/>
      <c r="X93" s="11"/>
      <c r="Y93" s="10"/>
      <c r="Z93" s="10"/>
      <c r="AA93" s="10"/>
      <c r="AB93" s="11"/>
      <c r="AC93" s="10"/>
      <c r="AD93" s="10"/>
      <c r="AE93" s="10"/>
      <c r="AF93" s="11"/>
      <c r="AG93" s="10"/>
      <c r="AH93" s="10"/>
      <c r="AI93" s="10"/>
      <c r="AJ93" s="11"/>
      <c r="AK93" s="10"/>
      <c r="AL93" s="10"/>
      <c r="AM93" s="10"/>
      <c r="AN93" s="11"/>
      <c r="AO93" s="10"/>
      <c r="AP93" s="10"/>
      <c r="AQ93" s="10"/>
    </row>
    <row r="94" spans="4:43" ht="20.1" customHeight="1">
      <c r="D94" s="5">
        <f>SUCHI!E94</f>
        <v>0</v>
      </c>
      <c r="E94" s="6">
        <f>SUCHI!F94</f>
        <v>0</v>
      </c>
      <c r="F94" s="10"/>
      <c r="G94" s="10"/>
      <c r="H94" s="11"/>
      <c r="I94" s="10"/>
      <c r="J94" s="10"/>
      <c r="K94" s="10"/>
      <c r="L94" s="11"/>
      <c r="M94" s="10"/>
      <c r="N94" s="10"/>
      <c r="O94" s="10"/>
      <c r="P94" s="11"/>
      <c r="Q94" s="10"/>
      <c r="R94" s="10"/>
      <c r="S94" s="10"/>
      <c r="T94" s="11"/>
      <c r="U94" s="10"/>
      <c r="V94" s="10"/>
      <c r="W94" s="10"/>
      <c r="X94" s="11"/>
      <c r="Y94" s="10"/>
      <c r="Z94" s="10"/>
      <c r="AA94" s="10"/>
      <c r="AB94" s="11"/>
      <c r="AC94" s="10"/>
      <c r="AD94" s="10"/>
      <c r="AE94" s="10"/>
      <c r="AF94" s="11"/>
      <c r="AG94" s="10"/>
      <c r="AH94" s="10"/>
      <c r="AI94" s="10"/>
      <c r="AJ94" s="11"/>
      <c r="AK94" s="10"/>
      <c r="AL94" s="10"/>
      <c r="AM94" s="10"/>
      <c r="AN94" s="11"/>
      <c r="AO94" s="10"/>
      <c r="AP94" s="10"/>
      <c r="AQ94" s="10"/>
    </row>
    <row r="95" spans="4:43" ht="20.1" customHeight="1">
      <c r="D95" s="5">
        <f>SUCHI!E95</f>
        <v>0</v>
      </c>
      <c r="E95" s="6">
        <f>SUCHI!F95</f>
        <v>0</v>
      </c>
      <c r="F95" s="10"/>
      <c r="G95" s="10"/>
      <c r="H95" s="11"/>
      <c r="I95" s="10"/>
      <c r="J95" s="10"/>
      <c r="K95" s="10"/>
      <c r="L95" s="11"/>
      <c r="M95" s="10"/>
      <c r="N95" s="10"/>
      <c r="O95" s="10"/>
      <c r="P95" s="11"/>
      <c r="Q95" s="10"/>
      <c r="R95" s="10"/>
      <c r="S95" s="10"/>
      <c r="T95" s="11"/>
      <c r="U95" s="10"/>
      <c r="V95" s="10"/>
      <c r="W95" s="10"/>
      <c r="X95" s="11"/>
      <c r="Y95" s="10"/>
      <c r="Z95" s="10"/>
      <c r="AA95" s="10"/>
      <c r="AB95" s="11"/>
      <c r="AC95" s="10"/>
      <c r="AD95" s="10"/>
      <c r="AE95" s="10"/>
      <c r="AF95" s="11"/>
      <c r="AG95" s="10"/>
      <c r="AH95" s="10"/>
      <c r="AI95" s="10"/>
      <c r="AJ95" s="11"/>
      <c r="AK95" s="10"/>
      <c r="AL95" s="10"/>
      <c r="AM95" s="10"/>
      <c r="AN95" s="11"/>
      <c r="AO95" s="10"/>
      <c r="AP95" s="10"/>
      <c r="AQ95" s="10"/>
    </row>
    <row r="96" spans="4:43" ht="20.1" customHeight="1">
      <c r="D96" s="5">
        <f>SUCHI!E96</f>
        <v>0</v>
      </c>
      <c r="E96" s="6">
        <f>SUCHI!F96</f>
        <v>0</v>
      </c>
      <c r="F96" s="10"/>
      <c r="G96" s="10"/>
      <c r="H96" s="11"/>
      <c r="I96" s="10"/>
      <c r="J96" s="10"/>
      <c r="K96" s="10"/>
      <c r="L96" s="11"/>
      <c r="M96" s="10"/>
      <c r="N96" s="10"/>
      <c r="O96" s="10"/>
      <c r="P96" s="11"/>
      <c r="Q96" s="10"/>
      <c r="R96" s="10"/>
      <c r="S96" s="10"/>
      <c r="T96" s="11"/>
      <c r="U96" s="10"/>
      <c r="V96" s="10"/>
      <c r="W96" s="10"/>
      <c r="X96" s="11"/>
      <c r="Y96" s="10"/>
      <c r="Z96" s="10"/>
      <c r="AA96" s="10"/>
      <c r="AB96" s="11"/>
      <c r="AC96" s="10"/>
      <c r="AD96" s="10"/>
      <c r="AE96" s="10"/>
      <c r="AF96" s="11"/>
      <c r="AG96" s="10"/>
      <c r="AH96" s="10"/>
      <c r="AI96" s="10"/>
      <c r="AJ96" s="11"/>
      <c r="AK96" s="10"/>
      <c r="AL96" s="10"/>
      <c r="AM96" s="10"/>
      <c r="AN96" s="11"/>
      <c r="AO96" s="10"/>
      <c r="AP96" s="10"/>
      <c r="AQ96" s="10"/>
    </row>
    <row r="97" spans="4:43" ht="20.1" customHeight="1">
      <c r="D97" s="5">
        <f>SUCHI!E97</f>
        <v>0</v>
      </c>
      <c r="E97" s="6">
        <f>SUCHI!F97</f>
        <v>0</v>
      </c>
      <c r="F97" s="10"/>
      <c r="G97" s="10"/>
      <c r="H97" s="11"/>
      <c r="I97" s="10"/>
      <c r="J97" s="10"/>
      <c r="K97" s="10"/>
      <c r="L97" s="11"/>
      <c r="M97" s="10"/>
      <c r="N97" s="10"/>
      <c r="O97" s="10"/>
      <c r="P97" s="11"/>
      <c r="Q97" s="10"/>
      <c r="R97" s="10"/>
      <c r="S97" s="10"/>
      <c r="T97" s="11"/>
      <c r="U97" s="10"/>
      <c r="V97" s="10"/>
      <c r="W97" s="10"/>
      <c r="X97" s="11"/>
      <c r="Y97" s="10"/>
      <c r="Z97" s="10"/>
      <c r="AA97" s="10"/>
      <c r="AB97" s="11"/>
      <c r="AC97" s="10"/>
      <c r="AD97" s="10"/>
      <c r="AE97" s="10"/>
      <c r="AF97" s="11"/>
      <c r="AG97" s="10"/>
      <c r="AH97" s="10"/>
      <c r="AI97" s="10"/>
      <c r="AJ97" s="11"/>
      <c r="AK97" s="10"/>
      <c r="AL97" s="10"/>
      <c r="AM97" s="10"/>
      <c r="AN97" s="11"/>
      <c r="AO97" s="10"/>
      <c r="AP97" s="10"/>
      <c r="AQ97" s="10"/>
    </row>
    <row r="98" spans="4:43" ht="20.1" customHeight="1">
      <c r="D98" s="5">
        <f>SUCHI!E98</f>
        <v>0</v>
      </c>
      <c r="E98" s="6">
        <f>SUCHI!F98</f>
        <v>0</v>
      </c>
      <c r="F98" s="10"/>
      <c r="G98" s="10"/>
      <c r="H98" s="11"/>
      <c r="I98" s="10"/>
      <c r="J98" s="10"/>
      <c r="K98" s="10"/>
      <c r="L98" s="11"/>
      <c r="M98" s="10"/>
      <c r="N98" s="10"/>
      <c r="O98" s="10"/>
      <c r="P98" s="11"/>
      <c r="Q98" s="10"/>
      <c r="R98" s="10"/>
      <c r="S98" s="10"/>
      <c r="T98" s="11"/>
      <c r="U98" s="10"/>
      <c r="V98" s="10"/>
      <c r="W98" s="10"/>
      <c r="X98" s="11"/>
      <c r="Y98" s="10"/>
      <c r="Z98" s="10"/>
      <c r="AA98" s="10"/>
      <c r="AB98" s="11"/>
      <c r="AC98" s="10"/>
      <c r="AD98" s="10"/>
      <c r="AE98" s="10"/>
      <c r="AF98" s="11"/>
      <c r="AG98" s="10"/>
      <c r="AH98" s="10"/>
      <c r="AI98" s="10"/>
      <c r="AJ98" s="11"/>
      <c r="AK98" s="10"/>
      <c r="AL98" s="10"/>
      <c r="AM98" s="10"/>
      <c r="AN98" s="11"/>
      <c r="AO98" s="10"/>
      <c r="AP98" s="10"/>
      <c r="AQ98" s="10"/>
    </row>
    <row r="99" spans="4:43" ht="20.1" customHeight="1">
      <c r="D99" s="5">
        <f>SUCHI!E99</f>
        <v>0</v>
      </c>
      <c r="E99" s="6">
        <f>SUCHI!F99</f>
        <v>0</v>
      </c>
      <c r="F99" s="10"/>
      <c r="G99" s="10"/>
      <c r="H99" s="11"/>
      <c r="I99" s="10"/>
      <c r="J99" s="10"/>
      <c r="K99" s="10"/>
      <c r="L99" s="11"/>
      <c r="M99" s="10"/>
      <c r="N99" s="10"/>
      <c r="O99" s="10"/>
      <c r="P99" s="11"/>
      <c r="Q99" s="10"/>
      <c r="R99" s="10"/>
      <c r="S99" s="10"/>
      <c r="T99" s="11"/>
      <c r="U99" s="10"/>
      <c r="V99" s="10"/>
      <c r="W99" s="10"/>
      <c r="X99" s="11"/>
      <c r="Y99" s="10"/>
      <c r="Z99" s="10"/>
      <c r="AA99" s="10"/>
      <c r="AB99" s="11"/>
      <c r="AC99" s="10"/>
      <c r="AD99" s="10"/>
      <c r="AE99" s="10"/>
      <c r="AF99" s="11"/>
      <c r="AG99" s="10"/>
      <c r="AH99" s="10"/>
      <c r="AI99" s="10"/>
      <c r="AJ99" s="11"/>
      <c r="AK99" s="10"/>
      <c r="AL99" s="10"/>
      <c r="AM99" s="10"/>
      <c r="AN99" s="11"/>
      <c r="AO99" s="10"/>
      <c r="AP99" s="10"/>
      <c r="AQ99" s="10"/>
    </row>
    <row r="100" spans="4:43" ht="20.1" customHeight="1">
      <c r="D100" s="5">
        <f>SUCHI!E100</f>
        <v>0</v>
      </c>
      <c r="E100" s="6">
        <f>SUCHI!F100</f>
        <v>0</v>
      </c>
      <c r="F100" s="10"/>
      <c r="G100" s="10"/>
      <c r="H100" s="11"/>
      <c r="I100" s="10"/>
      <c r="J100" s="10"/>
      <c r="K100" s="10"/>
      <c r="L100" s="11"/>
      <c r="M100" s="10"/>
      <c r="N100" s="10"/>
      <c r="O100" s="10"/>
      <c r="P100" s="11"/>
      <c r="Q100" s="10"/>
      <c r="R100" s="10"/>
      <c r="S100" s="10"/>
      <c r="T100" s="11"/>
      <c r="U100" s="10"/>
      <c r="V100" s="10"/>
      <c r="W100" s="10"/>
      <c r="X100" s="11"/>
      <c r="Y100" s="10"/>
      <c r="Z100" s="10"/>
      <c r="AA100" s="10"/>
      <c r="AB100" s="11"/>
      <c r="AC100" s="10"/>
      <c r="AD100" s="10"/>
      <c r="AE100" s="10"/>
      <c r="AF100" s="11"/>
      <c r="AG100" s="10"/>
      <c r="AH100" s="10"/>
      <c r="AI100" s="10"/>
      <c r="AJ100" s="11"/>
      <c r="AK100" s="10"/>
      <c r="AL100" s="10"/>
      <c r="AM100" s="10"/>
      <c r="AN100" s="11"/>
      <c r="AO100" s="10"/>
      <c r="AP100" s="10"/>
      <c r="AQ100" s="10"/>
    </row>
    <row r="101" spans="4:43" ht="20.1" customHeight="1">
      <c r="D101" s="5">
        <f>SUCHI!E101</f>
        <v>0</v>
      </c>
      <c r="E101" s="6">
        <f>SUCHI!F101</f>
        <v>0</v>
      </c>
      <c r="F101" s="10"/>
      <c r="G101" s="10"/>
      <c r="H101" s="11"/>
      <c r="I101" s="10"/>
      <c r="J101" s="10"/>
      <c r="K101" s="10"/>
      <c r="L101" s="11"/>
      <c r="M101" s="10"/>
      <c r="N101" s="10"/>
      <c r="O101" s="10"/>
      <c r="P101" s="11"/>
      <c r="Q101" s="10"/>
      <c r="R101" s="10"/>
      <c r="S101" s="10"/>
      <c r="T101" s="11"/>
      <c r="U101" s="10"/>
      <c r="V101" s="10"/>
      <c r="W101" s="10"/>
      <c r="X101" s="11"/>
      <c r="Y101" s="10"/>
      <c r="Z101" s="10"/>
      <c r="AA101" s="10"/>
      <c r="AB101" s="11"/>
      <c r="AC101" s="10"/>
      <c r="AD101" s="10"/>
      <c r="AE101" s="10"/>
      <c r="AF101" s="11"/>
      <c r="AG101" s="10"/>
      <c r="AH101" s="10"/>
      <c r="AI101" s="10"/>
      <c r="AJ101" s="11"/>
      <c r="AK101" s="10"/>
      <c r="AL101" s="10"/>
      <c r="AM101" s="10"/>
      <c r="AN101" s="11"/>
      <c r="AO101" s="10"/>
      <c r="AP101" s="10"/>
      <c r="AQ101" s="10"/>
    </row>
    <row r="102" spans="4:43" ht="20.1" customHeight="1">
      <c r="D102" s="5">
        <f>SUCHI!E102</f>
        <v>0</v>
      </c>
      <c r="E102" s="6">
        <f>SUCHI!F102</f>
        <v>0</v>
      </c>
      <c r="F102" s="10"/>
      <c r="G102" s="10"/>
      <c r="H102" s="11"/>
      <c r="I102" s="10"/>
      <c r="J102" s="10"/>
      <c r="K102" s="10"/>
      <c r="L102" s="11"/>
      <c r="M102" s="10"/>
      <c r="N102" s="10"/>
      <c r="O102" s="10"/>
      <c r="P102" s="11"/>
      <c r="Q102" s="10"/>
      <c r="R102" s="10"/>
      <c r="S102" s="10"/>
      <c r="T102" s="11"/>
      <c r="U102" s="10"/>
      <c r="V102" s="10"/>
      <c r="W102" s="10"/>
      <c r="X102" s="11"/>
      <c r="Y102" s="10"/>
      <c r="Z102" s="10"/>
      <c r="AA102" s="10"/>
      <c r="AB102" s="11"/>
      <c r="AC102" s="10"/>
      <c r="AD102" s="10"/>
      <c r="AE102" s="10"/>
      <c r="AF102" s="11"/>
      <c r="AG102" s="10"/>
      <c r="AH102" s="10"/>
      <c r="AI102" s="10"/>
      <c r="AJ102" s="11"/>
      <c r="AK102" s="10"/>
      <c r="AL102" s="10"/>
      <c r="AM102" s="10"/>
      <c r="AN102" s="11"/>
      <c r="AO102" s="10"/>
      <c r="AP102" s="10"/>
      <c r="AQ102" s="10"/>
    </row>
    <row r="103" spans="4:43" ht="20.1" customHeight="1">
      <c r="D103" s="5">
        <f>SUCHI!E103</f>
        <v>0</v>
      </c>
      <c r="E103" s="6">
        <f>SUCHI!F103</f>
        <v>0</v>
      </c>
      <c r="F103" s="10"/>
      <c r="G103" s="10"/>
      <c r="H103" s="11"/>
      <c r="I103" s="10"/>
      <c r="J103" s="10"/>
      <c r="K103" s="10"/>
      <c r="L103" s="11"/>
      <c r="M103" s="10"/>
      <c r="N103" s="10"/>
      <c r="O103" s="10"/>
      <c r="P103" s="11"/>
      <c r="Q103" s="10"/>
      <c r="R103" s="10"/>
      <c r="S103" s="10"/>
      <c r="T103" s="11"/>
      <c r="U103" s="10"/>
      <c r="V103" s="10"/>
      <c r="W103" s="10"/>
      <c r="X103" s="11"/>
      <c r="Y103" s="10"/>
      <c r="Z103" s="10"/>
      <c r="AA103" s="10"/>
      <c r="AB103" s="11"/>
      <c r="AC103" s="10"/>
      <c r="AD103" s="10"/>
      <c r="AE103" s="10"/>
      <c r="AF103" s="11"/>
      <c r="AG103" s="10"/>
      <c r="AH103" s="10"/>
      <c r="AI103" s="10"/>
      <c r="AJ103" s="11"/>
      <c r="AK103" s="10"/>
      <c r="AL103" s="10"/>
      <c r="AM103" s="10"/>
      <c r="AN103" s="11"/>
      <c r="AO103" s="10"/>
      <c r="AP103" s="10"/>
      <c r="AQ103" s="10"/>
    </row>
    <row r="104" spans="4:43" ht="20.1" customHeight="1">
      <c r="D104" s="5">
        <f>SUCHI!E104</f>
        <v>0</v>
      </c>
      <c r="E104" s="6">
        <f>SUCHI!F104</f>
        <v>0</v>
      </c>
      <c r="F104" s="10"/>
      <c r="G104" s="10"/>
      <c r="H104" s="11"/>
      <c r="I104" s="10"/>
      <c r="J104" s="10"/>
      <c r="K104" s="10"/>
      <c r="L104" s="11"/>
      <c r="M104" s="10"/>
      <c r="N104" s="10"/>
      <c r="O104" s="10"/>
      <c r="P104" s="11"/>
      <c r="Q104" s="10"/>
      <c r="R104" s="10"/>
      <c r="S104" s="10"/>
      <c r="T104" s="11"/>
      <c r="U104" s="10"/>
      <c r="V104" s="10"/>
      <c r="W104" s="10"/>
      <c r="X104" s="11"/>
      <c r="Y104" s="10"/>
      <c r="Z104" s="10"/>
      <c r="AA104" s="10"/>
      <c r="AB104" s="11"/>
      <c r="AC104" s="10"/>
      <c r="AD104" s="10"/>
      <c r="AE104" s="10"/>
      <c r="AF104" s="11"/>
      <c r="AG104" s="10"/>
      <c r="AH104" s="10"/>
      <c r="AI104" s="10"/>
      <c r="AJ104" s="11"/>
      <c r="AK104" s="10"/>
      <c r="AL104" s="10"/>
      <c r="AM104" s="10"/>
      <c r="AN104" s="11"/>
      <c r="AO104" s="10"/>
      <c r="AP104" s="10"/>
      <c r="AQ104" s="10"/>
    </row>
    <row r="105" spans="4:43" ht="20.1" customHeight="1">
      <c r="D105" s="5">
        <f>SUCHI!E105</f>
        <v>0</v>
      </c>
      <c r="E105" s="6">
        <f>SUCHI!F105</f>
        <v>0</v>
      </c>
      <c r="F105" s="10"/>
      <c r="G105" s="10"/>
      <c r="H105" s="11"/>
      <c r="I105" s="10"/>
      <c r="J105" s="10"/>
      <c r="K105" s="10"/>
      <c r="L105" s="11"/>
      <c r="M105" s="10"/>
      <c r="N105" s="10"/>
      <c r="O105" s="10"/>
      <c r="P105" s="11"/>
      <c r="Q105" s="10"/>
      <c r="R105" s="10"/>
      <c r="S105" s="10"/>
      <c r="T105" s="11"/>
      <c r="U105" s="10"/>
      <c r="V105" s="10"/>
      <c r="W105" s="10"/>
      <c r="X105" s="11"/>
      <c r="Y105" s="10"/>
      <c r="Z105" s="10"/>
      <c r="AA105" s="10"/>
      <c r="AB105" s="11"/>
      <c r="AC105" s="10"/>
      <c r="AD105" s="10"/>
      <c r="AE105" s="10"/>
      <c r="AF105" s="11"/>
      <c r="AG105" s="10"/>
      <c r="AH105" s="10"/>
      <c r="AI105" s="10"/>
      <c r="AJ105" s="11"/>
      <c r="AK105" s="10"/>
      <c r="AL105" s="10"/>
      <c r="AM105" s="10"/>
      <c r="AN105" s="11"/>
      <c r="AO105" s="10"/>
      <c r="AP105" s="10"/>
      <c r="AQ105" s="10"/>
    </row>
    <row r="106" spans="4:43" ht="20.1" customHeight="1">
      <c r="D106" s="5">
        <f>SUCHI!E106</f>
        <v>0</v>
      </c>
      <c r="E106" s="6">
        <f>SUCHI!F106</f>
        <v>0</v>
      </c>
      <c r="F106" s="10"/>
      <c r="G106" s="10"/>
      <c r="H106" s="11"/>
      <c r="I106" s="10"/>
      <c r="J106" s="10"/>
      <c r="K106" s="10"/>
      <c r="L106" s="11"/>
      <c r="M106" s="10"/>
      <c r="N106" s="10"/>
      <c r="O106" s="10"/>
      <c r="P106" s="11"/>
      <c r="Q106" s="10"/>
      <c r="R106" s="10"/>
      <c r="S106" s="10"/>
      <c r="T106" s="11"/>
      <c r="U106" s="10"/>
      <c r="V106" s="10"/>
      <c r="W106" s="10"/>
      <c r="X106" s="11"/>
      <c r="Y106" s="10"/>
      <c r="Z106" s="10"/>
      <c r="AA106" s="10"/>
      <c r="AB106" s="11"/>
      <c r="AC106" s="10"/>
      <c r="AD106" s="10"/>
      <c r="AE106" s="10"/>
      <c r="AF106" s="11"/>
      <c r="AG106" s="10"/>
      <c r="AH106" s="10"/>
      <c r="AI106" s="10"/>
      <c r="AJ106" s="11"/>
      <c r="AK106" s="10"/>
      <c r="AL106" s="10"/>
      <c r="AM106" s="10"/>
      <c r="AN106" s="11"/>
      <c r="AO106" s="10"/>
      <c r="AP106" s="10"/>
      <c r="AQ106" s="10"/>
    </row>
    <row r="107" spans="4:43" ht="20.1" customHeight="1">
      <c r="D107" s="5">
        <f>SUCHI!E107</f>
        <v>0</v>
      </c>
      <c r="E107" s="6">
        <f>SUCHI!F107</f>
        <v>0</v>
      </c>
      <c r="F107" s="10"/>
      <c r="G107" s="10"/>
      <c r="H107" s="11"/>
      <c r="I107" s="10"/>
      <c r="J107" s="10"/>
      <c r="K107" s="10"/>
      <c r="L107" s="11"/>
      <c r="M107" s="10"/>
      <c r="N107" s="10"/>
      <c r="O107" s="10"/>
      <c r="P107" s="11"/>
      <c r="Q107" s="10"/>
      <c r="R107" s="10"/>
      <c r="S107" s="10"/>
      <c r="T107" s="11"/>
      <c r="U107" s="10"/>
      <c r="V107" s="10"/>
      <c r="W107" s="10"/>
      <c r="X107" s="11"/>
      <c r="Y107" s="10"/>
      <c r="Z107" s="10"/>
      <c r="AA107" s="10"/>
      <c r="AB107" s="11"/>
      <c r="AC107" s="10"/>
      <c r="AD107" s="10"/>
      <c r="AE107" s="10"/>
      <c r="AF107" s="11"/>
      <c r="AG107" s="10"/>
      <c r="AH107" s="10"/>
      <c r="AI107" s="10"/>
      <c r="AJ107" s="11"/>
      <c r="AK107" s="10"/>
      <c r="AL107" s="10"/>
      <c r="AM107" s="10"/>
      <c r="AN107" s="11"/>
      <c r="AO107" s="10"/>
      <c r="AP107" s="10"/>
      <c r="AQ107" s="10"/>
    </row>
    <row r="108" spans="4:43" ht="20.1" customHeight="1">
      <c r="D108" s="5">
        <f>SUCHI!E108</f>
        <v>0</v>
      </c>
      <c r="E108" s="6">
        <f>SUCHI!F108</f>
        <v>0</v>
      </c>
      <c r="F108" s="10"/>
      <c r="G108" s="10"/>
      <c r="H108" s="11"/>
      <c r="I108" s="10"/>
      <c r="J108" s="10"/>
      <c r="K108" s="10"/>
      <c r="L108" s="11"/>
      <c r="M108" s="10"/>
      <c r="N108" s="10"/>
      <c r="O108" s="10"/>
      <c r="P108" s="11"/>
      <c r="Q108" s="10"/>
      <c r="R108" s="10"/>
      <c r="S108" s="10"/>
      <c r="T108" s="11"/>
      <c r="U108" s="10"/>
      <c r="V108" s="10"/>
      <c r="W108" s="10"/>
      <c r="X108" s="11"/>
      <c r="Y108" s="10"/>
      <c r="Z108" s="10"/>
      <c r="AA108" s="10"/>
      <c r="AB108" s="11"/>
      <c r="AC108" s="10"/>
      <c r="AD108" s="10"/>
      <c r="AE108" s="10"/>
      <c r="AF108" s="11"/>
      <c r="AG108" s="10"/>
      <c r="AH108" s="10"/>
      <c r="AI108" s="10"/>
      <c r="AJ108" s="11"/>
      <c r="AK108" s="10"/>
      <c r="AL108" s="10"/>
      <c r="AM108" s="10"/>
      <c r="AN108" s="11"/>
      <c r="AO108" s="10"/>
      <c r="AP108" s="10"/>
      <c r="AQ108" s="10"/>
    </row>
    <row r="109" spans="4:43" ht="20.1" customHeight="1">
      <c r="D109" s="5">
        <f>SUCHI!E109</f>
        <v>0</v>
      </c>
      <c r="E109" s="6">
        <f>SUCHI!F109</f>
        <v>0</v>
      </c>
      <c r="F109" s="10"/>
      <c r="G109" s="10"/>
      <c r="H109" s="11"/>
      <c r="I109" s="10"/>
      <c r="J109" s="10"/>
      <c r="K109" s="10"/>
      <c r="L109" s="11"/>
      <c r="M109" s="10"/>
      <c r="N109" s="10"/>
      <c r="O109" s="10"/>
      <c r="P109" s="11"/>
      <c r="Q109" s="10"/>
      <c r="R109" s="10"/>
      <c r="S109" s="10"/>
      <c r="T109" s="11"/>
      <c r="U109" s="10"/>
      <c r="V109" s="10"/>
      <c r="W109" s="10"/>
      <c r="X109" s="11"/>
      <c r="Y109" s="10"/>
      <c r="Z109" s="10"/>
      <c r="AA109" s="10"/>
      <c r="AB109" s="11"/>
      <c r="AC109" s="10"/>
      <c r="AD109" s="10"/>
      <c r="AE109" s="10"/>
      <c r="AF109" s="11"/>
      <c r="AG109" s="10"/>
      <c r="AH109" s="10"/>
      <c r="AI109" s="10"/>
      <c r="AJ109" s="11"/>
      <c r="AK109" s="10"/>
      <c r="AL109" s="10"/>
      <c r="AM109" s="10"/>
      <c r="AN109" s="11"/>
      <c r="AO109" s="10"/>
      <c r="AP109" s="10"/>
      <c r="AQ109" s="10"/>
    </row>
    <row r="110" spans="4:43" ht="20.1" customHeight="1">
      <c r="D110" s="5">
        <f>SUCHI!E110</f>
        <v>0</v>
      </c>
      <c r="E110" s="6">
        <f>SUCHI!F110</f>
        <v>0</v>
      </c>
      <c r="F110" s="10"/>
      <c r="G110" s="10"/>
      <c r="H110" s="11"/>
      <c r="I110" s="10"/>
      <c r="J110" s="10"/>
      <c r="K110" s="10"/>
      <c r="L110" s="11"/>
      <c r="M110" s="10"/>
      <c r="N110" s="10"/>
      <c r="O110" s="10"/>
      <c r="P110" s="11"/>
      <c r="Q110" s="10"/>
      <c r="R110" s="10"/>
      <c r="S110" s="10"/>
      <c r="T110" s="11"/>
      <c r="U110" s="10"/>
      <c r="V110" s="10"/>
      <c r="W110" s="10"/>
      <c r="X110" s="11"/>
      <c r="Y110" s="10"/>
      <c r="Z110" s="10"/>
      <c r="AA110" s="10"/>
      <c r="AB110" s="11"/>
      <c r="AC110" s="10"/>
      <c r="AD110" s="10"/>
      <c r="AE110" s="10"/>
      <c r="AF110" s="11"/>
      <c r="AG110" s="10"/>
      <c r="AH110" s="10"/>
      <c r="AI110" s="10"/>
      <c r="AJ110" s="11"/>
      <c r="AK110" s="10"/>
      <c r="AL110" s="10"/>
      <c r="AM110" s="10"/>
      <c r="AN110" s="11"/>
      <c r="AO110" s="10"/>
      <c r="AP110" s="10"/>
      <c r="AQ110" s="10"/>
    </row>
    <row r="111" spans="4:43" ht="20.1" customHeight="1">
      <c r="D111" s="5">
        <f>SUCHI!E111</f>
        <v>0</v>
      </c>
      <c r="E111" s="6">
        <f>SUCHI!F111</f>
        <v>0</v>
      </c>
      <c r="F111" s="10"/>
      <c r="G111" s="10"/>
      <c r="H111" s="11"/>
      <c r="I111" s="10"/>
      <c r="J111" s="10"/>
      <c r="K111" s="10"/>
      <c r="L111" s="11"/>
      <c r="M111" s="10"/>
      <c r="N111" s="10"/>
      <c r="O111" s="10"/>
      <c r="P111" s="11"/>
      <c r="Q111" s="10"/>
      <c r="R111" s="10"/>
      <c r="S111" s="10"/>
      <c r="T111" s="11"/>
      <c r="U111" s="10"/>
      <c r="V111" s="10"/>
      <c r="W111" s="10"/>
      <c r="X111" s="11"/>
      <c r="Y111" s="10"/>
      <c r="Z111" s="10"/>
      <c r="AA111" s="10"/>
      <c r="AB111" s="11"/>
      <c r="AC111" s="10"/>
      <c r="AD111" s="10"/>
      <c r="AE111" s="10"/>
      <c r="AF111" s="11"/>
      <c r="AG111" s="10"/>
      <c r="AH111" s="10"/>
      <c r="AI111" s="10"/>
      <c r="AJ111" s="11"/>
      <c r="AK111" s="10"/>
      <c r="AL111" s="10"/>
      <c r="AM111" s="10"/>
      <c r="AN111" s="11"/>
      <c r="AO111" s="10"/>
      <c r="AP111" s="10"/>
      <c r="AQ111" s="10"/>
    </row>
    <row r="112" spans="4:43" ht="20.1" customHeight="1">
      <c r="D112" s="5">
        <f>SUCHI!E112</f>
        <v>0</v>
      </c>
      <c r="E112" s="6">
        <f>SUCHI!F112</f>
        <v>0</v>
      </c>
      <c r="F112" s="10"/>
      <c r="G112" s="10"/>
      <c r="H112" s="11"/>
      <c r="I112" s="10"/>
      <c r="J112" s="10"/>
      <c r="K112" s="10"/>
      <c r="L112" s="11"/>
      <c r="M112" s="10"/>
      <c r="N112" s="10"/>
      <c r="O112" s="10"/>
      <c r="P112" s="11"/>
      <c r="Q112" s="10"/>
      <c r="R112" s="10"/>
      <c r="S112" s="10"/>
      <c r="T112" s="11"/>
      <c r="U112" s="10"/>
      <c r="V112" s="10"/>
      <c r="W112" s="10"/>
      <c r="X112" s="11"/>
      <c r="Y112" s="10"/>
      <c r="Z112" s="10"/>
      <c r="AA112" s="10"/>
      <c r="AB112" s="11"/>
      <c r="AC112" s="10"/>
      <c r="AD112" s="10"/>
      <c r="AE112" s="10"/>
      <c r="AF112" s="11"/>
      <c r="AG112" s="10"/>
      <c r="AH112" s="10"/>
      <c r="AI112" s="10"/>
      <c r="AJ112" s="11"/>
      <c r="AK112" s="10"/>
      <c r="AL112" s="10"/>
      <c r="AM112" s="10"/>
      <c r="AN112" s="11"/>
      <c r="AO112" s="10"/>
      <c r="AP112" s="10"/>
      <c r="AQ112" s="10"/>
    </row>
    <row r="113" spans="4:43" ht="20.1" customHeight="1">
      <c r="D113" s="5">
        <f>SUCHI!E113</f>
        <v>0</v>
      </c>
      <c r="E113" s="6">
        <f>SUCHI!F113</f>
        <v>0</v>
      </c>
      <c r="F113" s="10"/>
      <c r="G113" s="10"/>
      <c r="H113" s="11"/>
      <c r="I113" s="10"/>
      <c r="J113" s="10"/>
      <c r="K113" s="10"/>
      <c r="L113" s="11"/>
      <c r="M113" s="10"/>
      <c r="N113" s="10"/>
      <c r="O113" s="10"/>
      <c r="P113" s="11"/>
      <c r="Q113" s="10"/>
      <c r="R113" s="10"/>
      <c r="S113" s="10"/>
      <c r="T113" s="11"/>
      <c r="U113" s="10"/>
      <c r="V113" s="10"/>
      <c r="W113" s="10"/>
      <c r="X113" s="11"/>
      <c r="Y113" s="10"/>
      <c r="Z113" s="10"/>
      <c r="AA113" s="10"/>
      <c r="AB113" s="11"/>
      <c r="AC113" s="10"/>
      <c r="AD113" s="10"/>
      <c r="AE113" s="10"/>
      <c r="AF113" s="11"/>
      <c r="AG113" s="10"/>
      <c r="AH113" s="10"/>
      <c r="AI113" s="10"/>
      <c r="AJ113" s="11"/>
      <c r="AK113" s="10"/>
      <c r="AL113" s="10"/>
      <c r="AM113" s="10"/>
      <c r="AN113" s="11"/>
      <c r="AO113" s="10"/>
      <c r="AP113" s="10"/>
      <c r="AQ113" s="10"/>
    </row>
    <row r="114" spans="4:43" ht="20.1" customHeight="1">
      <c r="D114" s="5">
        <f>SUCHI!E114</f>
        <v>0</v>
      </c>
      <c r="E114" s="6">
        <f>SUCHI!F114</f>
        <v>0</v>
      </c>
      <c r="F114" s="10"/>
      <c r="G114" s="10"/>
      <c r="H114" s="11"/>
      <c r="I114" s="10"/>
      <c r="J114" s="10"/>
      <c r="K114" s="10"/>
      <c r="L114" s="11"/>
      <c r="M114" s="10"/>
      <c r="N114" s="10"/>
      <c r="O114" s="10"/>
      <c r="P114" s="11"/>
      <c r="Q114" s="10"/>
      <c r="R114" s="10"/>
      <c r="S114" s="10"/>
      <c r="T114" s="11"/>
      <c r="U114" s="10"/>
      <c r="V114" s="10"/>
      <c r="W114" s="10"/>
      <c r="X114" s="11"/>
      <c r="Y114" s="10"/>
      <c r="Z114" s="10"/>
      <c r="AA114" s="10"/>
      <c r="AB114" s="11"/>
      <c r="AC114" s="10"/>
      <c r="AD114" s="10"/>
      <c r="AE114" s="10"/>
      <c r="AF114" s="11"/>
      <c r="AG114" s="10"/>
      <c r="AH114" s="10"/>
      <c r="AI114" s="10"/>
      <c r="AJ114" s="11"/>
      <c r="AK114" s="10"/>
      <c r="AL114" s="10"/>
      <c r="AM114" s="10"/>
      <c r="AN114" s="11"/>
      <c r="AO114" s="10"/>
      <c r="AP114" s="10"/>
      <c r="AQ114" s="10"/>
    </row>
    <row r="115" spans="4:43" ht="20.1" customHeight="1">
      <c r="D115" s="5">
        <f>SUCHI!E115</f>
        <v>0</v>
      </c>
      <c r="E115" s="6">
        <f>SUCHI!F115</f>
        <v>0</v>
      </c>
      <c r="F115" s="10"/>
      <c r="G115" s="10"/>
      <c r="H115" s="11"/>
      <c r="I115" s="10"/>
      <c r="J115" s="10"/>
      <c r="K115" s="10"/>
      <c r="L115" s="11"/>
      <c r="M115" s="10"/>
      <c r="N115" s="10"/>
      <c r="O115" s="10"/>
      <c r="P115" s="11"/>
      <c r="Q115" s="10"/>
      <c r="R115" s="10"/>
      <c r="S115" s="10"/>
      <c r="T115" s="11"/>
      <c r="U115" s="10"/>
      <c r="V115" s="10"/>
      <c r="W115" s="10"/>
      <c r="X115" s="11"/>
      <c r="Y115" s="10"/>
      <c r="Z115" s="10"/>
      <c r="AA115" s="10"/>
      <c r="AB115" s="11"/>
      <c r="AC115" s="10"/>
      <c r="AD115" s="10"/>
      <c r="AE115" s="10"/>
      <c r="AF115" s="11"/>
      <c r="AG115" s="10"/>
      <c r="AH115" s="10"/>
      <c r="AI115" s="10"/>
      <c r="AJ115" s="11"/>
      <c r="AK115" s="10"/>
      <c r="AL115" s="10"/>
      <c r="AM115" s="10"/>
      <c r="AN115" s="11"/>
      <c r="AO115" s="10"/>
      <c r="AP115" s="10"/>
      <c r="AQ115" s="10"/>
    </row>
  </sheetData>
  <sheetProtection password="CD8E" sheet="1" objects="1" scenarios="1"/>
  <mergeCells count="13">
    <mergeCell ref="D3:AQ3"/>
    <mergeCell ref="V4:Y4"/>
    <mergeCell ref="Z4:AC4"/>
    <mergeCell ref="AD4:AG4"/>
    <mergeCell ref="AH4:AK4"/>
    <mergeCell ref="AL4:AO4"/>
    <mergeCell ref="AP4:AQ4"/>
    <mergeCell ref="D4:D5"/>
    <mergeCell ref="E4:E5"/>
    <mergeCell ref="F4:I4"/>
    <mergeCell ref="J4:M4"/>
    <mergeCell ref="N4:Q4"/>
    <mergeCell ref="R4:U4"/>
  </mergeCells>
  <conditionalFormatting sqref="D6:E115">
    <cfRule type="cellIs" priority="1" dxfId="0" operator="equal">
      <formula>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view="pageBreakPreview" zoomScaleSheetLayoutView="100" workbookViewId="0" topLeftCell="A3">
      <pane xSplit="14" ySplit="5" topLeftCell="O8" activePane="bottomRight" state="frozen"/>
      <selection pane="topLeft" activeCell="M3" sqref="M3"/>
      <selection pane="topRight" activeCell="O3" sqref="O3"/>
      <selection pane="bottomLeft" activeCell="M8" sqref="M8"/>
      <selection pane="bottomRight" activeCell="AG9" sqref="AG9"/>
    </sheetView>
  </sheetViews>
  <sheetFormatPr defaultColWidth="9.140625" defaultRowHeight="15"/>
  <cols>
    <col min="1" max="12" width="9.140625" style="1" hidden="1" customWidth="1"/>
    <col min="13" max="13" width="4.28125" style="1" customWidth="1"/>
    <col min="14" max="14" width="17.00390625" style="1" customWidth="1"/>
    <col min="15" max="15" width="8.7109375" style="1" customWidth="1"/>
    <col min="16" max="17" width="7.7109375" style="1" customWidth="1"/>
    <col min="18" max="19" width="8.7109375" style="1" customWidth="1"/>
    <col min="20" max="21" width="7.7109375" style="1" customWidth="1"/>
    <col min="22" max="22" width="8.7109375" style="1" customWidth="1"/>
    <col min="23" max="30" width="7.7109375" style="1" customWidth="1"/>
    <col min="31" max="32" width="10.7109375" style="1" customWidth="1"/>
    <col min="33" max="16384" width="9.140625" style="1" customWidth="1"/>
  </cols>
  <sheetData>
    <row r="1" spans="1:4" ht="15" hidden="1">
      <c r="A1" s="1">
        <f>IF(LEN(M3)&gt;=5,(IF(LEN(AB4)&gt;=3,IF(LEN(AF4)&gt;=3,IF(LEN(O5)&gt;=3,1,0)),0)),0)</f>
        <v>1</v>
      </c>
      <c r="B1" s="1" t="str">
        <f>_xlfn.IFERROR(IF($A$1=1,VLOOKUP($O$5,SUCHI!$F$6:$Q$115,5,0),""),"")</f>
        <v>GPF</v>
      </c>
      <c r="C1" s="1">
        <f>_xlfn.IFERROR(IF(A1=1,VLOOKUP(B1,SUCHI!B13:C14,2,0),0),0)</f>
        <v>1</v>
      </c>
      <c r="D1" s="1">
        <f>IF(A1&gt;=1,INDEX(SUCHI!$E$6:$F$115,MATCH(O5,SUCHI!$F$6:$F$115,0),1),0)</f>
        <v>24</v>
      </c>
    </row>
    <row r="2" spans="1:2" ht="15" hidden="1">
      <c r="A2" s="1">
        <f>IF(A1=1,VLOOKUP(AB4,A8:B24,2,0),0)</f>
        <v>1</v>
      </c>
      <c r="B2" s="1">
        <f>_xlfn.IFERROR(IF($A$1=1,VLOOKUP($O$5,SUCHI!$F$6:$Q$115,10,0),""),"")</f>
        <v>8</v>
      </c>
    </row>
    <row r="3" spans="1:34" ht="33" customHeight="1">
      <c r="A3" s="1">
        <f>IF(A1=1,VLOOKUP(AF4,A8:B24,2,0),0)</f>
        <v>9</v>
      </c>
      <c r="B3" s="1">
        <f>_xlfn.IFERROR(IF($A$1=1,VLOOKUP($O$5,SUCHI!$F$6:$Q$115,11,0),""),"")</f>
        <v>20</v>
      </c>
      <c r="M3" s="43" t="str">
        <f>SUCHI!E3</f>
        <v>कार्यालय राजकीय उच्च माध्यमिक विद्यालय, लवेरा कलां, बावड़ी-जोधपुर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ht="24.95" customHeight="1">
      <c r="A4" s="1">
        <f>IF(A1=1,A3-A2+1,0)</f>
        <v>9</v>
      </c>
      <c r="B4" s="1" t="str">
        <f>_xlfn.IFERROR(IF($A$1=1,VLOOKUP($O$5,SUCHI!$F$6:$Q$115,8,0),""),"")</f>
        <v>YES</v>
      </c>
      <c r="M4" s="44" t="s">
        <v>47</v>
      </c>
      <c r="N4" s="44"/>
      <c r="O4" s="44"/>
      <c r="P4" s="44"/>
      <c r="Q4" s="44"/>
      <c r="R4" s="18"/>
      <c r="S4" s="18"/>
      <c r="T4" s="18"/>
      <c r="U4" s="18"/>
      <c r="V4" s="18"/>
      <c r="W4" s="18"/>
      <c r="X4" s="18"/>
      <c r="Y4" s="18"/>
      <c r="Z4" s="18"/>
      <c r="AA4" s="19" t="s">
        <v>50</v>
      </c>
      <c r="AB4" s="45" t="s">
        <v>20</v>
      </c>
      <c r="AC4" s="45"/>
      <c r="AD4" s="45"/>
      <c r="AE4" s="19" t="s">
        <v>49</v>
      </c>
      <c r="AF4" s="45" t="s">
        <v>14</v>
      </c>
      <c r="AG4" s="45"/>
      <c r="AH4" s="19" t="s">
        <v>48</v>
      </c>
    </row>
    <row r="5" spans="1:34" ht="24.95" customHeight="1">
      <c r="A5" s="1">
        <f>IF(A4&gt;=1,(IF(LEN(B4)&gt;=3,1,0)),0)</f>
        <v>1</v>
      </c>
      <c r="B5" s="1" t="str">
        <f>_xlfn.IFERROR(IF($A$1=1,VLOOKUP($O$5,SUCHI!$F$6:$Q$115,9,0),""),"")</f>
        <v>नवम्बर,2019</v>
      </c>
      <c r="M5" s="50" t="s">
        <v>45</v>
      </c>
      <c r="N5" s="50"/>
      <c r="O5" s="45" t="s">
        <v>113</v>
      </c>
      <c r="P5" s="45"/>
      <c r="Q5" s="45"/>
      <c r="R5" s="45"/>
      <c r="S5" s="45"/>
      <c r="T5" s="18"/>
      <c r="U5" s="18"/>
      <c r="V5" s="18"/>
      <c r="W5" s="20" t="s">
        <v>46</v>
      </c>
      <c r="X5" s="51" t="str">
        <f>_xlfn.IFERROR(IF($A$1=1,VLOOKUP($O$5,SUCHI!$F$6:$Q$115,2,0),""),"")</f>
        <v>अध्यापक तृतीय श्रेणी L-1</v>
      </c>
      <c r="Y5" s="51"/>
      <c r="Z5" s="51"/>
      <c r="AA5" s="18"/>
      <c r="AB5" s="18"/>
      <c r="AC5" s="18"/>
      <c r="AD5" s="50" t="s">
        <v>43</v>
      </c>
      <c r="AE5" s="50"/>
      <c r="AF5" s="46" t="str">
        <f>_xlfn.IFERROR(IF($A$1=1,VLOOKUP($O$5,SUCHI!$F$6:$Q$115,3,0),""),"")</f>
        <v>RJJO199525006200</v>
      </c>
      <c r="AG5" s="46"/>
      <c r="AH5" s="46"/>
    </row>
    <row r="6" spans="1:34" ht="18" customHeight="1">
      <c r="A6" s="1">
        <f>A4+A5</f>
        <v>10</v>
      </c>
      <c r="C6" s="1">
        <f>COUNTIF(C8:C26,"0")</f>
        <v>0</v>
      </c>
      <c r="M6" s="48" t="s">
        <v>0</v>
      </c>
      <c r="N6" s="49" t="s">
        <v>9</v>
      </c>
      <c r="O6" s="52" t="s">
        <v>31</v>
      </c>
      <c r="P6" s="52"/>
      <c r="Q6" s="52"/>
      <c r="R6" s="52"/>
      <c r="S6" s="52" t="s">
        <v>33</v>
      </c>
      <c r="T6" s="52"/>
      <c r="U6" s="52"/>
      <c r="V6" s="52"/>
      <c r="W6" s="52" t="s">
        <v>38</v>
      </c>
      <c r="X6" s="52"/>
      <c r="Y6" s="52"/>
      <c r="Z6" s="52"/>
      <c r="AA6" s="35" t="str">
        <f>_xlfn.IFERROR(IF($A$1=1,VLOOKUP($O$5,SUCHI!$F$6:$Q$115,5,0),""),"")</f>
        <v>GPF</v>
      </c>
      <c r="AB6" s="35"/>
      <c r="AC6" s="35"/>
      <c r="AD6" s="53" t="s">
        <v>40</v>
      </c>
      <c r="AE6" s="47" t="s">
        <v>41</v>
      </c>
      <c r="AF6" s="47" t="s">
        <v>42</v>
      </c>
      <c r="AG6" s="21" t="s">
        <v>21</v>
      </c>
      <c r="AH6" s="21" t="s">
        <v>23</v>
      </c>
    </row>
    <row r="7" spans="3:34" ht="18" customHeight="1">
      <c r="C7" s="1">
        <f>COUNTIF(C8:C26,"&gt;=1")</f>
        <v>10</v>
      </c>
      <c r="M7" s="48"/>
      <c r="N7" s="49"/>
      <c r="O7" s="22" t="s">
        <v>27</v>
      </c>
      <c r="P7" s="22" t="s">
        <v>28</v>
      </c>
      <c r="Q7" s="22" t="s">
        <v>29</v>
      </c>
      <c r="R7" s="22" t="s">
        <v>32</v>
      </c>
      <c r="S7" s="22" t="s">
        <v>27</v>
      </c>
      <c r="T7" s="22" t="s">
        <v>28</v>
      </c>
      <c r="U7" s="22" t="s">
        <v>29</v>
      </c>
      <c r="V7" s="22" t="s">
        <v>32</v>
      </c>
      <c r="W7" s="22" t="s">
        <v>27</v>
      </c>
      <c r="X7" s="22" t="s">
        <v>28</v>
      </c>
      <c r="Y7" s="22" t="s">
        <v>29</v>
      </c>
      <c r="Z7" s="22" t="s">
        <v>32</v>
      </c>
      <c r="AA7" s="23" t="s">
        <v>36</v>
      </c>
      <c r="AB7" s="23" t="s">
        <v>37</v>
      </c>
      <c r="AC7" s="24" t="s">
        <v>38</v>
      </c>
      <c r="AD7" s="53"/>
      <c r="AE7" s="47"/>
      <c r="AF7" s="47"/>
      <c r="AG7" s="25" t="s">
        <v>22</v>
      </c>
      <c r="AH7" s="25" t="s">
        <v>24</v>
      </c>
    </row>
    <row r="8" spans="1:34" ht="15" customHeight="1">
      <c r="A8" s="1" t="str">
        <f>'BILL NO'!A1</f>
        <v>जुलाई,2019</v>
      </c>
      <c r="B8" s="1">
        <v>1</v>
      </c>
      <c r="C8" s="1">
        <f>IF($A$4&gt;=B8,B8,0)</f>
        <v>1</v>
      </c>
      <c r="H8" s="1">
        <f>_xlfn.IFERROR(IF($D$1&gt;=1,(IF($L8&gt;=1,INDEX(DIFRANCE!$F$6:$AQ$115,$D$1,MATCH($N8,DIFRANCE!$F$4:$AQ$4,0)),0)),0),0)</f>
        <v>0</v>
      </c>
      <c r="I8" s="1">
        <f>_xlfn.IFERROR(IF($D$1&gt;=1,(IF($L8&gt;=1,INDEX(DIFRANCE!$F$6:$AQ$115,$D$1,MATCH($N8,DIFRANCE!$F$4:$AQ$4,0)+1),0)),0),0)</f>
        <v>0</v>
      </c>
      <c r="J8" s="1">
        <f>_xlfn.IFERROR(IF($D$1&gt;=1,(IF($L8&gt;=1,INDEX(DIFRANCE!$F$6:$AQ$115,$D$1,MATCH($N8,DIFRANCE!$F$4:$AQ$4,0)+2),0)),0),0)</f>
        <v>0</v>
      </c>
      <c r="K8" s="1">
        <f>_xlfn.IFERROR(IF($D$1&gt;=1,(IF($L8&gt;=1,INDEX(DIFRANCE!$F$6:$AQ$115,$D$1,MATCH($N8,DIFRANCE!$F$4:$AQ$4,0)+3),0)),0),0)</f>
        <v>0</v>
      </c>
      <c r="L8" s="1">
        <f>_xlfn.IFERROR(IF(M8&gt;=B8,INDEX($A$8:$C$26,MATCH(M8,$C$8:$C$26,0),2),""),"")</f>
        <v>1</v>
      </c>
      <c r="M8" s="41">
        <f>IF($A$1&gt;=1,(IF($A$6&gt;=B8,B8,0)),0)</f>
        <v>1</v>
      </c>
      <c r="N8" s="42" t="str">
        <f>_xlfn.IFERROR(IF(M8&gt;=B8,INDEX($A$8:$C$26,MATCH(M8,$C$8:$C$26,0),1),""),"")</f>
        <v>जुलाई,2019</v>
      </c>
      <c r="O8" s="37">
        <f>S8</f>
        <v>61300</v>
      </c>
      <c r="P8" s="37">
        <f>IF(M8&gt;=1,(IF(O8&gt;=1,ROUND(O8*17/100,0),0)),0)</f>
        <v>10421</v>
      </c>
      <c r="Q8" s="37">
        <f>U8</f>
        <v>588</v>
      </c>
      <c r="R8" s="40">
        <f>SUM(O8:Q8)</f>
        <v>72309</v>
      </c>
      <c r="S8" s="37">
        <f>IF($M8&gt;=1,(IF(H8&gt;=1,H8,IF(H8&gt;=0,VLOOKUP($O$5,SUCHI!$F$6:$Q$115,6,0),0))),0)</f>
        <v>61300</v>
      </c>
      <c r="T8" s="37">
        <f>IF($M8&gt;=1,(IF(I8&gt;=1,I8,IF(I8&gt;=0,ROUND(S8*12/100,0),0))),0)</f>
        <v>7356</v>
      </c>
      <c r="U8" s="37">
        <f>IF($M8&gt;=1,(IF(J8&gt;=1,J8,IF(J8&gt;=0,ROUND(T8*$B$2/100,0),0))),0)</f>
        <v>588</v>
      </c>
      <c r="V8" s="40">
        <f aca="true" t="shared" si="0" ref="V8:V26">SUM(S8:U8)</f>
        <v>69244</v>
      </c>
      <c r="W8" s="37">
        <f>O8-S8</f>
        <v>0</v>
      </c>
      <c r="X8" s="37">
        <f aca="true" t="shared" si="1" ref="X8:Z8">P8-T8</f>
        <v>3065</v>
      </c>
      <c r="Y8" s="37">
        <f t="shared" si="1"/>
        <v>0</v>
      </c>
      <c r="Z8" s="40">
        <f t="shared" si="1"/>
        <v>3065</v>
      </c>
      <c r="AA8" s="37">
        <f>IF(M8&gt;=1,(IF($C$1=1,(IF(L8&gt;=10,Z8-AD8,IF(L8&gt;=9,0,IF(L8&gt;=1,Z8-AD8,0)))),IF($C$1=2,ROUND((O8+P8)/10,0)-AD8,0))),0)</f>
        <v>2452</v>
      </c>
      <c r="AB8" s="37">
        <f>IF(M8&gt;=1,(IF($C$1=2,(IF(K8&gt;=1,K8,IF(K8&gt;=0,ROUND((S8+T8)/10,0),0))),0)),0)</f>
        <v>0</v>
      </c>
      <c r="AC8" s="40">
        <f>AA8-AB8</f>
        <v>2452</v>
      </c>
      <c r="AD8" s="37">
        <f>IF(M8&gt;=1,(IF($B$3&gt;=1,ROUND(Z8*$B$3/100,0),0)),0)</f>
        <v>613</v>
      </c>
      <c r="AE8" s="38">
        <f>AC8+AD8</f>
        <v>3065</v>
      </c>
      <c r="AF8" s="38">
        <f>Z8-AE8</f>
        <v>0</v>
      </c>
      <c r="AG8" s="26">
        <f>_xlfn.IFERROR(IF($A$1=1,INDEX('BILL NO'!$F$6:$AS$115,$D$1,MATCH(N8,'BILL NO'!$F$4:$AS$4,0)),0),0)</f>
        <v>0</v>
      </c>
      <c r="AH8" s="26">
        <f>_xlfn.IFERROR(IF($A$1=1,INDEX('BILL NO'!$F$6:$AS$115,$D$1,MATCH(N8,'BILL NO'!$F$4:$AS$4,0)+2),0),0)</f>
        <v>0</v>
      </c>
    </row>
    <row r="9" spans="13:34" ht="15" customHeight="1">
      <c r="M9" s="41"/>
      <c r="N9" s="42"/>
      <c r="O9" s="37"/>
      <c r="P9" s="37"/>
      <c r="Q9" s="37"/>
      <c r="R9" s="40"/>
      <c r="S9" s="37"/>
      <c r="T9" s="37"/>
      <c r="U9" s="37"/>
      <c r="V9" s="40"/>
      <c r="W9" s="37"/>
      <c r="X9" s="37"/>
      <c r="Y9" s="37"/>
      <c r="Z9" s="40"/>
      <c r="AA9" s="37"/>
      <c r="AB9" s="37"/>
      <c r="AC9" s="40"/>
      <c r="AD9" s="37"/>
      <c r="AE9" s="38"/>
      <c r="AF9" s="38"/>
      <c r="AG9" s="27">
        <f>_xlfn.IFERROR(IF($A$1=1,INDEX('BILL NO'!$F$6:$AS$115,$D$1,MATCH(N8,'BILL NO'!$F$4:$AS$4,0)+1),0),0)</f>
        <v>0</v>
      </c>
      <c r="AH9" s="27">
        <f>_xlfn.IFERROR(IF($A$1=1,INDEX('BILL NO'!$F$6:$AS$115,$D$1,MATCH(N8,'BILL NO'!$F$4:$AS$4,0)+3),0),0)</f>
        <v>0</v>
      </c>
    </row>
    <row r="10" spans="1:34" ht="15" customHeight="1">
      <c r="A10" s="1" t="str">
        <f>'BILL NO'!A2</f>
        <v>अगस्त,2019</v>
      </c>
      <c r="B10" s="1">
        <v>2</v>
      </c>
      <c r="C10" s="1">
        <f aca="true" t="shared" si="2" ref="C10:C24">IF($A$4&gt;=B10,B10,0)</f>
        <v>2</v>
      </c>
      <c r="H10" s="1">
        <f>_xlfn.IFERROR(IF($D$1&gt;=1,(IF($L10&gt;=1,INDEX(DIFRANCE!$F$6:$AQ$115,$D$1,MATCH($N10,DIFRANCE!$F$4:$AQ$4,0)),0)),0),0)</f>
        <v>0</v>
      </c>
      <c r="I10" s="1">
        <f>_xlfn.IFERROR(IF($D$1&gt;=1,(IF($L10&gt;=1,INDEX(DIFRANCE!$F$6:$AQ$115,$D$1,MATCH($N10,DIFRANCE!$F$4:$AQ$4,0)+1),0)),0),0)</f>
        <v>0</v>
      </c>
      <c r="J10" s="1">
        <f>_xlfn.IFERROR(IF($D$1&gt;=1,(IF($L10&gt;=1,INDEX(DIFRANCE!$F$6:$AQ$115,$D$1,MATCH($N10,DIFRANCE!$F$4:$AQ$4,0)+2),0)),0),0)</f>
        <v>0</v>
      </c>
      <c r="K10" s="1">
        <f>_xlfn.IFERROR(IF($D$1&gt;=1,(IF($L10&gt;=1,INDEX(DIFRANCE!$F$6:$AQ$115,$D$1,MATCH($N10,DIFRANCE!$F$4:$AQ$4,0)+3),0)),0),0)</f>
        <v>0</v>
      </c>
      <c r="L10" s="1">
        <f aca="true" t="shared" si="3" ref="L10:L26">_xlfn.IFERROR(IF(M10&gt;=B10,INDEX($A$8:$C$26,MATCH(M10,$C$8:$C$26,0),2),""),"")</f>
        <v>2</v>
      </c>
      <c r="M10" s="41">
        <f aca="true" t="shared" si="4" ref="M10:M26">IF($A$1&gt;=1,(IF($A$6&gt;=B10,B10,0)),0)</f>
        <v>2</v>
      </c>
      <c r="N10" s="42" t="str">
        <f aca="true" t="shared" si="5" ref="N10:N26">_xlfn.IFERROR(IF(M10&gt;=B10,INDEX($A$8:$C$26,MATCH(M10,$C$8:$C$26,0),1),""),"")</f>
        <v>अगस्त,2019</v>
      </c>
      <c r="O10" s="37">
        <f aca="true" t="shared" si="6" ref="O10:O26">S10</f>
        <v>61300</v>
      </c>
      <c r="P10" s="37">
        <f aca="true" t="shared" si="7" ref="P10:P26">IF(M10&gt;=1,(IF(O10&gt;=1,ROUND(O10*17/100,0),0)),0)</f>
        <v>10421</v>
      </c>
      <c r="Q10" s="37">
        <f aca="true" t="shared" si="8" ref="Q10:Q27">U10</f>
        <v>588</v>
      </c>
      <c r="R10" s="40">
        <f aca="true" t="shared" si="9" ref="R10:R26">SUM(O10:Q10)</f>
        <v>72309</v>
      </c>
      <c r="S10" s="37">
        <f>IF(M10&gt;=1,(IF(H10&gt;=1,H10,IF(H10&gt;=0,(IF(L10&gt;=10,VLOOKUP($B$5,$N$8:S8,6,0),IF(L10&gt;=1,S8,0))),0))),0)</f>
        <v>61300</v>
      </c>
      <c r="T10" s="37">
        <f aca="true" t="shared" si="10" ref="T10:T26">IF($M10&gt;=1,(IF(I10&gt;=1,I10,IF(I10&gt;=0,ROUND(S10*12/100,0),0))),0)</f>
        <v>7356</v>
      </c>
      <c r="U10" s="37">
        <f aca="true" t="shared" si="11" ref="U10:U26">IF($M10&gt;=1,(IF(J10&gt;=1,J10,IF(J10&gt;=0,ROUND(T10*$B$2/100,0),0))),0)</f>
        <v>588</v>
      </c>
      <c r="V10" s="40">
        <f t="shared" si="0"/>
        <v>69244</v>
      </c>
      <c r="W10" s="37">
        <f aca="true" t="shared" si="12" ref="W10:W26">O10-S10</f>
        <v>0</v>
      </c>
      <c r="X10" s="37">
        <f aca="true" t="shared" si="13" ref="X10:X26">P10-T10</f>
        <v>3065</v>
      </c>
      <c r="Y10" s="37">
        <f aca="true" t="shared" si="14" ref="Y10:Y26">Q10-U10</f>
        <v>0</v>
      </c>
      <c r="Z10" s="40">
        <f aca="true" t="shared" si="15" ref="Z10:Z26">R10-V10</f>
        <v>3065</v>
      </c>
      <c r="AA10" s="37">
        <f aca="true" t="shared" si="16" ref="AA10">IF(M10&gt;=1,(IF($C$1=1,(IF(L10&gt;=10,Z10-AD10,IF(L10&gt;=9,0,IF(L10&gt;=1,Z10-AD10,0)))),IF($C$1=2,ROUND((O10+P10)/10,0)-AD10,0))),0)</f>
        <v>2452</v>
      </c>
      <c r="AB10" s="37">
        <f aca="true" t="shared" si="17" ref="AB10:AB26">IF(M10&gt;=1,(IF($C$1=2,(IF(K10&gt;=1,K10,IF(K10&gt;=0,ROUND((S10+T10)/10,0),0))),0)),0)</f>
        <v>0</v>
      </c>
      <c r="AC10" s="40">
        <f aca="true" t="shared" si="18" ref="AC10:AC26">AA10-AB10</f>
        <v>2452</v>
      </c>
      <c r="AD10" s="37">
        <f aca="true" t="shared" si="19" ref="AD10:AD26">IF(M10&gt;=1,(IF($B$3&gt;=1,ROUND(Z10*$B$3/100,0),0)),0)</f>
        <v>613</v>
      </c>
      <c r="AE10" s="38">
        <f aca="true" t="shared" si="20" ref="AE10:AE26">AC10+AD10</f>
        <v>3065</v>
      </c>
      <c r="AF10" s="38">
        <f aca="true" t="shared" si="21" ref="AF10:AF26">Z10-AE10</f>
        <v>0</v>
      </c>
      <c r="AG10" s="26">
        <f>_xlfn.IFERROR(IF($A$1=1,INDEX('BILL NO'!$F$6:$AS$115,$D$1,MATCH(N10,'BILL NO'!$F$4:$AS$4,0)),0),0)</f>
        <v>0</v>
      </c>
      <c r="AH10" s="26">
        <f>_xlfn.IFERROR(IF($A$1=1,INDEX('BILL NO'!$F$6:$AS$115,$D$1,MATCH(N10,'BILL NO'!$F$4:$AS$4,0)+2),0),0)</f>
        <v>0</v>
      </c>
    </row>
    <row r="11" spans="13:34" ht="15" customHeight="1">
      <c r="M11" s="41"/>
      <c r="N11" s="42"/>
      <c r="O11" s="37"/>
      <c r="P11" s="37"/>
      <c r="Q11" s="37"/>
      <c r="R11" s="40"/>
      <c r="S11" s="37"/>
      <c r="T11" s="37"/>
      <c r="U11" s="37"/>
      <c r="V11" s="40"/>
      <c r="W11" s="37"/>
      <c r="X11" s="37"/>
      <c r="Y11" s="37"/>
      <c r="Z11" s="40"/>
      <c r="AA11" s="37"/>
      <c r="AB11" s="37"/>
      <c r="AC11" s="40"/>
      <c r="AD11" s="37"/>
      <c r="AE11" s="38"/>
      <c r="AF11" s="38"/>
      <c r="AG11" s="27">
        <f>_xlfn.IFERROR(IF($A$1=1,INDEX('BILL NO'!$F$6:$AS$115,$D$1,MATCH(N10,'BILL NO'!$F$4:$AS$4,0)+1),0),0)</f>
        <v>0</v>
      </c>
      <c r="AH11" s="27">
        <f>_xlfn.IFERROR(IF($A$1=1,INDEX('BILL NO'!$F$6:$AS$115,$D$1,MATCH(N10,'BILL NO'!$F$4:$AS$4,0)+3),0),0)</f>
        <v>0</v>
      </c>
    </row>
    <row r="12" spans="1:34" ht="15" customHeight="1">
      <c r="A12" s="1" t="str">
        <f>'BILL NO'!A3</f>
        <v>सितम्बर,2019</v>
      </c>
      <c r="B12" s="1">
        <v>3</v>
      </c>
      <c r="C12" s="1">
        <f t="shared" si="2"/>
        <v>3</v>
      </c>
      <c r="H12" s="1">
        <f>_xlfn.IFERROR(IF($D$1&gt;=1,(IF($L12&gt;=1,INDEX(DIFRANCE!$F$6:$AQ$115,$D$1,MATCH($N12,DIFRANCE!$F$4:$AQ$4,0)),0)),0),0)</f>
        <v>0</v>
      </c>
      <c r="I12" s="1">
        <f>_xlfn.IFERROR(IF($D$1&gt;=1,(IF($L12&gt;=1,INDEX(DIFRANCE!$F$6:$AQ$115,$D$1,MATCH($N12,DIFRANCE!$F$4:$AQ$4,0)+1),0)),0),0)</f>
        <v>0</v>
      </c>
      <c r="J12" s="1">
        <f>_xlfn.IFERROR(IF($D$1&gt;=1,(IF($L12&gt;=1,INDEX(DIFRANCE!$F$6:$AQ$115,$D$1,MATCH($N12,DIFRANCE!$F$4:$AQ$4,0)+2),0)),0),0)</f>
        <v>0</v>
      </c>
      <c r="K12" s="1">
        <f>_xlfn.IFERROR(IF($D$1&gt;=1,(IF($L12&gt;=1,INDEX(DIFRANCE!$F$6:$AQ$115,$D$1,MATCH($N12,DIFRANCE!$F$4:$AQ$4,0)+3),0)),0),0)</f>
        <v>0</v>
      </c>
      <c r="L12" s="1">
        <f t="shared" si="3"/>
        <v>3</v>
      </c>
      <c r="M12" s="41">
        <f t="shared" si="4"/>
        <v>3</v>
      </c>
      <c r="N12" s="42" t="str">
        <f t="shared" si="5"/>
        <v>सितम्बर,2019</v>
      </c>
      <c r="O12" s="37">
        <f t="shared" si="6"/>
        <v>61300</v>
      </c>
      <c r="P12" s="37">
        <f t="shared" si="7"/>
        <v>10421</v>
      </c>
      <c r="Q12" s="37">
        <f aca="true" t="shared" si="22" ref="Q12:Q27">U12</f>
        <v>588</v>
      </c>
      <c r="R12" s="40">
        <f t="shared" si="9"/>
        <v>72309</v>
      </c>
      <c r="S12" s="37">
        <f>IF(M12&gt;=1,(IF(H12&gt;=1,H12,IF(H12&gt;=0,(IF(L12&gt;=10,VLOOKUP($B$5,$N$8:S10,6,0),IF(L12&gt;=1,S10,0))),0))),0)</f>
        <v>61300</v>
      </c>
      <c r="T12" s="37">
        <f t="shared" si="10"/>
        <v>7356</v>
      </c>
      <c r="U12" s="37">
        <f t="shared" si="11"/>
        <v>588</v>
      </c>
      <c r="V12" s="40">
        <f t="shared" si="0"/>
        <v>69244</v>
      </c>
      <c r="W12" s="37">
        <f t="shared" si="12"/>
        <v>0</v>
      </c>
      <c r="X12" s="37">
        <f t="shared" si="13"/>
        <v>3065</v>
      </c>
      <c r="Y12" s="37">
        <f t="shared" si="14"/>
        <v>0</v>
      </c>
      <c r="Z12" s="40">
        <f t="shared" si="15"/>
        <v>3065</v>
      </c>
      <c r="AA12" s="37">
        <f aca="true" t="shared" si="23" ref="AA12">IF(M12&gt;=1,(IF($C$1=1,(IF(L12&gt;=10,Z12-AD12,IF(L12&gt;=9,0,IF(L12&gt;=1,Z12-AD12,0)))),IF($C$1=2,ROUND((O12+P12)/10,0)-AD12,0))),0)</f>
        <v>2452</v>
      </c>
      <c r="AB12" s="37">
        <f t="shared" si="17"/>
        <v>0</v>
      </c>
      <c r="AC12" s="40">
        <f t="shared" si="18"/>
        <v>2452</v>
      </c>
      <c r="AD12" s="37">
        <f t="shared" si="19"/>
        <v>613</v>
      </c>
      <c r="AE12" s="38">
        <f t="shared" si="20"/>
        <v>3065</v>
      </c>
      <c r="AF12" s="38">
        <f t="shared" si="21"/>
        <v>0</v>
      </c>
      <c r="AG12" s="26">
        <f>_xlfn.IFERROR(IF($A$1=1,INDEX('BILL NO'!$F$6:$AS$115,$D$1,MATCH(N12,'BILL NO'!$F$4:$AS$4,0)),0),0)</f>
        <v>0</v>
      </c>
      <c r="AH12" s="26">
        <f>_xlfn.IFERROR(IF($A$1=1,INDEX('BILL NO'!$F$6:$AS$115,$D$1,MATCH(N12,'BILL NO'!$F$4:$AS$4,0)+2),0),0)</f>
        <v>0</v>
      </c>
    </row>
    <row r="13" spans="13:34" ht="15" customHeight="1">
      <c r="M13" s="41"/>
      <c r="N13" s="42"/>
      <c r="O13" s="37"/>
      <c r="P13" s="37"/>
      <c r="Q13" s="37"/>
      <c r="R13" s="40"/>
      <c r="S13" s="37"/>
      <c r="T13" s="37"/>
      <c r="U13" s="37"/>
      <c r="V13" s="40"/>
      <c r="W13" s="37"/>
      <c r="X13" s="37"/>
      <c r="Y13" s="37"/>
      <c r="Z13" s="40"/>
      <c r="AA13" s="37"/>
      <c r="AB13" s="37"/>
      <c r="AC13" s="40"/>
      <c r="AD13" s="37"/>
      <c r="AE13" s="38"/>
      <c r="AF13" s="38"/>
      <c r="AG13" s="27">
        <f>_xlfn.IFERROR(IF($A$1=1,INDEX('BILL NO'!$F$6:$AS$115,$D$1,MATCH(N12,'BILL NO'!$F$4:$AS$4,0)+1),0),0)</f>
        <v>0</v>
      </c>
      <c r="AH13" s="27">
        <f>_xlfn.IFERROR(IF($A$1=1,INDEX('BILL NO'!$F$6:$AS$115,$D$1,MATCH(N12,'BILL NO'!$F$4:$AS$4,0)+3),0),0)</f>
        <v>0</v>
      </c>
    </row>
    <row r="14" spans="1:34" ht="15" customHeight="1">
      <c r="A14" s="1" t="str">
        <f>'BILL NO'!A4</f>
        <v>अक्टूम्बर,2019</v>
      </c>
      <c r="B14" s="1">
        <v>4</v>
      </c>
      <c r="C14" s="1">
        <f t="shared" si="2"/>
        <v>4</v>
      </c>
      <c r="H14" s="1">
        <f>_xlfn.IFERROR(IF($D$1&gt;=1,(IF($L14&gt;=1,INDEX(DIFRANCE!$F$6:$AQ$115,$D$1,MATCH($N14,DIFRANCE!$F$4:$AQ$4,0)),0)),0),0)</f>
        <v>0</v>
      </c>
      <c r="I14" s="1">
        <f>_xlfn.IFERROR(IF($D$1&gt;=1,(IF($L14&gt;=1,INDEX(DIFRANCE!$F$6:$AQ$115,$D$1,MATCH($N14,DIFRANCE!$F$4:$AQ$4,0)+1),0)),0),0)</f>
        <v>0</v>
      </c>
      <c r="J14" s="1">
        <f>_xlfn.IFERROR(IF($D$1&gt;=1,(IF($L14&gt;=1,INDEX(DIFRANCE!$F$6:$AQ$115,$D$1,MATCH($N14,DIFRANCE!$F$4:$AQ$4,0)+2),0)),0),0)</f>
        <v>0</v>
      </c>
      <c r="K14" s="1">
        <f>_xlfn.IFERROR(IF($D$1&gt;=1,(IF($L14&gt;=1,INDEX(DIFRANCE!$F$6:$AQ$115,$D$1,MATCH($N14,DIFRANCE!$F$4:$AQ$4,0)+3),0)),0),0)</f>
        <v>0</v>
      </c>
      <c r="L14" s="1">
        <f t="shared" si="3"/>
        <v>4</v>
      </c>
      <c r="M14" s="41">
        <f t="shared" si="4"/>
        <v>4</v>
      </c>
      <c r="N14" s="42" t="str">
        <f t="shared" si="5"/>
        <v>अक्टूम्बर,2019</v>
      </c>
      <c r="O14" s="37">
        <f t="shared" si="6"/>
        <v>61300</v>
      </c>
      <c r="P14" s="37">
        <f t="shared" si="7"/>
        <v>10421</v>
      </c>
      <c r="Q14" s="37">
        <f aca="true" t="shared" si="24" ref="Q14:Q27">U14</f>
        <v>588</v>
      </c>
      <c r="R14" s="40">
        <f t="shared" si="9"/>
        <v>72309</v>
      </c>
      <c r="S14" s="37">
        <f>IF(M14&gt;=1,(IF(H14&gt;=1,H14,IF(H14&gt;=0,(IF(L14&gt;=10,VLOOKUP($B$5,$N$8:S12,6,0),IF(L14&gt;=1,S12,0))),0))),0)</f>
        <v>61300</v>
      </c>
      <c r="T14" s="37">
        <f t="shared" si="10"/>
        <v>7356</v>
      </c>
      <c r="U14" s="37">
        <f t="shared" si="11"/>
        <v>588</v>
      </c>
      <c r="V14" s="40">
        <f t="shared" si="0"/>
        <v>69244</v>
      </c>
      <c r="W14" s="37">
        <f t="shared" si="12"/>
        <v>0</v>
      </c>
      <c r="X14" s="37">
        <f t="shared" si="13"/>
        <v>3065</v>
      </c>
      <c r="Y14" s="37">
        <f t="shared" si="14"/>
        <v>0</v>
      </c>
      <c r="Z14" s="40">
        <f t="shared" si="15"/>
        <v>3065</v>
      </c>
      <c r="AA14" s="37">
        <f aca="true" t="shared" si="25" ref="AA14">IF(M14&gt;=1,(IF($C$1=1,(IF(L14&gt;=10,Z14-AD14,IF(L14&gt;=9,0,IF(L14&gt;=1,Z14-AD14,0)))),IF($C$1=2,ROUND((O14+P14)/10,0)-AD14,0))),0)</f>
        <v>2452</v>
      </c>
      <c r="AB14" s="37">
        <f t="shared" si="17"/>
        <v>0</v>
      </c>
      <c r="AC14" s="40">
        <f t="shared" si="18"/>
        <v>2452</v>
      </c>
      <c r="AD14" s="37">
        <f t="shared" si="19"/>
        <v>613</v>
      </c>
      <c r="AE14" s="38">
        <f t="shared" si="20"/>
        <v>3065</v>
      </c>
      <c r="AF14" s="38">
        <f t="shared" si="21"/>
        <v>0</v>
      </c>
      <c r="AG14" s="26">
        <f>_xlfn.IFERROR(IF($A$1=1,INDEX('BILL NO'!$F$6:$AS$115,$D$1,MATCH(N14,'BILL NO'!$F$4:$AS$4,0)),0),0)</f>
        <v>0</v>
      </c>
      <c r="AH14" s="26">
        <f>_xlfn.IFERROR(IF($A$1=1,INDEX('BILL NO'!$F$6:$AS$115,$D$1,MATCH(N14,'BILL NO'!$F$4:$AS$4,0)+2),0),0)</f>
        <v>0</v>
      </c>
    </row>
    <row r="15" spans="13:34" ht="15" customHeight="1">
      <c r="M15" s="41"/>
      <c r="N15" s="42"/>
      <c r="O15" s="37"/>
      <c r="P15" s="37"/>
      <c r="Q15" s="37"/>
      <c r="R15" s="40"/>
      <c r="S15" s="37"/>
      <c r="T15" s="37"/>
      <c r="U15" s="37"/>
      <c r="V15" s="40"/>
      <c r="W15" s="37"/>
      <c r="X15" s="37"/>
      <c r="Y15" s="37"/>
      <c r="Z15" s="40"/>
      <c r="AA15" s="37"/>
      <c r="AB15" s="37"/>
      <c r="AC15" s="40"/>
      <c r="AD15" s="37"/>
      <c r="AE15" s="38"/>
      <c r="AF15" s="38"/>
      <c r="AG15" s="27">
        <f>_xlfn.IFERROR(IF($A$1=1,INDEX('BILL NO'!$F$6:$AS$115,$D$1,MATCH(N14,'BILL NO'!$F$4:$AS$4,0)+1),0),0)</f>
        <v>0</v>
      </c>
      <c r="AH15" s="27">
        <f>_xlfn.IFERROR(IF($A$1=1,INDEX('BILL NO'!$F$6:$AS$115,$D$1,MATCH(N14,'BILL NO'!$F$4:$AS$4,0)+3),0),0)</f>
        <v>0</v>
      </c>
    </row>
    <row r="16" spans="1:34" ht="15" customHeight="1">
      <c r="A16" s="1" t="str">
        <f>'BILL NO'!A5</f>
        <v>नवम्बर,2019</v>
      </c>
      <c r="B16" s="1">
        <v>5</v>
      </c>
      <c r="C16" s="1">
        <f t="shared" si="2"/>
        <v>5</v>
      </c>
      <c r="H16" s="1">
        <f>_xlfn.IFERROR(IF($D$1&gt;=1,(IF($L16&gt;=1,INDEX(DIFRANCE!$F$6:$AQ$115,$D$1,MATCH($N16,DIFRANCE!$F$4:$AQ$4,0)),0)),0),0)</f>
        <v>0</v>
      </c>
      <c r="I16" s="1">
        <f>_xlfn.IFERROR(IF($D$1&gt;=1,(IF($L16&gt;=1,INDEX(DIFRANCE!$F$6:$AQ$115,$D$1,MATCH($N16,DIFRANCE!$F$4:$AQ$4,0)+1),0)),0),0)</f>
        <v>0</v>
      </c>
      <c r="J16" s="1">
        <f>_xlfn.IFERROR(IF($D$1&gt;=1,(IF($L16&gt;=1,INDEX(DIFRANCE!$F$6:$AQ$115,$D$1,MATCH($N16,DIFRANCE!$F$4:$AQ$4,0)+2),0)),0),0)</f>
        <v>0</v>
      </c>
      <c r="K16" s="1">
        <f>_xlfn.IFERROR(IF($D$1&gt;=1,(IF($L16&gt;=1,INDEX(DIFRANCE!$F$6:$AQ$115,$D$1,MATCH($N16,DIFRANCE!$F$4:$AQ$4,0)+3),0)),0),0)</f>
        <v>0</v>
      </c>
      <c r="L16" s="1">
        <f t="shared" si="3"/>
        <v>5</v>
      </c>
      <c r="M16" s="41">
        <f t="shared" si="4"/>
        <v>5</v>
      </c>
      <c r="N16" s="42" t="str">
        <f t="shared" si="5"/>
        <v>नवम्बर,2019</v>
      </c>
      <c r="O16" s="37">
        <f t="shared" si="6"/>
        <v>61300</v>
      </c>
      <c r="P16" s="37">
        <f t="shared" si="7"/>
        <v>10421</v>
      </c>
      <c r="Q16" s="37">
        <f aca="true" t="shared" si="26" ref="Q16:Q27">U16</f>
        <v>588</v>
      </c>
      <c r="R16" s="40">
        <f t="shared" si="9"/>
        <v>72309</v>
      </c>
      <c r="S16" s="37">
        <f>IF(M16&gt;=1,(IF(H16&gt;=1,H16,IF(H16&gt;=0,(IF(L16&gt;=10,VLOOKUP($B$5,$N$8:S14,6,0),IF(L16&gt;=1,S14,0))),0))),0)</f>
        <v>61300</v>
      </c>
      <c r="T16" s="37">
        <f t="shared" si="10"/>
        <v>7356</v>
      </c>
      <c r="U16" s="37">
        <f t="shared" si="11"/>
        <v>588</v>
      </c>
      <c r="V16" s="40">
        <f t="shared" si="0"/>
        <v>69244</v>
      </c>
      <c r="W16" s="37">
        <f t="shared" si="12"/>
        <v>0</v>
      </c>
      <c r="X16" s="37">
        <f t="shared" si="13"/>
        <v>3065</v>
      </c>
      <c r="Y16" s="37">
        <f t="shared" si="14"/>
        <v>0</v>
      </c>
      <c r="Z16" s="40">
        <f t="shared" si="15"/>
        <v>3065</v>
      </c>
      <c r="AA16" s="37">
        <f aca="true" t="shared" si="27" ref="AA16">IF(M16&gt;=1,(IF($C$1=1,(IF(L16&gt;=10,Z16-AD16,IF(L16&gt;=9,0,IF(L16&gt;=1,Z16-AD16,0)))),IF($C$1=2,ROUND((O16+P16)/10,0)-AD16,0))),0)</f>
        <v>2452</v>
      </c>
      <c r="AB16" s="37">
        <f t="shared" si="17"/>
        <v>0</v>
      </c>
      <c r="AC16" s="40">
        <f t="shared" si="18"/>
        <v>2452</v>
      </c>
      <c r="AD16" s="37">
        <f t="shared" si="19"/>
        <v>613</v>
      </c>
      <c r="AE16" s="38">
        <f t="shared" si="20"/>
        <v>3065</v>
      </c>
      <c r="AF16" s="38">
        <f t="shared" si="21"/>
        <v>0</v>
      </c>
      <c r="AG16" s="26">
        <f>_xlfn.IFERROR(IF($A$1=1,INDEX('BILL NO'!$F$6:$AS$115,$D$1,MATCH(N16,'BILL NO'!$F$4:$AS$4,0)),0),0)</f>
        <v>0</v>
      </c>
      <c r="AH16" s="26">
        <f>_xlfn.IFERROR(IF($A$1=1,INDEX('BILL NO'!$F$6:$AS$115,$D$1,MATCH(N16,'BILL NO'!$F$4:$AS$4,0)+2),0),0)</f>
        <v>0</v>
      </c>
    </row>
    <row r="17" spans="13:34" ht="15" customHeight="1">
      <c r="M17" s="41"/>
      <c r="N17" s="42"/>
      <c r="O17" s="37"/>
      <c r="P17" s="37"/>
      <c r="Q17" s="37"/>
      <c r="R17" s="40"/>
      <c r="S17" s="37"/>
      <c r="T17" s="37"/>
      <c r="U17" s="37"/>
      <c r="V17" s="40"/>
      <c r="W17" s="37"/>
      <c r="X17" s="37"/>
      <c r="Y17" s="37"/>
      <c r="Z17" s="40"/>
      <c r="AA17" s="37"/>
      <c r="AB17" s="37"/>
      <c r="AC17" s="40"/>
      <c r="AD17" s="37"/>
      <c r="AE17" s="38"/>
      <c r="AF17" s="38"/>
      <c r="AG17" s="27">
        <f>_xlfn.IFERROR(IF($A$1=1,INDEX('BILL NO'!$F$6:$AS$115,$D$1,MATCH(N16,'BILL NO'!$F$4:$AS$4,0)+1),0),0)</f>
        <v>0</v>
      </c>
      <c r="AH17" s="27">
        <f>_xlfn.IFERROR(IF($A$1=1,INDEX('BILL NO'!$F$6:$AS$115,$D$1,MATCH(N16,'BILL NO'!$F$4:$AS$4,0)+3),0),0)</f>
        <v>0</v>
      </c>
    </row>
    <row r="18" spans="1:34" ht="15" customHeight="1">
      <c r="A18" s="1" t="str">
        <f>'BILL NO'!A6</f>
        <v>दिसम्बर,2019</v>
      </c>
      <c r="B18" s="1">
        <v>6</v>
      </c>
      <c r="C18" s="1">
        <f t="shared" si="2"/>
        <v>6</v>
      </c>
      <c r="H18" s="1">
        <f>_xlfn.IFERROR(IF($D$1&gt;=1,(IF($L18&gt;=1,INDEX(DIFRANCE!$F$6:$AQ$115,$D$1,MATCH($N18,DIFRANCE!$F$4:$AQ$4,0)),0)),0),0)</f>
        <v>0</v>
      </c>
      <c r="I18" s="1">
        <f>_xlfn.IFERROR(IF($D$1&gt;=1,(IF($L18&gt;=1,INDEX(DIFRANCE!$F$6:$AQ$115,$D$1,MATCH($N18,DIFRANCE!$F$4:$AQ$4,0)+1),0)),0),0)</f>
        <v>0</v>
      </c>
      <c r="J18" s="1">
        <f>_xlfn.IFERROR(IF($D$1&gt;=1,(IF($L18&gt;=1,INDEX(DIFRANCE!$F$6:$AQ$115,$D$1,MATCH($N18,DIFRANCE!$F$4:$AQ$4,0)+2),0)),0),0)</f>
        <v>0</v>
      </c>
      <c r="K18" s="1">
        <f>_xlfn.IFERROR(IF($D$1&gt;=1,(IF($L18&gt;=1,INDEX(DIFRANCE!$F$6:$AQ$115,$D$1,MATCH($N18,DIFRANCE!$F$4:$AQ$4,0)+3),0)),0),0)</f>
        <v>0</v>
      </c>
      <c r="L18" s="1">
        <f t="shared" si="3"/>
        <v>6</v>
      </c>
      <c r="M18" s="41">
        <f t="shared" si="4"/>
        <v>6</v>
      </c>
      <c r="N18" s="42" t="str">
        <f t="shared" si="5"/>
        <v>दिसम्बर,2019</v>
      </c>
      <c r="O18" s="37">
        <f t="shared" si="6"/>
        <v>61300</v>
      </c>
      <c r="P18" s="37">
        <f t="shared" si="7"/>
        <v>10421</v>
      </c>
      <c r="Q18" s="37">
        <f aca="true" t="shared" si="28" ref="Q18:Q27">U18</f>
        <v>588</v>
      </c>
      <c r="R18" s="40">
        <f t="shared" si="9"/>
        <v>72309</v>
      </c>
      <c r="S18" s="37">
        <f>IF(M18&gt;=1,(IF(H18&gt;=1,H18,IF(H18&gt;=0,(IF(L18&gt;=10,VLOOKUP($B$5,$N$8:S16,6,0),IF(L18&gt;=1,S16,0))),0))),0)</f>
        <v>61300</v>
      </c>
      <c r="T18" s="37">
        <f t="shared" si="10"/>
        <v>7356</v>
      </c>
      <c r="U18" s="37">
        <f t="shared" si="11"/>
        <v>588</v>
      </c>
      <c r="V18" s="40">
        <f t="shared" si="0"/>
        <v>69244</v>
      </c>
      <c r="W18" s="37">
        <f t="shared" si="12"/>
        <v>0</v>
      </c>
      <c r="X18" s="37">
        <f t="shared" si="13"/>
        <v>3065</v>
      </c>
      <c r="Y18" s="37">
        <f t="shared" si="14"/>
        <v>0</v>
      </c>
      <c r="Z18" s="40">
        <f t="shared" si="15"/>
        <v>3065</v>
      </c>
      <c r="AA18" s="37">
        <f aca="true" t="shared" si="29" ref="AA18">IF(M18&gt;=1,(IF($C$1=1,(IF(L18&gt;=10,Z18-AD18,IF(L18&gt;=9,0,IF(L18&gt;=1,Z18-AD18,0)))),IF($C$1=2,ROUND((O18+P18)/10,0)-AD18,0))),0)</f>
        <v>2452</v>
      </c>
      <c r="AB18" s="37">
        <f t="shared" si="17"/>
        <v>0</v>
      </c>
      <c r="AC18" s="40">
        <f t="shared" si="18"/>
        <v>2452</v>
      </c>
      <c r="AD18" s="37">
        <f t="shared" si="19"/>
        <v>613</v>
      </c>
      <c r="AE18" s="38">
        <f t="shared" si="20"/>
        <v>3065</v>
      </c>
      <c r="AF18" s="38">
        <f t="shared" si="21"/>
        <v>0</v>
      </c>
      <c r="AG18" s="26">
        <f>_xlfn.IFERROR(IF($A$1=1,INDEX('BILL NO'!$F$6:$AS$115,$D$1,MATCH(N18,'BILL NO'!$F$4:$AS$4,0)),0),0)</f>
        <v>0</v>
      </c>
      <c r="AH18" s="26">
        <f>_xlfn.IFERROR(IF($A$1=1,INDEX('BILL NO'!$F$6:$AS$115,$D$1,MATCH(N18,'BILL NO'!$F$4:$AS$4,0)+2),0),0)</f>
        <v>0</v>
      </c>
    </row>
    <row r="19" spans="13:34" ht="15" customHeight="1">
      <c r="M19" s="41"/>
      <c r="N19" s="42"/>
      <c r="O19" s="37"/>
      <c r="P19" s="37"/>
      <c r="Q19" s="37"/>
      <c r="R19" s="40"/>
      <c r="S19" s="37"/>
      <c r="T19" s="37"/>
      <c r="U19" s="37"/>
      <c r="V19" s="40"/>
      <c r="W19" s="37"/>
      <c r="X19" s="37"/>
      <c r="Y19" s="37"/>
      <c r="Z19" s="40"/>
      <c r="AA19" s="37"/>
      <c r="AB19" s="37"/>
      <c r="AC19" s="40"/>
      <c r="AD19" s="37"/>
      <c r="AE19" s="38"/>
      <c r="AF19" s="38"/>
      <c r="AG19" s="27">
        <f>_xlfn.IFERROR(IF($A$1=1,INDEX('BILL NO'!$F$6:$AS$115,$D$1,MATCH(N18,'BILL NO'!$F$4:$AS$4,0)+1),0),0)</f>
        <v>0</v>
      </c>
      <c r="AH19" s="27">
        <f>_xlfn.IFERROR(IF($A$1=1,INDEX('BILL NO'!$F$6:$AS$115,$D$1,MATCH(N18,'BILL NO'!$F$4:$AS$4,0)+3),0),0)</f>
        <v>0</v>
      </c>
    </row>
    <row r="20" spans="1:34" ht="15" customHeight="1">
      <c r="A20" s="1" t="str">
        <f>'BILL NO'!A7</f>
        <v>जनवरी,2020</v>
      </c>
      <c r="B20" s="1">
        <v>7</v>
      </c>
      <c r="C20" s="1">
        <f t="shared" si="2"/>
        <v>7</v>
      </c>
      <c r="H20" s="1">
        <f>_xlfn.IFERROR(IF($D$1&gt;=1,(IF($L20&gt;=1,INDEX(DIFRANCE!$F$6:$AQ$115,$D$1,MATCH($N20,DIFRANCE!$F$4:$AQ$4,0)),0)),0),0)</f>
        <v>0</v>
      </c>
      <c r="I20" s="1">
        <f>_xlfn.IFERROR(IF($D$1&gt;=1,(IF($L20&gt;=1,INDEX(DIFRANCE!$F$6:$AQ$115,$D$1,MATCH($N20,DIFRANCE!$F$4:$AQ$4,0)+1),0)),0),0)</f>
        <v>0</v>
      </c>
      <c r="J20" s="1">
        <f>_xlfn.IFERROR(IF($D$1&gt;=1,(IF($L20&gt;=1,INDEX(DIFRANCE!$F$6:$AQ$115,$D$1,MATCH($N20,DIFRANCE!$F$4:$AQ$4,0)+2),0)),0),0)</f>
        <v>0</v>
      </c>
      <c r="K20" s="1">
        <f>_xlfn.IFERROR(IF($D$1&gt;=1,(IF($L20&gt;=1,INDEX(DIFRANCE!$F$6:$AQ$115,$D$1,MATCH($N20,DIFRANCE!$F$4:$AQ$4,0)+3),0)),0),0)</f>
        <v>0</v>
      </c>
      <c r="L20" s="1">
        <f t="shared" si="3"/>
        <v>7</v>
      </c>
      <c r="M20" s="41">
        <f t="shared" si="4"/>
        <v>7</v>
      </c>
      <c r="N20" s="42" t="str">
        <f t="shared" si="5"/>
        <v>जनवरी,2020</v>
      </c>
      <c r="O20" s="37">
        <f t="shared" si="6"/>
        <v>61300</v>
      </c>
      <c r="P20" s="37">
        <f t="shared" si="7"/>
        <v>10421</v>
      </c>
      <c r="Q20" s="37">
        <f aca="true" t="shared" si="30" ref="Q20:Q27">U20</f>
        <v>588</v>
      </c>
      <c r="R20" s="40">
        <f t="shared" si="9"/>
        <v>72309</v>
      </c>
      <c r="S20" s="37">
        <f>IF(M20&gt;=1,(IF(H20&gt;=1,H20,IF(H20&gt;=0,(IF(L20&gt;=10,VLOOKUP($B$5,$N$8:S18,6,0),IF(L20&gt;=1,S18,0))),0))),0)</f>
        <v>61300</v>
      </c>
      <c r="T20" s="37">
        <f t="shared" si="10"/>
        <v>7356</v>
      </c>
      <c r="U20" s="37">
        <f t="shared" si="11"/>
        <v>588</v>
      </c>
      <c r="V20" s="40">
        <f t="shared" si="0"/>
        <v>69244</v>
      </c>
      <c r="W20" s="37">
        <f t="shared" si="12"/>
        <v>0</v>
      </c>
      <c r="X20" s="37">
        <f t="shared" si="13"/>
        <v>3065</v>
      </c>
      <c r="Y20" s="37">
        <f t="shared" si="14"/>
        <v>0</v>
      </c>
      <c r="Z20" s="40">
        <f t="shared" si="15"/>
        <v>3065</v>
      </c>
      <c r="AA20" s="37">
        <f aca="true" t="shared" si="31" ref="AA20">IF(M20&gt;=1,(IF($C$1=1,(IF(L20&gt;=10,Z20-AD20,IF(L20&gt;=9,0,IF(L20&gt;=1,Z20-AD20,0)))),IF($C$1=2,ROUND((O20+P20)/10,0)-AD20,0))),0)</f>
        <v>2452</v>
      </c>
      <c r="AB20" s="37">
        <f t="shared" si="17"/>
        <v>0</v>
      </c>
      <c r="AC20" s="40">
        <f t="shared" si="18"/>
        <v>2452</v>
      </c>
      <c r="AD20" s="37">
        <f t="shared" si="19"/>
        <v>613</v>
      </c>
      <c r="AE20" s="38">
        <f t="shared" si="20"/>
        <v>3065</v>
      </c>
      <c r="AF20" s="38">
        <f t="shared" si="21"/>
        <v>0</v>
      </c>
      <c r="AG20" s="26">
        <f>_xlfn.IFERROR(IF($A$1=1,INDEX('BILL NO'!$F$6:$AS$115,$D$1,MATCH(N20,'BILL NO'!$F$4:$AS$4,0)),0),0)</f>
        <v>0</v>
      </c>
      <c r="AH20" s="26">
        <f>_xlfn.IFERROR(IF($A$1=1,INDEX('BILL NO'!$F$6:$AS$115,$D$1,MATCH(N20,'BILL NO'!$F$4:$AS$4,0)+2),0),0)</f>
        <v>0</v>
      </c>
    </row>
    <row r="21" spans="13:34" ht="15" customHeight="1">
      <c r="M21" s="41"/>
      <c r="N21" s="42"/>
      <c r="O21" s="37"/>
      <c r="P21" s="37"/>
      <c r="Q21" s="37"/>
      <c r="R21" s="40"/>
      <c r="S21" s="37"/>
      <c r="T21" s="37"/>
      <c r="U21" s="37"/>
      <c r="V21" s="40"/>
      <c r="W21" s="37"/>
      <c r="X21" s="37"/>
      <c r="Y21" s="37"/>
      <c r="Z21" s="40"/>
      <c r="AA21" s="37"/>
      <c r="AB21" s="37"/>
      <c r="AC21" s="40"/>
      <c r="AD21" s="37"/>
      <c r="AE21" s="38"/>
      <c r="AF21" s="38"/>
      <c r="AG21" s="27">
        <f>_xlfn.IFERROR(IF($A$1=1,INDEX('BILL NO'!$F$6:$AS$115,$D$1,MATCH(N20,'BILL NO'!$F$4:$AS$4,0)+1),0),0)</f>
        <v>0</v>
      </c>
      <c r="AH21" s="27">
        <f>_xlfn.IFERROR(IF($A$1=1,INDEX('BILL NO'!$F$6:$AS$115,$D$1,MATCH(N20,'BILL NO'!$F$4:$AS$4,0)+3),0),0)</f>
        <v>0</v>
      </c>
    </row>
    <row r="22" spans="1:34" ht="15" customHeight="1">
      <c r="A22" s="1" t="str">
        <f>'BILL NO'!A8</f>
        <v>फरवरी,2020</v>
      </c>
      <c r="B22" s="1">
        <v>8</v>
      </c>
      <c r="C22" s="1">
        <f t="shared" si="2"/>
        <v>8</v>
      </c>
      <c r="H22" s="1">
        <f>_xlfn.IFERROR(IF($D$1&gt;=1,(IF($L22&gt;=1,INDEX(DIFRANCE!$F$6:$AQ$115,$D$1,MATCH($N22,DIFRANCE!$F$4:$AQ$4,0)),0)),0),0)</f>
        <v>0</v>
      </c>
      <c r="I22" s="1">
        <f>_xlfn.IFERROR(IF($D$1&gt;=1,(IF($L22&gt;=1,INDEX(DIFRANCE!$F$6:$AQ$115,$D$1,MATCH($N22,DIFRANCE!$F$4:$AQ$4,0)+1),0)),0),0)</f>
        <v>0</v>
      </c>
      <c r="J22" s="1">
        <f>_xlfn.IFERROR(IF($D$1&gt;=1,(IF($L22&gt;=1,INDEX(DIFRANCE!$F$6:$AQ$115,$D$1,MATCH($N22,DIFRANCE!$F$4:$AQ$4,0)+2),0)),0),0)</f>
        <v>0</v>
      </c>
      <c r="K22" s="1">
        <f>_xlfn.IFERROR(IF($D$1&gt;=1,(IF($L22&gt;=1,INDEX(DIFRANCE!$F$6:$AQ$115,$D$1,MATCH($N22,DIFRANCE!$F$4:$AQ$4,0)+3),0)),0),0)</f>
        <v>0</v>
      </c>
      <c r="L22" s="1">
        <f t="shared" si="3"/>
        <v>8</v>
      </c>
      <c r="M22" s="41">
        <f t="shared" si="4"/>
        <v>8</v>
      </c>
      <c r="N22" s="42" t="str">
        <f t="shared" si="5"/>
        <v>फरवरी,2020</v>
      </c>
      <c r="O22" s="37">
        <f t="shared" si="6"/>
        <v>61300</v>
      </c>
      <c r="P22" s="37">
        <f t="shared" si="7"/>
        <v>10421</v>
      </c>
      <c r="Q22" s="37">
        <f aca="true" t="shared" si="32" ref="Q22:Q27">U22</f>
        <v>588</v>
      </c>
      <c r="R22" s="40">
        <f t="shared" si="9"/>
        <v>72309</v>
      </c>
      <c r="S22" s="37">
        <f>IF(M22&gt;=1,(IF(H22&gt;=1,H22,IF(H22&gt;=0,(IF(L22&gt;=10,VLOOKUP($B$5,$N$8:S20,6,0),IF(L22&gt;=1,S20,0))),0))),0)</f>
        <v>61300</v>
      </c>
      <c r="T22" s="37">
        <f t="shared" si="10"/>
        <v>7356</v>
      </c>
      <c r="U22" s="37">
        <f t="shared" si="11"/>
        <v>588</v>
      </c>
      <c r="V22" s="40">
        <f t="shared" si="0"/>
        <v>69244</v>
      </c>
      <c r="W22" s="37">
        <f t="shared" si="12"/>
        <v>0</v>
      </c>
      <c r="X22" s="37">
        <f t="shared" si="13"/>
        <v>3065</v>
      </c>
      <c r="Y22" s="37">
        <f t="shared" si="14"/>
        <v>0</v>
      </c>
      <c r="Z22" s="40">
        <f t="shared" si="15"/>
        <v>3065</v>
      </c>
      <c r="AA22" s="37">
        <f aca="true" t="shared" si="33" ref="AA22">IF(M22&gt;=1,(IF($C$1=1,(IF(L22&gt;=10,Z22-AD22,IF(L22&gt;=9,0,IF(L22&gt;=1,Z22-AD22,0)))),IF($C$1=2,ROUND((O22+P22)/10,0)-AD22,0))),0)</f>
        <v>2452</v>
      </c>
      <c r="AB22" s="37">
        <f t="shared" si="17"/>
        <v>0</v>
      </c>
      <c r="AC22" s="40">
        <f t="shared" si="18"/>
        <v>2452</v>
      </c>
      <c r="AD22" s="37">
        <f t="shared" si="19"/>
        <v>613</v>
      </c>
      <c r="AE22" s="38">
        <f t="shared" si="20"/>
        <v>3065</v>
      </c>
      <c r="AF22" s="38">
        <f t="shared" si="21"/>
        <v>0</v>
      </c>
      <c r="AG22" s="26">
        <f>_xlfn.IFERROR(IF($A$1=1,INDEX('BILL NO'!$F$6:$AS$115,$D$1,MATCH(N22,'BILL NO'!$F$4:$AS$4,0)),0),0)</f>
        <v>0</v>
      </c>
      <c r="AH22" s="26">
        <f>_xlfn.IFERROR(IF($A$1=1,INDEX('BILL NO'!$F$6:$AS$115,$D$1,MATCH(N22,'BILL NO'!$F$4:$AS$4,0)+2),0),0)</f>
        <v>0</v>
      </c>
    </row>
    <row r="23" spans="13:34" ht="15" customHeight="1">
      <c r="M23" s="41"/>
      <c r="N23" s="42"/>
      <c r="O23" s="37"/>
      <c r="P23" s="37"/>
      <c r="Q23" s="37"/>
      <c r="R23" s="40"/>
      <c r="S23" s="37"/>
      <c r="T23" s="37"/>
      <c r="U23" s="37"/>
      <c r="V23" s="40"/>
      <c r="W23" s="37"/>
      <c r="X23" s="37"/>
      <c r="Y23" s="37"/>
      <c r="Z23" s="40"/>
      <c r="AA23" s="37"/>
      <c r="AB23" s="37"/>
      <c r="AC23" s="40"/>
      <c r="AD23" s="37"/>
      <c r="AE23" s="38"/>
      <c r="AF23" s="38"/>
      <c r="AG23" s="27">
        <f>_xlfn.IFERROR(IF($A$1=1,INDEX('BILL NO'!$F$6:$AS$115,$D$1,MATCH(N22,'BILL NO'!$F$4:$AS$4,0)+1),0),0)</f>
        <v>0</v>
      </c>
      <c r="AH23" s="27">
        <f>_xlfn.IFERROR(IF($A$1=1,INDEX('BILL NO'!$F$6:$AS$115,$D$1,MATCH(N22,'BILL NO'!$F$4:$AS$4,0)+3),0),0)</f>
        <v>0</v>
      </c>
    </row>
    <row r="24" spans="1:34" ht="15" customHeight="1">
      <c r="A24" s="1" t="str">
        <f>'BILL NO'!A9</f>
        <v>मार्च,2020</v>
      </c>
      <c r="B24" s="1">
        <v>9</v>
      </c>
      <c r="C24" s="1">
        <f t="shared" si="2"/>
        <v>9</v>
      </c>
      <c r="H24" s="1">
        <f>_xlfn.IFERROR(IF($D$1&gt;=1,(IF($L24&gt;=1,INDEX(DIFRANCE!$F$6:$AQ$115,$D$1,MATCH($N24,DIFRANCE!$F$4:$AQ$4,0)),0)),0),0)</f>
        <v>0</v>
      </c>
      <c r="I24" s="1">
        <f>_xlfn.IFERROR(IF($D$1&gt;=1,(IF($L24&gt;=1,INDEX(DIFRANCE!$F$6:$AQ$115,$D$1,MATCH($N24,DIFRANCE!$F$4:$AQ$4,0)+1),0)),0),0)</f>
        <v>0</v>
      </c>
      <c r="J24" s="1">
        <f>_xlfn.IFERROR(IF($D$1&gt;=1,(IF($L24&gt;=1,INDEX(DIFRANCE!$F$6:$AQ$115,$D$1,MATCH($N24,DIFRANCE!$F$4:$AQ$4,0)+2),0)),0),0)</f>
        <v>0</v>
      </c>
      <c r="K24" s="1">
        <f>_xlfn.IFERROR(IF($D$1&gt;=1,(IF($L24&gt;=1,INDEX(DIFRANCE!$F$6:$AQ$115,$D$1,MATCH($N24,DIFRANCE!$F$4:$AQ$4,0)+3),0)),0),0)</f>
        <v>0</v>
      </c>
      <c r="L24" s="1">
        <f t="shared" si="3"/>
        <v>9</v>
      </c>
      <c r="M24" s="41">
        <f t="shared" si="4"/>
        <v>9</v>
      </c>
      <c r="N24" s="42" t="str">
        <f t="shared" si="5"/>
        <v>मार्च,2020</v>
      </c>
      <c r="O24" s="37">
        <f t="shared" si="6"/>
        <v>61300</v>
      </c>
      <c r="P24" s="37">
        <f t="shared" si="7"/>
        <v>10421</v>
      </c>
      <c r="Q24" s="37">
        <f aca="true" t="shared" si="34" ref="Q24:Q27">U24</f>
        <v>588</v>
      </c>
      <c r="R24" s="40">
        <f t="shared" si="9"/>
        <v>72309</v>
      </c>
      <c r="S24" s="37">
        <f>IF(M24&gt;=1,(IF(H24&gt;=1,H24,IF(H24&gt;=0,(IF(L24&gt;=10,VLOOKUP($B$5,$N$8:S22,6,0),IF(L24&gt;=1,S22,0))),0))),0)</f>
        <v>61300</v>
      </c>
      <c r="T24" s="37">
        <f t="shared" si="10"/>
        <v>7356</v>
      </c>
      <c r="U24" s="37">
        <f t="shared" si="11"/>
        <v>588</v>
      </c>
      <c r="V24" s="40">
        <f t="shared" si="0"/>
        <v>69244</v>
      </c>
      <c r="W24" s="37">
        <f t="shared" si="12"/>
        <v>0</v>
      </c>
      <c r="X24" s="37">
        <f t="shared" si="13"/>
        <v>3065</v>
      </c>
      <c r="Y24" s="37">
        <f t="shared" si="14"/>
        <v>0</v>
      </c>
      <c r="Z24" s="40">
        <f t="shared" si="15"/>
        <v>3065</v>
      </c>
      <c r="AA24" s="37">
        <f aca="true" t="shared" si="35" ref="AA24">IF(M24&gt;=1,(IF($C$1=1,(IF(L24&gt;=10,Z24-AD24,IF(L24&gt;=9,0,IF(L24&gt;=1,Z24-AD24,0)))),IF($C$1=2,ROUND((O24+P24)/10,0)-AD24,0))),0)</f>
        <v>0</v>
      </c>
      <c r="AB24" s="37">
        <f t="shared" si="17"/>
        <v>0</v>
      </c>
      <c r="AC24" s="40">
        <f t="shared" si="18"/>
        <v>0</v>
      </c>
      <c r="AD24" s="37">
        <f t="shared" si="19"/>
        <v>613</v>
      </c>
      <c r="AE24" s="38">
        <f t="shared" si="20"/>
        <v>613</v>
      </c>
      <c r="AF24" s="38">
        <f t="shared" si="21"/>
        <v>2452</v>
      </c>
      <c r="AG24" s="26">
        <f>_xlfn.IFERROR(IF($A$1=1,INDEX('BILL NO'!$F$6:$AS$115,$D$1,MATCH(N24,'BILL NO'!$F$4:$AS$4,0)),0),0)</f>
        <v>0</v>
      </c>
      <c r="AH24" s="26">
        <f>_xlfn.IFERROR(IF($A$1=1,INDEX('BILL NO'!$F$6:$AS$115,$D$1,MATCH(N24,'BILL NO'!$F$4:$AS$4,0)+2),0),0)</f>
        <v>0</v>
      </c>
    </row>
    <row r="25" spans="13:34" ht="15" customHeight="1">
      <c r="M25" s="41"/>
      <c r="N25" s="42"/>
      <c r="O25" s="37"/>
      <c r="P25" s="37"/>
      <c r="Q25" s="37"/>
      <c r="R25" s="40"/>
      <c r="S25" s="37"/>
      <c r="T25" s="37"/>
      <c r="U25" s="37"/>
      <c r="V25" s="40"/>
      <c r="W25" s="37"/>
      <c r="X25" s="37"/>
      <c r="Y25" s="37"/>
      <c r="Z25" s="40"/>
      <c r="AA25" s="37"/>
      <c r="AB25" s="37"/>
      <c r="AC25" s="40"/>
      <c r="AD25" s="37"/>
      <c r="AE25" s="38"/>
      <c r="AF25" s="38"/>
      <c r="AG25" s="27">
        <f>_xlfn.IFERROR(IF($A$1=1,INDEX('BILL NO'!$F$6:$AS$115,$D$1,MATCH(N24,'BILL NO'!$F$4:$AS$4,0)+1),0),0)</f>
        <v>0</v>
      </c>
      <c r="AH25" s="27">
        <f>_xlfn.IFERROR(IF($A$1=1,INDEX('BILL NO'!$F$6:$AS$115,$D$1,MATCH(N24,'BILL NO'!$F$4:$AS$4,0)+3),0),0)</f>
        <v>0</v>
      </c>
    </row>
    <row r="26" spans="1:34" ht="15" customHeight="1">
      <c r="A26" s="1" t="s">
        <v>56</v>
      </c>
      <c r="B26" s="1">
        <v>10</v>
      </c>
      <c r="C26" s="1">
        <f>IF($A$5&gt;=1,(IF($A$6&gt;$A$4,$A$6,0)),0)</f>
        <v>10</v>
      </c>
      <c r="H26" s="1">
        <f>_xlfn.IFERROR(IF($D$1&gt;=1,(IF($L26&gt;=1,INDEX(DIFRANCE!$F$6:$AQ$115,$D$1,MATCH($N26,DIFRANCE!$F$4:$AQ$4,0)),0)),0),0)</f>
        <v>0</v>
      </c>
      <c r="I26" s="1">
        <f>_xlfn.IFERROR(IF($D$1&gt;=1,(IF($L26&gt;=1,INDEX(DIFRANCE!$F$6:$AQ$115,$D$1,MATCH($N26,DIFRANCE!$F$4:$AQ$4,0)+1),0)),0),0)</f>
        <v>0</v>
      </c>
      <c r="J26" s="1">
        <f>_xlfn.IFERROR(IF($D$1&gt;=1,(IF($L26&gt;=1,INDEX(DIFRANCE!$F$6:$AQ$115,$D$1,MATCH($N26,DIFRANCE!$F$4:$AQ$4,0)+2),0)),0),0)</f>
        <v>0</v>
      </c>
      <c r="K26" s="1">
        <f>_xlfn.IFERROR(IF($D$1&gt;=1,(IF($L26&gt;=1,INDEX(DIFRANCE!$F$6:$AQ$115,$D$1,MATCH($N26,DIFRANCE!$F$4:$AQ$4,0)+3),0)),0),0)</f>
        <v>0</v>
      </c>
      <c r="L26" s="1">
        <f t="shared" si="3"/>
        <v>10</v>
      </c>
      <c r="M26" s="41">
        <f t="shared" si="4"/>
        <v>10</v>
      </c>
      <c r="N26" s="42" t="str">
        <f t="shared" si="5"/>
        <v>PL INCASH</v>
      </c>
      <c r="O26" s="37">
        <f t="shared" si="6"/>
        <v>61300</v>
      </c>
      <c r="P26" s="37">
        <f t="shared" si="7"/>
        <v>10421</v>
      </c>
      <c r="Q26" s="37">
        <f aca="true" t="shared" si="36" ref="Q26:Q27">U26</f>
        <v>588</v>
      </c>
      <c r="R26" s="40">
        <f t="shared" si="9"/>
        <v>72309</v>
      </c>
      <c r="S26" s="37">
        <f>IF(M26&gt;=1,(IF(H26&gt;=1,H26,IF(H26&gt;=0,(IF(L26&gt;=10,VLOOKUP($B$5,$N$8:S24,6,0),IF(L26&gt;=1,S24,0))),0))),0)</f>
        <v>61300</v>
      </c>
      <c r="T26" s="37">
        <f t="shared" si="10"/>
        <v>7356</v>
      </c>
      <c r="U26" s="37">
        <f t="shared" si="11"/>
        <v>588</v>
      </c>
      <c r="V26" s="40">
        <f t="shared" si="0"/>
        <v>69244</v>
      </c>
      <c r="W26" s="37">
        <f t="shared" si="12"/>
        <v>0</v>
      </c>
      <c r="X26" s="37">
        <f t="shared" si="13"/>
        <v>3065</v>
      </c>
      <c r="Y26" s="37">
        <f t="shared" si="14"/>
        <v>0</v>
      </c>
      <c r="Z26" s="40">
        <f t="shared" si="15"/>
        <v>3065</v>
      </c>
      <c r="AA26" s="37">
        <f aca="true" t="shared" si="37" ref="AA26">IF(M26&gt;=1,(IF($C$1=1,(IF(L26&gt;=10,Z26-AD26,IF(L26&gt;=9,0,IF(L26&gt;=1,Z26-AD26,0)))),IF($C$1=2,ROUND((O26+P26)/10,0)-AD26,0))),0)</f>
        <v>2452</v>
      </c>
      <c r="AB26" s="37">
        <f t="shared" si="17"/>
        <v>0</v>
      </c>
      <c r="AC26" s="40">
        <f t="shared" si="18"/>
        <v>2452</v>
      </c>
      <c r="AD26" s="37">
        <f t="shared" si="19"/>
        <v>613</v>
      </c>
      <c r="AE26" s="38">
        <f t="shared" si="20"/>
        <v>3065</v>
      </c>
      <c r="AF26" s="38">
        <f t="shared" si="21"/>
        <v>0</v>
      </c>
      <c r="AG26" s="26">
        <f>_xlfn.IFERROR(IF($A$1=1,INDEX('BILL NO'!$F$6:$AS$115,$D$1,MATCH(N26,'BILL NO'!$F$4:$AS$4,0)),0),0)</f>
        <v>0</v>
      </c>
      <c r="AH26" s="26">
        <f>_xlfn.IFERROR(IF($A$1=1,INDEX('BILL NO'!$F$6:$AS$115,$D$1,MATCH(N26,'BILL NO'!$F$4:$AS$4,0)+2),0),0)</f>
        <v>0</v>
      </c>
    </row>
    <row r="27" spans="13:34" ht="15" customHeight="1">
      <c r="M27" s="41"/>
      <c r="N27" s="42"/>
      <c r="O27" s="37"/>
      <c r="P27" s="37"/>
      <c r="Q27" s="37"/>
      <c r="R27" s="40"/>
      <c r="S27" s="37"/>
      <c r="T27" s="37"/>
      <c r="U27" s="37"/>
      <c r="V27" s="40"/>
      <c r="W27" s="37"/>
      <c r="X27" s="37"/>
      <c r="Y27" s="37"/>
      <c r="Z27" s="40"/>
      <c r="AA27" s="37"/>
      <c r="AB27" s="37"/>
      <c r="AC27" s="40"/>
      <c r="AD27" s="37"/>
      <c r="AE27" s="38"/>
      <c r="AF27" s="38"/>
      <c r="AG27" s="27">
        <f>_xlfn.IFERROR(IF($A$1=1,INDEX('BILL NO'!$F$6:$AS$115,$D$1,MATCH(N26,'BILL NO'!$F$4:$AS$4,0)+1),0),0)</f>
        <v>0</v>
      </c>
      <c r="AH27" s="27">
        <f>_xlfn.IFERROR(IF($A$1=1,INDEX('BILL NO'!$F$6:$AS$115,$D$1,MATCH(N26,'BILL NO'!$F$4:$AS$4,0)+3),0),0)</f>
        <v>0</v>
      </c>
    </row>
    <row r="28" spans="13:34" ht="23.25" customHeight="1">
      <c r="M28" s="39" t="s">
        <v>57</v>
      </c>
      <c r="N28" s="39"/>
      <c r="O28" s="28">
        <f>SUM(O8:O27)</f>
        <v>613000</v>
      </c>
      <c r="P28" s="28">
        <f aca="true" t="shared" si="38" ref="P28:AF28">SUM(P8:P27)</f>
        <v>104210</v>
      </c>
      <c r="Q28" s="28">
        <f t="shared" si="38"/>
        <v>5880</v>
      </c>
      <c r="R28" s="28">
        <f t="shared" si="38"/>
        <v>723090</v>
      </c>
      <c r="S28" s="28">
        <f t="shared" si="38"/>
        <v>613000</v>
      </c>
      <c r="T28" s="28">
        <f t="shared" si="38"/>
        <v>73560</v>
      </c>
      <c r="U28" s="28">
        <f t="shared" si="38"/>
        <v>5880</v>
      </c>
      <c r="V28" s="28">
        <f t="shared" si="38"/>
        <v>692440</v>
      </c>
      <c r="W28" s="28">
        <f t="shared" si="38"/>
        <v>0</v>
      </c>
      <c r="X28" s="28">
        <f t="shared" si="38"/>
        <v>30650</v>
      </c>
      <c r="Y28" s="28">
        <f t="shared" si="38"/>
        <v>0</v>
      </c>
      <c r="Z28" s="28">
        <f t="shared" si="38"/>
        <v>30650</v>
      </c>
      <c r="AA28" s="28">
        <f t="shared" si="38"/>
        <v>22068</v>
      </c>
      <c r="AB28" s="28">
        <f t="shared" si="38"/>
        <v>0</v>
      </c>
      <c r="AC28" s="28">
        <f t="shared" si="38"/>
        <v>22068</v>
      </c>
      <c r="AD28" s="28">
        <f t="shared" si="38"/>
        <v>6130</v>
      </c>
      <c r="AE28" s="28">
        <f t="shared" si="38"/>
        <v>28198</v>
      </c>
      <c r="AF28" s="28">
        <f t="shared" si="38"/>
        <v>2452</v>
      </c>
      <c r="AG28" s="39" t="s">
        <v>58</v>
      </c>
      <c r="AH28" s="39"/>
    </row>
    <row r="29" spans="13:32" ht="15.75"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3:32" ht="15.75"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3:32" ht="15.75"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</sheetData>
  <sheetProtection password="CD8E" sheet="1" objects="1" scenarios="1"/>
  <mergeCells count="220">
    <mergeCell ref="N8:N9"/>
    <mergeCell ref="M8:M9"/>
    <mergeCell ref="M10:M11"/>
    <mergeCell ref="N10:N11"/>
    <mergeCell ref="M12:M13"/>
    <mergeCell ref="N12:N13"/>
    <mergeCell ref="M3:AH3"/>
    <mergeCell ref="M4:Q4"/>
    <mergeCell ref="AF4:AG4"/>
    <mergeCell ref="AB4:AD4"/>
    <mergeCell ref="AF5:AH5"/>
    <mergeCell ref="AF6:AF7"/>
    <mergeCell ref="M6:M7"/>
    <mergeCell ref="N6:N7"/>
    <mergeCell ref="M5:N5"/>
    <mergeCell ref="O5:S5"/>
    <mergeCell ref="AD5:AE5"/>
    <mergeCell ref="X5:Z5"/>
    <mergeCell ref="O6:R6"/>
    <mergeCell ref="S6:V6"/>
    <mergeCell ref="W6:Z6"/>
    <mergeCell ref="AA6:AC6"/>
    <mergeCell ref="AD6:AD7"/>
    <mergeCell ref="AE6:AE7"/>
    <mergeCell ref="N22:N23"/>
    <mergeCell ref="M24:M25"/>
    <mergeCell ref="N24:N25"/>
    <mergeCell ref="M14:M15"/>
    <mergeCell ref="N14:N15"/>
    <mergeCell ref="M16:M17"/>
    <mergeCell ref="N16:N17"/>
    <mergeCell ref="M18:M19"/>
    <mergeCell ref="N18:N19"/>
    <mergeCell ref="R8:R9"/>
    <mergeCell ref="S8:S9"/>
    <mergeCell ref="T8:T9"/>
    <mergeCell ref="U8:U9"/>
    <mergeCell ref="V8:V9"/>
    <mergeCell ref="M26:M27"/>
    <mergeCell ref="N26:N27"/>
    <mergeCell ref="O8:O9"/>
    <mergeCell ref="P8:P9"/>
    <mergeCell ref="Q8:Q9"/>
    <mergeCell ref="O10:O11"/>
    <mergeCell ref="P10:P11"/>
    <mergeCell ref="Q10:Q11"/>
    <mergeCell ref="O12:O13"/>
    <mergeCell ref="P12:P13"/>
    <mergeCell ref="Q12:Q13"/>
    <mergeCell ref="O14:O15"/>
    <mergeCell ref="P14:P15"/>
    <mergeCell ref="Q14:Q15"/>
    <mergeCell ref="O16:O17"/>
    <mergeCell ref="P16:P17"/>
    <mergeCell ref="M20:M21"/>
    <mergeCell ref="N20:N21"/>
    <mergeCell ref="M22:M23"/>
    <mergeCell ref="AB8:AB9"/>
    <mergeCell ref="AC8:AC9"/>
    <mergeCell ref="AD8:AD9"/>
    <mergeCell ref="AE8:AE9"/>
    <mergeCell ref="AF8:AF9"/>
    <mergeCell ref="W8:W9"/>
    <mergeCell ref="X8:X9"/>
    <mergeCell ref="Y8:Y9"/>
    <mergeCell ref="Z8:Z9"/>
    <mergeCell ref="AA8:AA9"/>
    <mergeCell ref="AF10:AF11"/>
    <mergeCell ref="W10:W11"/>
    <mergeCell ref="X10:X11"/>
    <mergeCell ref="Y10:Y11"/>
    <mergeCell ref="Z10:Z11"/>
    <mergeCell ref="AA10:AA11"/>
    <mergeCell ref="R10:R11"/>
    <mergeCell ref="S10:S11"/>
    <mergeCell ref="T10:T11"/>
    <mergeCell ref="U10:U11"/>
    <mergeCell ref="V10:V11"/>
    <mergeCell ref="R12:R13"/>
    <mergeCell ref="S12:S13"/>
    <mergeCell ref="T12:T13"/>
    <mergeCell ref="U12:U13"/>
    <mergeCell ref="V12:V13"/>
    <mergeCell ref="AB10:AB11"/>
    <mergeCell ref="AC10:AC11"/>
    <mergeCell ref="AD10:AD11"/>
    <mergeCell ref="AE10:AE11"/>
    <mergeCell ref="AB12:AB13"/>
    <mergeCell ref="AC12:AC13"/>
    <mergeCell ref="AD12:AD13"/>
    <mergeCell ref="AE12:AE13"/>
    <mergeCell ref="AF12:AF13"/>
    <mergeCell ref="W12:W13"/>
    <mergeCell ref="X12:X13"/>
    <mergeCell ref="Y12:Y13"/>
    <mergeCell ref="Z12:Z13"/>
    <mergeCell ref="AA12:AA13"/>
    <mergeCell ref="AD14:AD15"/>
    <mergeCell ref="AE14:AE15"/>
    <mergeCell ref="AF14:AF15"/>
    <mergeCell ref="W14:W15"/>
    <mergeCell ref="X14:X15"/>
    <mergeCell ref="Y14:Y15"/>
    <mergeCell ref="Z14:Z15"/>
    <mergeCell ref="AA14:AA15"/>
    <mergeCell ref="R14:R15"/>
    <mergeCell ref="S14:S15"/>
    <mergeCell ref="T14:T15"/>
    <mergeCell ref="U14:U15"/>
    <mergeCell ref="V14:V15"/>
    <mergeCell ref="Y16:Y17"/>
    <mergeCell ref="Z16:Z17"/>
    <mergeCell ref="Q16:Q17"/>
    <mergeCell ref="R16:R17"/>
    <mergeCell ref="S16:S17"/>
    <mergeCell ref="T16:T17"/>
    <mergeCell ref="U16:U17"/>
    <mergeCell ref="AB14:AB15"/>
    <mergeCell ref="AC14:AC15"/>
    <mergeCell ref="AF16:AF17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B18:AB19"/>
    <mergeCell ref="AC18:AC19"/>
    <mergeCell ref="AA16:AA17"/>
    <mergeCell ref="AB16:AB17"/>
    <mergeCell ref="AC16:AC17"/>
    <mergeCell ref="AD16:AD17"/>
    <mergeCell ref="AE16:AE17"/>
    <mergeCell ref="V16:V17"/>
    <mergeCell ref="W16:W17"/>
    <mergeCell ref="X16:X17"/>
    <mergeCell ref="AB20:AB21"/>
    <mergeCell ref="AC20:AC21"/>
    <mergeCell ref="AD20:AD21"/>
    <mergeCell ref="AE20:AE21"/>
    <mergeCell ref="AF20:AF21"/>
    <mergeCell ref="AD18:AD19"/>
    <mergeCell ref="AE18:AE19"/>
    <mergeCell ref="AF18:AF19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AB22:AB23"/>
    <mergeCell ref="AC22:AC23"/>
    <mergeCell ref="T22:T23"/>
    <mergeCell ref="U22:U23"/>
    <mergeCell ref="V22:V23"/>
    <mergeCell ref="W22:W23"/>
    <mergeCell ref="X22:X23"/>
    <mergeCell ref="O22:O23"/>
    <mergeCell ref="P22:P23"/>
    <mergeCell ref="Q22:Q23"/>
    <mergeCell ref="R22:R23"/>
    <mergeCell ref="S22:S23"/>
    <mergeCell ref="AB24:AB25"/>
    <mergeCell ref="AC24:AC25"/>
    <mergeCell ref="AD24:AD25"/>
    <mergeCell ref="AE24:AE25"/>
    <mergeCell ref="AF24:AF25"/>
    <mergeCell ref="AD22:AD23"/>
    <mergeCell ref="AE22:AE23"/>
    <mergeCell ref="AF22:AF23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Y22:Y23"/>
    <mergeCell ref="Z22:Z23"/>
    <mergeCell ref="AA22:AA23"/>
    <mergeCell ref="AD26:AD27"/>
    <mergeCell ref="AE26:AE27"/>
    <mergeCell ref="AF26:AF27"/>
    <mergeCell ref="M28:N28"/>
    <mergeCell ref="AG28:AH28"/>
    <mergeCell ref="Y26:Y27"/>
    <mergeCell ref="Z26:Z27"/>
    <mergeCell ref="AA26:AA27"/>
    <mergeCell ref="AB26:AB27"/>
    <mergeCell ref="AC26:AC27"/>
    <mergeCell ref="T26:T27"/>
    <mergeCell ref="U26:U27"/>
    <mergeCell ref="V26:V27"/>
    <mergeCell ref="W26:W27"/>
    <mergeCell ref="X26:X27"/>
    <mergeCell ref="O26:O27"/>
    <mergeCell ref="P26:P27"/>
    <mergeCell ref="Q26:Q27"/>
    <mergeCell ref="R26:R27"/>
    <mergeCell ref="S26:S27"/>
  </mergeCells>
  <conditionalFormatting sqref="X5:Z5 AF5:AH5">
    <cfRule type="cellIs" priority="3" dxfId="0" operator="equal">
      <formula>0</formula>
    </cfRule>
  </conditionalFormatting>
  <conditionalFormatting sqref="AG8:AH27">
    <cfRule type="cellIs" priority="2" dxfId="0" operator="equal">
      <formula>0</formula>
    </cfRule>
  </conditionalFormatting>
  <conditionalFormatting sqref="M8:AF28">
    <cfRule type="cellIs" priority="1" dxfId="0" operator="equal">
      <formula>0</formula>
    </cfRule>
  </conditionalFormatting>
  <dataValidations count="2">
    <dataValidation type="list" allowBlank="1" showInputMessage="1" showErrorMessage="1" sqref="O5:S5">
      <formula1>EMP</formula1>
    </dataValidation>
    <dataValidation type="list" allowBlank="1" showInputMessage="1" showErrorMessage="1" sqref="AB4:AD4 AF4:AG4">
      <formula1>MONTH</formula1>
    </dataValidation>
  </dataValidations>
  <printOptions/>
  <pageMargins left="0.1968503937007874" right="0.1968503937007874" top="0.1968503937007874" bottom="0.1968503937007874" header="0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15"/>
  <sheetViews>
    <sheetView tabSelected="1" view="pageBreakPreview" zoomScaleSheetLayoutView="100" workbookViewId="0" topLeftCell="C2">
      <pane xSplit="2" ySplit="4" topLeftCell="E6" activePane="bottomRight" state="frozen"/>
      <selection pane="topLeft" activeCell="C2" sqref="C2"/>
      <selection pane="topRight" activeCell="E2" sqref="E2"/>
      <selection pane="bottomLeft" activeCell="C6" sqref="C6"/>
      <selection pane="bottomRight" activeCell="E9" sqref="E9"/>
    </sheetView>
  </sheetViews>
  <sheetFormatPr defaultColWidth="9.140625" defaultRowHeight="15"/>
  <cols>
    <col min="1" max="2" width="9.140625" style="1" hidden="1" customWidth="1"/>
    <col min="3" max="3" width="6.57421875" style="1" customWidth="1"/>
    <col min="4" max="4" width="29.140625" style="1" customWidth="1"/>
    <col min="5" max="6" width="22.7109375" style="1" customWidth="1"/>
    <col min="7" max="7" width="10.7109375" style="1" customWidth="1"/>
    <col min="8" max="8" width="7.28125" style="1" customWidth="1"/>
    <col min="9" max="9" width="10.421875" style="1" customWidth="1"/>
    <col min="10" max="16384" width="9.140625" style="1" customWidth="1"/>
  </cols>
  <sheetData>
    <row r="1" ht="15" hidden="1"/>
    <row r="2" spans="3:9" ht="24.95" customHeight="1">
      <c r="C2" s="54" t="str">
        <f>SUCHI!E3</f>
        <v>कार्यालय राजकीय उच्च माध्यमिक विद्यालय, लवेरा कलां, बावड़ी-जोधपुर</v>
      </c>
      <c r="D2" s="54"/>
      <c r="E2" s="54"/>
      <c r="F2" s="54"/>
      <c r="G2" s="54"/>
      <c r="H2" s="54"/>
      <c r="I2" s="54"/>
    </row>
    <row r="3" spans="3:9" ht="24.95" customHeight="1">
      <c r="C3" s="55" t="s">
        <v>53</v>
      </c>
      <c r="D3" s="55"/>
      <c r="E3" s="55"/>
      <c r="F3" s="55"/>
      <c r="G3" s="56">
        <f>SUM(I6:I115)</f>
        <v>159709</v>
      </c>
      <c r="H3" s="56"/>
      <c r="I3" s="2"/>
    </row>
    <row r="4" spans="3:9" ht="15" customHeight="1">
      <c r="C4" s="31" t="s">
        <v>0</v>
      </c>
      <c r="D4" s="31" t="s">
        <v>1</v>
      </c>
      <c r="E4" s="31" t="s">
        <v>2</v>
      </c>
      <c r="F4" s="31" t="s">
        <v>43</v>
      </c>
      <c r="G4" s="3" t="s">
        <v>3</v>
      </c>
      <c r="H4" s="32" t="s">
        <v>10</v>
      </c>
      <c r="I4" s="32" t="s">
        <v>51</v>
      </c>
    </row>
    <row r="5" spans="3:9" ht="15">
      <c r="C5" s="31"/>
      <c r="D5" s="31"/>
      <c r="E5" s="31"/>
      <c r="F5" s="31"/>
      <c r="G5" s="4" t="s">
        <v>5</v>
      </c>
      <c r="H5" s="32"/>
      <c r="I5" s="32"/>
    </row>
    <row r="6" spans="3:9" ht="20.1" customHeight="1">
      <c r="C6" s="5">
        <f>SUCHI!E6</f>
        <v>1</v>
      </c>
      <c r="D6" s="6" t="str">
        <f>SUCHI!F6</f>
        <v>मंगलाराम चौधरी</v>
      </c>
      <c r="E6" s="5" t="str">
        <f>SUCHI!G6</f>
        <v>प्रधानाध्यापक</v>
      </c>
      <c r="F6" s="5" t="str">
        <f>SUCHI!H6</f>
        <v>RJJO198925006603</v>
      </c>
      <c r="G6" s="7">
        <f>SUCHI!L6</f>
        <v>67200</v>
      </c>
      <c r="H6" s="5">
        <f>SUCHI!Q6</f>
        <v>3</v>
      </c>
      <c r="I6" s="8">
        <f>IF(C6&gt;=1,(IF(G6&gt;=1,ROUND(G6/31*H6,0),0)),0)</f>
        <v>6503</v>
      </c>
    </row>
    <row r="7" spans="3:9" ht="20.1" customHeight="1">
      <c r="C7" s="5">
        <f>SUCHI!E7</f>
        <v>2</v>
      </c>
      <c r="D7" s="6" t="str">
        <f>SUCHI!F7</f>
        <v>गायत्री देवी चौहान</v>
      </c>
      <c r="E7" s="5" t="str">
        <f>SUCHI!G7</f>
        <v>अध्यापक तृतीय श्रेणी L-1</v>
      </c>
      <c r="F7" s="5" t="str">
        <f>SUCHI!H7</f>
        <v>RJJO199825006483</v>
      </c>
      <c r="G7" s="7">
        <f>SUCHI!L7</f>
        <v>59500</v>
      </c>
      <c r="H7" s="5">
        <f>SUCHI!Q7</f>
        <v>3</v>
      </c>
      <c r="I7" s="8">
        <f aca="true" t="shared" si="0" ref="I7:I70">IF(C7&gt;=1,(IF(G7&gt;=1,ROUND(G7/31*H7,0),0)),0)</f>
        <v>5758</v>
      </c>
    </row>
    <row r="8" spans="3:9" ht="20.1" customHeight="1">
      <c r="C8" s="5">
        <f>SUCHI!E8</f>
        <v>3</v>
      </c>
      <c r="D8" s="6" t="str">
        <f>SUCHI!F8</f>
        <v>सविता आशिया</v>
      </c>
      <c r="E8" s="5" t="str">
        <f>SUCHI!G8</f>
        <v>प्रबोधक L-2</v>
      </c>
      <c r="F8" s="5" t="str">
        <f>SUCHI!H8</f>
        <v>RJJO200925010122</v>
      </c>
      <c r="G8" s="7">
        <f>SUCHI!L8</f>
        <v>43800</v>
      </c>
      <c r="H8" s="5">
        <f>SUCHI!Q8</f>
        <v>3</v>
      </c>
      <c r="I8" s="8">
        <f t="shared" si="0"/>
        <v>4239</v>
      </c>
    </row>
    <row r="9" spans="3:9" ht="20.1" customHeight="1">
      <c r="C9" s="5">
        <f>SUCHI!E9</f>
        <v>4</v>
      </c>
      <c r="D9" s="6" t="str">
        <f>SUCHI!F9</f>
        <v>बलवीरसिंह</v>
      </c>
      <c r="E9" s="5" t="str">
        <f>SUCHI!G9</f>
        <v>प्रबोधक L-2</v>
      </c>
      <c r="F9" s="5" t="str">
        <f>SUCHI!H9</f>
        <v>RJJO200825017496</v>
      </c>
      <c r="G9" s="7">
        <f>SUCHI!L9</f>
        <v>43800</v>
      </c>
      <c r="H9" s="5">
        <f>SUCHI!Q9</f>
        <v>3</v>
      </c>
      <c r="I9" s="8">
        <f t="shared" si="0"/>
        <v>4239</v>
      </c>
    </row>
    <row r="10" spans="3:9" ht="20.1" customHeight="1">
      <c r="C10" s="5">
        <f>SUCHI!E10</f>
        <v>5</v>
      </c>
      <c r="D10" s="6" t="str">
        <f>SUCHI!F10</f>
        <v>सोहनी देवी</v>
      </c>
      <c r="E10" s="5" t="str">
        <f>SUCHI!G10</f>
        <v>अध्यापक तृतीय श्रेणी L-2</v>
      </c>
      <c r="F10" s="5" t="str">
        <f>SUCHI!H10</f>
        <v>RJJO200725009726</v>
      </c>
      <c r="G10" s="7">
        <f>SUCHI!L10</f>
        <v>45100</v>
      </c>
      <c r="H10" s="5">
        <f>SUCHI!Q10</f>
        <v>3</v>
      </c>
      <c r="I10" s="8">
        <f t="shared" si="0"/>
        <v>4365</v>
      </c>
    </row>
    <row r="11" spans="3:9" ht="20.1" customHeight="1">
      <c r="C11" s="5">
        <f>SUCHI!E11</f>
        <v>6</v>
      </c>
      <c r="D11" s="6" t="str">
        <f>SUCHI!F11</f>
        <v>वीणा शर्मा</v>
      </c>
      <c r="E11" s="5" t="str">
        <f>SUCHI!G11</f>
        <v>अध्यापक तृतीय श्रेणी L-1</v>
      </c>
      <c r="F11" s="5" t="str">
        <f>SUCHI!H11</f>
        <v>RJJO201125016711</v>
      </c>
      <c r="G11" s="7">
        <f>SUCHI!L11</f>
        <v>61300</v>
      </c>
      <c r="H11" s="5">
        <f>SUCHI!Q11</f>
        <v>3</v>
      </c>
      <c r="I11" s="8">
        <f t="shared" si="0"/>
        <v>5932</v>
      </c>
    </row>
    <row r="12" spans="3:9" ht="20.1" customHeight="1">
      <c r="C12" s="5">
        <f>SUCHI!E12</f>
        <v>7</v>
      </c>
      <c r="D12" s="6" t="str">
        <f>SUCHI!F12</f>
        <v>स्नेहलता पंवार</v>
      </c>
      <c r="E12" s="5" t="str">
        <f>SUCHI!G12</f>
        <v>अध्यापक तृतीय श्रेणी L-2</v>
      </c>
      <c r="F12" s="5" t="str">
        <f>SUCHI!H12</f>
        <v>RJJO200525009885</v>
      </c>
      <c r="G12" s="7">
        <f>SUCHI!L12</f>
        <v>49300</v>
      </c>
      <c r="H12" s="5">
        <f>SUCHI!Q12</f>
        <v>3</v>
      </c>
      <c r="I12" s="8">
        <f t="shared" si="0"/>
        <v>4771</v>
      </c>
    </row>
    <row r="13" spans="3:9" ht="20.1" customHeight="1">
      <c r="C13" s="5">
        <f>SUCHI!E13</f>
        <v>8</v>
      </c>
      <c r="D13" s="6" t="str">
        <f>SUCHI!F13</f>
        <v>गंगाविशन जाणी</v>
      </c>
      <c r="E13" s="5" t="str">
        <f>SUCHI!G13</f>
        <v>अध्यापक तृतीय श्रेणी L-2</v>
      </c>
      <c r="F13" s="5" t="str">
        <f>SUCHI!H13</f>
        <v>RJJO200825017414</v>
      </c>
      <c r="G13" s="7">
        <f>SUCHI!L13</f>
        <v>43800</v>
      </c>
      <c r="H13" s="5">
        <f>SUCHI!Q13</f>
        <v>3</v>
      </c>
      <c r="I13" s="8">
        <f t="shared" si="0"/>
        <v>4239</v>
      </c>
    </row>
    <row r="14" spans="3:9" ht="20.1" customHeight="1">
      <c r="C14" s="5">
        <f>SUCHI!E14</f>
        <v>9</v>
      </c>
      <c r="D14" s="6" t="str">
        <f>SUCHI!F14</f>
        <v>मनीष सोनी</v>
      </c>
      <c r="E14" s="5" t="str">
        <f>SUCHI!G14</f>
        <v>अध्यापक द्वितीय श्रेणी</v>
      </c>
      <c r="F14" s="5" t="str">
        <f>SUCHI!H14</f>
        <v>RJJO200825005885</v>
      </c>
      <c r="G14" s="7">
        <f>SUCHI!L14</f>
        <v>45100</v>
      </c>
      <c r="H14" s="5">
        <f>SUCHI!Q14</f>
        <v>3</v>
      </c>
      <c r="I14" s="8">
        <f t="shared" si="0"/>
        <v>4365</v>
      </c>
    </row>
    <row r="15" spans="3:9" ht="20.1" customHeight="1">
      <c r="C15" s="5">
        <f>SUCHI!E15</f>
        <v>10</v>
      </c>
      <c r="D15" s="6" t="str">
        <f>SUCHI!F15</f>
        <v>सुनील कुमार</v>
      </c>
      <c r="E15" s="5" t="str">
        <f>SUCHI!G15</f>
        <v>अध्यापक द्वितीय श्रेणी</v>
      </c>
      <c r="F15" s="5" t="str">
        <f>SUCHI!H15</f>
        <v>RJJO201225006855</v>
      </c>
      <c r="G15" s="7">
        <f>SUCHI!L15</f>
        <v>43800</v>
      </c>
      <c r="H15" s="5">
        <f>SUCHI!Q15</f>
        <v>3</v>
      </c>
      <c r="I15" s="8">
        <f t="shared" si="0"/>
        <v>4239</v>
      </c>
    </row>
    <row r="16" spans="3:9" ht="20.1" customHeight="1">
      <c r="C16" s="5">
        <f>SUCHI!E16</f>
        <v>11</v>
      </c>
      <c r="D16" s="6" t="str">
        <f>SUCHI!F16</f>
        <v>प्रज्ञा दुबे</v>
      </c>
      <c r="E16" s="5" t="str">
        <f>SUCHI!G16</f>
        <v>अध्यापक द्वितीय श्रेणी</v>
      </c>
      <c r="F16" s="5" t="str">
        <f>SUCHI!H16</f>
        <v>RJJO201225006856</v>
      </c>
      <c r="G16" s="7">
        <f>SUCHI!L16</f>
        <v>43800</v>
      </c>
      <c r="H16" s="5">
        <f>SUCHI!Q16</f>
        <v>3</v>
      </c>
      <c r="I16" s="8">
        <f t="shared" si="0"/>
        <v>4239</v>
      </c>
    </row>
    <row r="17" spans="3:9" ht="20.1" customHeight="1">
      <c r="C17" s="5">
        <f>SUCHI!E17</f>
        <v>12</v>
      </c>
      <c r="D17" s="6" t="str">
        <f>SUCHI!F17</f>
        <v>कैलाश कुमार दवे</v>
      </c>
      <c r="E17" s="5" t="str">
        <f>SUCHI!G17</f>
        <v>प्रधानाचार्य</v>
      </c>
      <c r="F17" s="5" t="str">
        <f>SUCHI!H17</f>
        <v>RJJO198724001042</v>
      </c>
      <c r="G17" s="7">
        <f>SUCHI!L17</f>
        <v>87800</v>
      </c>
      <c r="H17" s="5">
        <f>SUCHI!Q17</f>
        <v>5</v>
      </c>
      <c r="I17" s="8">
        <f t="shared" si="0"/>
        <v>14161</v>
      </c>
    </row>
    <row r="18" spans="3:9" ht="20.1" customHeight="1">
      <c r="C18" s="5">
        <f>SUCHI!E18</f>
        <v>13</v>
      </c>
      <c r="D18" s="6" t="str">
        <f>SUCHI!F18</f>
        <v>पृथ्वीराज</v>
      </c>
      <c r="E18" s="5" t="str">
        <f>SUCHI!G18</f>
        <v>अध्यापक तृतीय श्रेणी L-1</v>
      </c>
      <c r="F18" s="5" t="str">
        <f>SUCHI!H18</f>
        <v>RJJO199625011352</v>
      </c>
      <c r="G18" s="7">
        <f>SUCHI!L18</f>
        <v>61300</v>
      </c>
      <c r="H18" s="5">
        <f>SUCHI!Q18</f>
        <v>3</v>
      </c>
      <c r="I18" s="8">
        <f t="shared" si="0"/>
        <v>5932</v>
      </c>
    </row>
    <row r="19" spans="3:9" ht="20.1" customHeight="1">
      <c r="C19" s="5">
        <f>SUCHI!E19</f>
        <v>14</v>
      </c>
      <c r="D19" s="6" t="str">
        <f>SUCHI!F19</f>
        <v>दुर्गा टेलर</v>
      </c>
      <c r="E19" s="5" t="str">
        <f>SUCHI!G19</f>
        <v>शारीरिक शिक्षक</v>
      </c>
      <c r="F19" s="5" t="str">
        <f>SUCHI!H19</f>
        <v>RJJO201625023774</v>
      </c>
      <c r="G19" s="7">
        <f>SUCHI!L19</f>
        <v>35800</v>
      </c>
      <c r="H19" s="5">
        <f>SUCHI!Q19</f>
        <v>3</v>
      </c>
      <c r="I19" s="8">
        <f t="shared" si="0"/>
        <v>3465</v>
      </c>
    </row>
    <row r="20" spans="3:9" ht="20.1" customHeight="1">
      <c r="C20" s="5">
        <f>SUCHI!E20</f>
        <v>15</v>
      </c>
      <c r="D20" s="6" t="str">
        <f>SUCHI!F20</f>
        <v>भगवती शर्मा</v>
      </c>
      <c r="E20" s="5" t="str">
        <f>SUCHI!G20</f>
        <v>अध्यापक तृतीय श्रेणी L-1</v>
      </c>
      <c r="F20" s="5" t="str">
        <f>SUCHI!H20</f>
        <v>RJJO198624008657</v>
      </c>
      <c r="G20" s="7">
        <f>SUCHI!L20</f>
        <v>71300</v>
      </c>
      <c r="H20" s="5">
        <f>SUCHI!Q20</f>
        <v>3</v>
      </c>
      <c r="I20" s="8">
        <f t="shared" si="0"/>
        <v>6900</v>
      </c>
    </row>
    <row r="21" spans="3:9" ht="20.1" customHeight="1">
      <c r="C21" s="5">
        <f>SUCHI!E21</f>
        <v>16</v>
      </c>
      <c r="D21" s="6" t="str">
        <f>SUCHI!F21</f>
        <v>मनीषा शर्मा</v>
      </c>
      <c r="E21" s="5" t="str">
        <f>SUCHI!G21</f>
        <v>अध्यापक द्वितीय श्रेणी</v>
      </c>
      <c r="F21" s="5" t="str">
        <f>SUCHI!H21</f>
        <v>RJPA200529016129</v>
      </c>
      <c r="G21" s="7">
        <f>SUCHI!L21</f>
        <v>50800</v>
      </c>
      <c r="H21" s="5">
        <f>SUCHI!Q21</f>
        <v>3</v>
      </c>
      <c r="I21" s="8">
        <f t="shared" si="0"/>
        <v>4916</v>
      </c>
    </row>
    <row r="22" spans="3:9" ht="20.1" customHeight="1">
      <c r="C22" s="5">
        <f>SUCHI!E22</f>
        <v>17</v>
      </c>
      <c r="D22" s="6" t="str">
        <f>SUCHI!F22</f>
        <v>अल्का</v>
      </c>
      <c r="E22" s="5" t="str">
        <f>SUCHI!G22</f>
        <v>व्याख्याता</v>
      </c>
      <c r="F22" s="5" t="str">
        <f>SUCHI!H22</f>
        <v>RJJO201725008174</v>
      </c>
      <c r="G22" s="7">
        <f>SUCHI!L22</f>
        <v>45600</v>
      </c>
      <c r="H22" s="5">
        <f>SUCHI!Q22</f>
        <v>3</v>
      </c>
      <c r="I22" s="8">
        <f t="shared" si="0"/>
        <v>4413</v>
      </c>
    </row>
    <row r="23" spans="3:9" ht="20.1" customHeight="1">
      <c r="C23" s="5">
        <f>SUCHI!E23</f>
        <v>18</v>
      </c>
      <c r="D23" s="6" t="str">
        <f>SUCHI!F23</f>
        <v>नूरजहाँ बेगम</v>
      </c>
      <c r="E23" s="5" t="str">
        <f>SUCHI!G23</f>
        <v>अध्यापक तृतीय श्रेणी L-1</v>
      </c>
      <c r="F23" s="5" t="str">
        <f>SUCHI!H23</f>
        <v>RJJO199224014159</v>
      </c>
      <c r="G23" s="7">
        <f>SUCHI!L23</f>
        <v>61300</v>
      </c>
      <c r="H23" s="5">
        <f>SUCHI!Q23</f>
        <v>3</v>
      </c>
      <c r="I23" s="8">
        <f t="shared" si="0"/>
        <v>5932</v>
      </c>
    </row>
    <row r="24" spans="3:9" ht="20.1" customHeight="1">
      <c r="C24" s="5">
        <f>SUCHI!E24</f>
        <v>19</v>
      </c>
      <c r="D24" s="6" t="str">
        <f>SUCHI!F24</f>
        <v>किरण कुमारी गोदारा</v>
      </c>
      <c r="E24" s="5" t="str">
        <f>SUCHI!G24</f>
        <v>अध्यापक तृतीय श्रेणी L-2</v>
      </c>
      <c r="F24" s="5" t="str">
        <f>SUCHI!H24</f>
        <v>RJBM200805011858</v>
      </c>
      <c r="G24" s="7">
        <f>SUCHI!L24</f>
        <v>43800</v>
      </c>
      <c r="H24" s="5">
        <f>SUCHI!Q24</f>
        <v>3</v>
      </c>
      <c r="I24" s="8">
        <f t="shared" si="0"/>
        <v>4239</v>
      </c>
    </row>
    <row r="25" spans="3:9" ht="20.1" customHeight="1">
      <c r="C25" s="5">
        <f>SUCHI!E25</f>
        <v>20</v>
      </c>
      <c r="D25" s="6" t="str">
        <f>SUCHI!F25</f>
        <v>पूजा चौधरी</v>
      </c>
      <c r="E25" s="5" t="str">
        <f>SUCHI!G25</f>
        <v>अध्यापक तृतीय श्रेणी L-1</v>
      </c>
      <c r="F25" s="5" t="str">
        <f>SUCHI!H25</f>
        <v>RJJO201325034391</v>
      </c>
      <c r="G25" s="7">
        <f>SUCHI!L25</f>
        <v>38000</v>
      </c>
      <c r="H25" s="5">
        <f>SUCHI!Q25</f>
        <v>3</v>
      </c>
      <c r="I25" s="8">
        <f t="shared" si="0"/>
        <v>3677</v>
      </c>
    </row>
    <row r="26" spans="3:9" ht="20.1" customHeight="1">
      <c r="C26" s="5">
        <f>SUCHI!E26</f>
        <v>21</v>
      </c>
      <c r="D26" s="6" t="str">
        <f>SUCHI!F26</f>
        <v>सोनिया</v>
      </c>
      <c r="E26" s="5" t="str">
        <f>SUCHI!G26</f>
        <v>अध्यापक तृतीय श्रेणी L-1</v>
      </c>
      <c r="F26" s="5" t="str">
        <f>SUCHI!H26</f>
        <v>RJJO201525026373</v>
      </c>
      <c r="G26" s="7">
        <f>SUCHI!L26</f>
        <v>36900</v>
      </c>
      <c r="H26" s="5">
        <f>SUCHI!Q26</f>
        <v>3</v>
      </c>
      <c r="I26" s="8">
        <f t="shared" si="0"/>
        <v>3571</v>
      </c>
    </row>
    <row r="27" spans="3:9" ht="20.1" customHeight="1">
      <c r="C27" s="5">
        <f>SUCHI!E27</f>
        <v>22</v>
      </c>
      <c r="D27" s="6" t="str">
        <f>SUCHI!F27</f>
        <v>प्रभुराम</v>
      </c>
      <c r="E27" s="5" t="str">
        <f>SUCHI!G27</f>
        <v>अध्यापक तृतीय श्रेणी L-1</v>
      </c>
      <c r="F27" s="5" t="str">
        <f>SUCHI!H27</f>
        <v>RJJO201525029904</v>
      </c>
      <c r="G27" s="7">
        <f>SUCHI!L27</f>
        <v>36900</v>
      </c>
      <c r="H27" s="5">
        <f>SUCHI!Q27</f>
        <v>3</v>
      </c>
      <c r="I27" s="8">
        <f t="shared" si="0"/>
        <v>3571</v>
      </c>
    </row>
    <row r="28" spans="3:9" ht="20.1" customHeight="1">
      <c r="C28" s="5">
        <f>SUCHI!E28</f>
        <v>23</v>
      </c>
      <c r="D28" s="6" t="str">
        <f>SUCHI!F28</f>
        <v>ओमप्रकाश चोयल</v>
      </c>
      <c r="E28" s="5" t="str">
        <f>SUCHI!G28</f>
        <v>अध्यापक तृतीय श्रेणी L-1</v>
      </c>
      <c r="F28" s="5" t="str">
        <f>SUCHI!H28</f>
        <v>RJJO201525027398</v>
      </c>
      <c r="G28" s="7">
        <f>SUCHI!L28</f>
        <v>36900</v>
      </c>
      <c r="H28" s="5">
        <f>SUCHI!Q28</f>
        <v>3</v>
      </c>
      <c r="I28" s="8">
        <f t="shared" si="0"/>
        <v>3571</v>
      </c>
    </row>
    <row r="29" spans="3:9" ht="20.1" customHeight="1">
      <c r="C29" s="5">
        <f>SUCHI!E29</f>
        <v>24</v>
      </c>
      <c r="D29" s="6" t="str">
        <f>SUCHI!F29</f>
        <v>कुशालराम चौधरी</v>
      </c>
      <c r="E29" s="5" t="str">
        <f>SUCHI!G29</f>
        <v>अध्यापक तृतीय श्रेणी L-1</v>
      </c>
      <c r="F29" s="5" t="str">
        <f>SUCHI!H29</f>
        <v>RJJO199525006200</v>
      </c>
      <c r="G29" s="7">
        <f>SUCHI!L29</f>
        <v>61300</v>
      </c>
      <c r="H29" s="5">
        <f>SUCHI!Q29</f>
        <v>3</v>
      </c>
      <c r="I29" s="8">
        <f t="shared" si="0"/>
        <v>5932</v>
      </c>
    </row>
    <row r="30" spans="3:9" ht="20.1" customHeight="1">
      <c r="C30" s="5">
        <f>SUCHI!E30</f>
        <v>25</v>
      </c>
      <c r="D30" s="6" t="str">
        <f>SUCHI!F30</f>
        <v>पुरखाराम</v>
      </c>
      <c r="E30" s="5" t="str">
        <f>SUCHI!G30</f>
        <v>प्रबोधक L-1</v>
      </c>
      <c r="F30" s="5" t="str">
        <f>SUCHI!H30</f>
        <v>RJJO200825051441</v>
      </c>
      <c r="G30" s="7">
        <f>SUCHI!L30</f>
        <v>43800</v>
      </c>
      <c r="H30" s="5">
        <f>SUCHI!Q30</f>
        <v>3</v>
      </c>
      <c r="I30" s="8">
        <f t="shared" si="0"/>
        <v>4239</v>
      </c>
    </row>
    <row r="31" spans="3:9" ht="20.1" customHeight="1">
      <c r="C31" s="5">
        <f>SUCHI!E31</f>
        <v>26</v>
      </c>
      <c r="D31" s="6" t="str">
        <f>SUCHI!F31</f>
        <v>कमला चौधरी</v>
      </c>
      <c r="E31" s="5" t="str">
        <f>SUCHI!G31</f>
        <v>प्रबोधक L-1</v>
      </c>
      <c r="F31" s="5" t="str">
        <f>SUCHI!H31</f>
        <v>RJJO200825048142</v>
      </c>
      <c r="G31" s="7">
        <f>SUCHI!L31</f>
        <v>43800</v>
      </c>
      <c r="H31" s="5">
        <f>SUCHI!Q31</f>
        <v>3</v>
      </c>
      <c r="I31" s="8">
        <f t="shared" si="0"/>
        <v>4239</v>
      </c>
    </row>
    <row r="32" spans="3:9" ht="20.1" customHeight="1">
      <c r="C32" s="5">
        <f>SUCHI!E32</f>
        <v>27</v>
      </c>
      <c r="D32" s="6" t="str">
        <f>SUCHI!F32</f>
        <v>मंगनाराम</v>
      </c>
      <c r="E32" s="5" t="str">
        <f>SUCHI!G32</f>
        <v>प्रबोधक L-1</v>
      </c>
      <c r="F32" s="5" t="str">
        <f>SUCHI!H32</f>
        <v>RJJO200825048046</v>
      </c>
      <c r="G32" s="7">
        <f>SUCHI!L32</f>
        <v>45100</v>
      </c>
      <c r="H32" s="5">
        <f>SUCHI!Q32</f>
        <v>3</v>
      </c>
      <c r="I32" s="8">
        <f t="shared" si="0"/>
        <v>4365</v>
      </c>
    </row>
    <row r="33" spans="3:9" ht="20.1" customHeight="1">
      <c r="C33" s="5">
        <f>SUCHI!E33</f>
        <v>28</v>
      </c>
      <c r="D33" s="6" t="str">
        <f>SUCHI!F33</f>
        <v>अल्का रानी</v>
      </c>
      <c r="E33" s="5" t="str">
        <f>SUCHI!G33</f>
        <v>अध्यापक तृतीय श्रेणी L-1</v>
      </c>
      <c r="F33" s="5" t="str">
        <f>SUCHI!H33</f>
        <v>RJJO201525034288</v>
      </c>
      <c r="G33" s="7">
        <f>SUCHI!L33</f>
        <v>36900</v>
      </c>
      <c r="H33" s="5">
        <f>SUCHI!Q33</f>
        <v>3</v>
      </c>
      <c r="I33" s="8">
        <f t="shared" si="0"/>
        <v>3571</v>
      </c>
    </row>
    <row r="34" spans="3:9" ht="20.1" customHeight="1">
      <c r="C34" s="5">
        <f>SUCHI!E34</f>
        <v>29</v>
      </c>
      <c r="D34" s="6" t="str">
        <f>SUCHI!F34</f>
        <v>मंजू सांगेला</v>
      </c>
      <c r="E34" s="5" t="str">
        <f>SUCHI!G34</f>
        <v>अध्यापक तृतीय श्रेणी L-1</v>
      </c>
      <c r="F34" s="5" t="str">
        <f>SUCHI!H34</f>
        <v>RJJO200825052017</v>
      </c>
      <c r="G34" s="7">
        <f>SUCHI!L34</f>
        <v>43800</v>
      </c>
      <c r="H34" s="5">
        <f>SUCHI!Q34</f>
        <v>3</v>
      </c>
      <c r="I34" s="8">
        <f t="shared" si="0"/>
        <v>4239</v>
      </c>
    </row>
    <row r="35" spans="3:9" ht="20.1" customHeight="1">
      <c r="C35" s="5">
        <f>SUCHI!E35</f>
        <v>30</v>
      </c>
      <c r="D35" s="6" t="str">
        <f>SUCHI!F35</f>
        <v>प्रमोद कुमार सोलंकी</v>
      </c>
      <c r="E35" s="5" t="str">
        <f>SUCHI!G35</f>
        <v>व्याख्याता</v>
      </c>
      <c r="F35" s="5" t="str">
        <f>SUCHI!H35</f>
        <v>RJJO200524029696</v>
      </c>
      <c r="G35" s="7">
        <f>SUCHI!L35</f>
        <v>52900</v>
      </c>
      <c r="H35" s="5">
        <f>SUCHI!Q35</f>
        <v>5</v>
      </c>
      <c r="I35" s="8">
        <f t="shared" si="0"/>
        <v>8532</v>
      </c>
    </row>
    <row r="36" spans="3:9" ht="20.1" customHeight="1">
      <c r="C36" s="5">
        <f>SUCHI!E36</f>
        <v>31</v>
      </c>
      <c r="D36" s="6" t="str">
        <f>SUCHI!F36</f>
        <v>परसराम</v>
      </c>
      <c r="E36" s="5" t="str">
        <f>SUCHI!G36</f>
        <v>व्याख्याता</v>
      </c>
      <c r="F36" s="5" t="str">
        <f>SUCHI!H36</f>
        <v>RJPA201229006318</v>
      </c>
      <c r="G36" s="7">
        <f>SUCHI!L36</f>
        <v>45600</v>
      </c>
      <c r="H36" s="5">
        <f>SUCHI!Q36</f>
        <v>5</v>
      </c>
      <c r="I36" s="8">
        <f t="shared" si="0"/>
        <v>7355</v>
      </c>
    </row>
    <row r="37" spans="3:9" ht="20.1" customHeight="1">
      <c r="C37" s="5">
        <f>SUCHI!E37</f>
        <v>0</v>
      </c>
      <c r="D37" s="6">
        <f>SUCHI!F37</f>
        <v>0</v>
      </c>
      <c r="E37" s="5">
        <f>SUCHI!G37</f>
        <v>0</v>
      </c>
      <c r="F37" s="5">
        <f>SUCHI!H37</f>
        <v>0</v>
      </c>
      <c r="G37" s="7">
        <f>SUCHI!L37</f>
        <v>0</v>
      </c>
      <c r="H37" s="5">
        <f>SUCHI!Q37</f>
        <v>0</v>
      </c>
      <c r="I37" s="8">
        <f t="shared" si="0"/>
        <v>0</v>
      </c>
    </row>
    <row r="38" spans="3:9" ht="20.1" customHeight="1">
      <c r="C38" s="5">
        <f>SUCHI!E38</f>
        <v>0</v>
      </c>
      <c r="D38" s="6">
        <f>SUCHI!F38</f>
        <v>0</v>
      </c>
      <c r="E38" s="5">
        <f>SUCHI!G38</f>
        <v>0</v>
      </c>
      <c r="F38" s="5">
        <f>SUCHI!H38</f>
        <v>0</v>
      </c>
      <c r="G38" s="7">
        <f>SUCHI!L38</f>
        <v>0</v>
      </c>
      <c r="H38" s="5">
        <f>SUCHI!Q38</f>
        <v>0</v>
      </c>
      <c r="I38" s="8">
        <f t="shared" si="0"/>
        <v>0</v>
      </c>
    </row>
    <row r="39" spans="3:9" ht="20.1" customHeight="1">
      <c r="C39" s="5">
        <f>SUCHI!E39</f>
        <v>0</v>
      </c>
      <c r="D39" s="6">
        <f>SUCHI!F39</f>
        <v>0</v>
      </c>
      <c r="E39" s="5">
        <f>SUCHI!G39</f>
        <v>0</v>
      </c>
      <c r="F39" s="5">
        <f>SUCHI!H39</f>
        <v>0</v>
      </c>
      <c r="G39" s="7">
        <f>SUCHI!L39</f>
        <v>0</v>
      </c>
      <c r="H39" s="5">
        <f>SUCHI!Q39</f>
        <v>0</v>
      </c>
      <c r="I39" s="8">
        <f t="shared" si="0"/>
        <v>0</v>
      </c>
    </row>
    <row r="40" spans="3:9" ht="20.1" customHeight="1">
      <c r="C40" s="5">
        <f>SUCHI!E40</f>
        <v>0</v>
      </c>
      <c r="D40" s="6">
        <f>SUCHI!F40</f>
        <v>0</v>
      </c>
      <c r="E40" s="5">
        <f>SUCHI!G40</f>
        <v>0</v>
      </c>
      <c r="F40" s="5">
        <f>SUCHI!H40</f>
        <v>0</v>
      </c>
      <c r="G40" s="7">
        <f>SUCHI!L40</f>
        <v>0</v>
      </c>
      <c r="H40" s="5">
        <f>SUCHI!Q40</f>
        <v>0</v>
      </c>
      <c r="I40" s="8">
        <f t="shared" si="0"/>
        <v>0</v>
      </c>
    </row>
    <row r="41" spans="3:9" ht="20.1" customHeight="1">
      <c r="C41" s="5">
        <f>SUCHI!E41</f>
        <v>0</v>
      </c>
      <c r="D41" s="6">
        <f>SUCHI!F41</f>
        <v>0</v>
      </c>
      <c r="E41" s="5">
        <f>SUCHI!G41</f>
        <v>0</v>
      </c>
      <c r="F41" s="5">
        <f>SUCHI!H41</f>
        <v>0</v>
      </c>
      <c r="G41" s="7">
        <f>SUCHI!L41</f>
        <v>0</v>
      </c>
      <c r="H41" s="5">
        <f>SUCHI!Q41</f>
        <v>0</v>
      </c>
      <c r="I41" s="8">
        <f t="shared" si="0"/>
        <v>0</v>
      </c>
    </row>
    <row r="42" spans="3:9" ht="20.1" customHeight="1">
      <c r="C42" s="5">
        <f>SUCHI!E42</f>
        <v>0</v>
      </c>
      <c r="D42" s="6">
        <f>SUCHI!F42</f>
        <v>0</v>
      </c>
      <c r="E42" s="5">
        <f>SUCHI!G42</f>
        <v>0</v>
      </c>
      <c r="F42" s="5">
        <f>SUCHI!H42</f>
        <v>0</v>
      </c>
      <c r="G42" s="7">
        <f>SUCHI!L42</f>
        <v>0</v>
      </c>
      <c r="H42" s="5">
        <f>SUCHI!Q42</f>
        <v>0</v>
      </c>
      <c r="I42" s="8">
        <f t="shared" si="0"/>
        <v>0</v>
      </c>
    </row>
    <row r="43" spans="3:9" ht="20.1" customHeight="1">
      <c r="C43" s="5">
        <f>SUCHI!E43</f>
        <v>0</v>
      </c>
      <c r="D43" s="6">
        <f>SUCHI!F43</f>
        <v>0</v>
      </c>
      <c r="E43" s="5">
        <f>SUCHI!G43</f>
        <v>0</v>
      </c>
      <c r="F43" s="5">
        <f>SUCHI!H43</f>
        <v>0</v>
      </c>
      <c r="G43" s="7">
        <f>SUCHI!L43</f>
        <v>0</v>
      </c>
      <c r="H43" s="5">
        <f>SUCHI!Q43</f>
        <v>0</v>
      </c>
      <c r="I43" s="8">
        <f t="shared" si="0"/>
        <v>0</v>
      </c>
    </row>
    <row r="44" spans="3:9" ht="20.1" customHeight="1">
      <c r="C44" s="5">
        <f>SUCHI!E44</f>
        <v>0</v>
      </c>
      <c r="D44" s="6">
        <f>SUCHI!F44</f>
        <v>0</v>
      </c>
      <c r="E44" s="5">
        <f>SUCHI!G44</f>
        <v>0</v>
      </c>
      <c r="F44" s="5">
        <f>SUCHI!H44</f>
        <v>0</v>
      </c>
      <c r="G44" s="7">
        <f>SUCHI!L44</f>
        <v>0</v>
      </c>
      <c r="H44" s="5">
        <f>SUCHI!Q44</f>
        <v>0</v>
      </c>
      <c r="I44" s="8">
        <f t="shared" si="0"/>
        <v>0</v>
      </c>
    </row>
    <row r="45" spans="3:9" ht="20.1" customHeight="1">
      <c r="C45" s="5">
        <f>SUCHI!E45</f>
        <v>0</v>
      </c>
      <c r="D45" s="6">
        <f>SUCHI!F45</f>
        <v>0</v>
      </c>
      <c r="E45" s="5">
        <f>SUCHI!G45</f>
        <v>0</v>
      </c>
      <c r="F45" s="5">
        <f>SUCHI!H45</f>
        <v>0</v>
      </c>
      <c r="G45" s="7">
        <f>SUCHI!L45</f>
        <v>0</v>
      </c>
      <c r="H45" s="5">
        <f>SUCHI!Q45</f>
        <v>0</v>
      </c>
      <c r="I45" s="8">
        <f t="shared" si="0"/>
        <v>0</v>
      </c>
    </row>
    <row r="46" spans="3:9" ht="20.1" customHeight="1">
      <c r="C46" s="5">
        <f>SUCHI!E46</f>
        <v>0</v>
      </c>
      <c r="D46" s="6">
        <f>SUCHI!F46</f>
        <v>0</v>
      </c>
      <c r="E46" s="5">
        <f>SUCHI!G46</f>
        <v>0</v>
      </c>
      <c r="F46" s="5">
        <f>SUCHI!H46</f>
        <v>0</v>
      </c>
      <c r="G46" s="7">
        <f>SUCHI!L46</f>
        <v>0</v>
      </c>
      <c r="H46" s="5">
        <f>SUCHI!Q46</f>
        <v>0</v>
      </c>
      <c r="I46" s="8">
        <f t="shared" si="0"/>
        <v>0</v>
      </c>
    </row>
    <row r="47" spans="3:9" ht="20.1" customHeight="1">
      <c r="C47" s="5">
        <f>SUCHI!E47</f>
        <v>0</v>
      </c>
      <c r="D47" s="6">
        <f>SUCHI!F47</f>
        <v>0</v>
      </c>
      <c r="E47" s="5">
        <f>SUCHI!G47</f>
        <v>0</v>
      </c>
      <c r="F47" s="5">
        <f>SUCHI!H47</f>
        <v>0</v>
      </c>
      <c r="G47" s="7">
        <f>SUCHI!L47</f>
        <v>0</v>
      </c>
      <c r="H47" s="5">
        <f>SUCHI!Q47</f>
        <v>0</v>
      </c>
      <c r="I47" s="8">
        <f t="shared" si="0"/>
        <v>0</v>
      </c>
    </row>
    <row r="48" spans="3:9" ht="20.1" customHeight="1">
      <c r="C48" s="5">
        <f>SUCHI!E48</f>
        <v>0</v>
      </c>
      <c r="D48" s="6">
        <f>SUCHI!F48</f>
        <v>0</v>
      </c>
      <c r="E48" s="5">
        <f>SUCHI!G48</f>
        <v>0</v>
      </c>
      <c r="F48" s="5">
        <f>SUCHI!H48</f>
        <v>0</v>
      </c>
      <c r="G48" s="7">
        <f>SUCHI!L48</f>
        <v>0</v>
      </c>
      <c r="H48" s="5">
        <f>SUCHI!Q48</f>
        <v>0</v>
      </c>
      <c r="I48" s="8">
        <f t="shared" si="0"/>
        <v>0</v>
      </c>
    </row>
    <row r="49" spans="3:9" ht="20.1" customHeight="1">
      <c r="C49" s="5">
        <f>SUCHI!E49</f>
        <v>0</v>
      </c>
      <c r="D49" s="6">
        <f>SUCHI!F49</f>
        <v>0</v>
      </c>
      <c r="E49" s="5">
        <f>SUCHI!G49</f>
        <v>0</v>
      </c>
      <c r="F49" s="5">
        <f>SUCHI!H49</f>
        <v>0</v>
      </c>
      <c r="G49" s="7">
        <f>SUCHI!L49</f>
        <v>0</v>
      </c>
      <c r="H49" s="5">
        <f>SUCHI!Q49</f>
        <v>0</v>
      </c>
      <c r="I49" s="8">
        <f t="shared" si="0"/>
        <v>0</v>
      </c>
    </row>
    <row r="50" spans="3:9" ht="20.1" customHeight="1">
      <c r="C50" s="5">
        <f>SUCHI!E50</f>
        <v>0</v>
      </c>
      <c r="D50" s="6">
        <f>SUCHI!F50</f>
        <v>0</v>
      </c>
      <c r="E50" s="5">
        <f>SUCHI!G50</f>
        <v>0</v>
      </c>
      <c r="F50" s="5">
        <f>SUCHI!H50</f>
        <v>0</v>
      </c>
      <c r="G50" s="7">
        <f>SUCHI!L50</f>
        <v>0</v>
      </c>
      <c r="H50" s="5">
        <f>SUCHI!Q50</f>
        <v>0</v>
      </c>
      <c r="I50" s="8">
        <f t="shared" si="0"/>
        <v>0</v>
      </c>
    </row>
    <row r="51" spans="3:9" ht="20.1" customHeight="1">
      <c r="C51" s="5">
        <f>SUCHI!E51</f>
        <v>0</v>
      </c>
      <c r="D51" s="6">
        <f>SUCHI!F51</f>
        <v>0</v>
      </c>
      <c r="E51" s="5">
        <f>SUCHI!G51</f>
        <v>0</v>
      </c>
      <c r="F51" s="5">
        <f>SUCHI!H51</f>
        <v>0</v>
      </c>
      <c r="G51" s="7">
        <f>SUCHI!L51</f>
        <v>0</v>
      </c>
      <c r="H51" s="5">
        <f>SUCHI!Q51</f>
        <v>0</v>
      </c>
      <c r="I51" s="8">
        <f t="shared" si="0"/>
        <v>0</v>
      </c>
    </row>
    <row r="52" spans="3:9" ht="20.1" customHeight="1">
      <c r="C52" s="5">
        <f>SUCHI!E52</f>
        <v>0</v>
      </c>
      <c r="D52" s="6">
        <f>SUCHI!F52</f>
        <v>0</v>
      </c>
      <c r="E52" s="5">
        <f>SUCHI!G52</f>
        <v>0</v>
      </c>
      <c r="F52" s="5">
        <f>SUCHI!H52</f>
        <v>0</v>
      </c>
      <c r="G52" s="7">
        <f>SUCHI!L52</f>
        <v>0</v>
      </c>
      <c r="H52" s="5">
        <f>SUCHI!Q52</f>
        <v>0</v>
      </c>
      <c r="I52" s="8">
        <f t="shared" si="0"/>
        <v>0</v>
      </c>
    </row>
    <row r="53" spans="3:9" ht="20.1" customHeight="1">
      <c r="C53" s="5">
        <f>SUCHI!E53</f>
        <v>0</v>
      </c>
      <c r="D53" s="6">
        <f>SUCHI!F53</f>
        <v>0</v>
      </c>
      <c r="E53" s="5">
        <f>SUCHI!G53</f>
        <v>0</v>
      </c>
      <c r="F53" s="5">
        <f>SUCHI!H53</f>
        <v>0</v>
      </c>
      <c r="G53" s="7">
        <f>SUCHI!L53</f>
        <v>0</v>
      </c>
      <c r="H53" s="5">
        <f>SUCHI!Q53</f>
        <v>0</v>
      </c>
      <c r="I53" s="8">
        <f t="shared" si="0"/>
        <v>0</v>
      </c>
    </row>
    <row r="54" spans="3:9" ht="20.1" customHeight="1">
      <c r="C54" s="5">
        <f>SUCHI!E54</f>
        <v>0</v>
      </c>
      <c r="D54" s="6">
        <f>SUCHI!F54</f>
        <v>0</v>
      </c>
      <c r="E54" s="5">
        <f>SUCHI!G54</f>
        <v>0</v>
      </c>
      <c r="F54" s="5">
        <f>SUCHI!H54</f>
        <v>0</v>
      </c>
      <c r="G54" s="7">
        <f>SUCHI!L54</f>
        <v>0</v>
      </c>
      <c r="H54" s="5">
        <f>SUCHI!Q54</f>
        <v>0</v>
      </c>
      <c r="I54" s="8">
        <f t="shared" si="0"/>
        <v>0</v>
      </c>
    </row>
    <row r="55" spans="3:9" ht="20.1" customHeight="1">
      <c r="C55" s="5">
        <f>SUCHI!E55</f>
        <v>0</v>
      </c>
      <c r="D55" s="6">
        <f>SUCHI!F55</f>
        <v>0</v>
      </c>
      <c r="E55" s="5">
        <f>SUCHI!G55</f>
        <v>0</v>
      </c>
      <c r="F55" s="5">
        <f>SUCHI!H55</f>
        <v>0</v>
      </c>
      <c r="G55" s="7">
        <f>SUCHI!L55</f>
        <v>0</v>
      </c>
      <c r="H55" s="5">
        <f>SUCHI!Q55</f>
        <v>0</v>
      </c>
      <c r="I55" s="8">
        <f t="shared" si="0"/>
        <v>0</v>
      </c>
    </row>
    <row r="56" spans="3:9" ht="20.1" customHeight="1">
      <c r="C56" s="5">
        <f>SUCHI!E56</f>
        <v>0</v>
      </c>
      <c r="D56" s="6">
        <f>SUCHI!F56</f>
        <v>0</v>
      </c>
      <c r="E56" s="5">
        <f>SUCHI!G56</f>
        <v>0</v>
      </c>
      <c r="F56" s="5">
        <f>SUCHI!H56</f>
        <v>0</v>
      </c>
      <c r="G56" s="7">
        <f>SUCHI!L56</f>
        <v>0</v>
      </c>
      <c r="H56" s="5">
        <f>SUCHI!Q56</f>
        <v>0</v>
      </c>
      <c r="I56" s="8">
        <f t="shared" si="0"/>
        <v>0</v>
      </c>
    </row>
    <row r="57" spans="3:9" ht="20.1" customHeight="1">
      <c r="C57" s="5">
        <f>SUCHI!E57</f>
        <v>0</v>
      </c>
      <c r="D57" s="6">
        <f>SUCHI!F57</f>
        <v>0</v>
      </c>
      <c r="E57" s="5">
        <f>SUCHI!G57</f>
        <v>0</v>
      </c>
      <c r="F57" s="5">
        <f>SUCHI!H57</f>
        <v>0</v>
      </c>
      <c r="G57" s="7">
        <f>SUCHI!L57</f>
        <v>0</v>
      </c>
      <c r="H57" s="5">
        <f>SUCHI!Q57</f>
        <v>0</v>
      </c>
      <c r="I57" s="8">
        <f t="shared" si="0"/>
        <v>0</v>
      </c>
    </row>
    <row r="58" spans="3:9" ht="20.1" customHeight="1">
      <c r="C58" s="5">
        <f>SUCHI!E58</f>
        <v>0</v>
      </c>
      <c r="D58" s="6">
        <f>SUCHI!F58</f>
        <v>0</v>
      </c>
      <c r="E58" s="5">
        <f>SUCHI!G58</f>
        <v>0</v>
      </c>
      <c r="F58" s="5">
        <f>SUCHI!H58</f>
        <v>0</v>
      </c>
      <c r="G58" s="7">
        <f>SUCHI!L58</f>
        <v>0</v>
      </c>
      <c r="H58" s="5">
        <f>SUCHI!Q58</f>
        <v>0</v>
      </c>
      <c r="I58" s="8">
        <f t="shared" si="0"/>
        <v>0</v>
      </c>
    </row>
    <row r="59" spans="3:9" ht="20.1" customHeight="1">
      <c r="C59" s="5">
        <f>SUCHI!E59</f>
        <v>0</v>
      </c>
      <c r="D59" s="6">
        <f>SUCHI!F59</f>
        <v>0</v>
      </c>
      <c r="E59" s="5">
        <f>SUCHI!G59</f>
        <v>0</v>
      </c>
      <c r="F59" s="5">
        <f>SUCHI!H59</f>
        <v>0</v>
      </c>
      <c r="G59" s="7">
        <f>SUCHI!L59</f>
        <v>0</v>
      </c>
      <c r="H59" s="5">
        <f>SUCHI!Q59</f>
        <v>0</v>
      </c>
      <c r="I59" s="8">
        <f t="shared" si="0"/>
        <v>0</v>
      </c>
    </row>
    <row r="60" spans="3:9" ht="20.1" customHeight="1">
      <c r="C60" s="5">
        <f>SUCHI!E60</f>
        <v>0</v>
      </c>
      <c r="D60" s="6">
        <f>SUCHI!F60</f>
        <v>0</v>
      </c>
      <c r="E60" s="5">
        <f>SUCHI!G60</f>
        <v>0</v>
      </c>
      <c r="F60" s="5">
        <f>SUCHI!H60</f>
        <v>0</v>
      </c>
      <c r="G60" s="7">
        <f>SUCHI!L60</f>
        <v>0</v>
      </c>
      <c r="H60" s="5">
        <f>SUCHI!Q60</f>
        <v>0</v>
      </c>
      <c r="I60" s="8">
        <f t="shared" si="0"/>
        <v>0</v>
      </c>
    </row>
    <row r="61" spans="3:9" ht="20.1" customHeight="1">
      <c r="C61" s="5">
        <f>SUCHI!E61</f>
        <v>0</v>
      </c>
      <c r="D61" s="6">
        <f>SUCHI!F61</f>
        <v>0</v>
      </c>
      <c r="E61" s="5">
        <f>SUCHI!G61</f>
        <v>0</v>
      </c>
      <c r="F61" s="5">
        <f>SUCHI!H61</f>
        <v>0</v>
      </c>
      <c r="G61" s="7">
        <f>SUCHI!L61</f>
        <v>0</v>
      </c>
      <c r="H61" s="5">
        <f>SUCHI!Q61</f>
        <v>0</v>
      </c>
      <c r="I61" s="8">
        <f t="shared" si="0"/>
        <v>0</v>
      </c>
    </row>
    <row r="62" spans="3:9" ht="20.1" customHeight="1">
      <c r="C62" s="5">
        <f>SUCHI!E62</f>
        <v>0</v>
      </c>
      <c r="D62" s="6">
        <f>SUCHI!F62</f>
        <v>0</v>
      </c>
      <c r="E62" s="5">
        <f>SUCHI!G62</f>
        <v>0</v>
      </c>
      <c r="F62" s="5">
        <f>SUCHI!H62</f>
        <v>0</v>
      </c>
      <c r="G62" s="7">
        <f>SUCHI!L62</f>
        <v>0</v>
      </c>
      <c r="H62" s="5">
        <f>SUCHI!Q62</f>
        <v>0</v>
      </c>
      <c r="I62" s="8">
        <f t="shared" si="0"/>
        <v>0</v>
      </c>
    </row>
    <row r="63" spans="3:9" ht="20.1" customHeight="1">
      <c r="C63" s="5">
        <f>SUCHI!E63</f>
        <v>0</v>
      </c>
      <c r="D63" s="6">
        <f>SUCHI!F63</f>
        <v>0</v>
      </c>
      <c r="E63" s="5">
        <f>SUCHI!G63</f>
        <v>0</v>
      </c>
      <c r="F63" s="5">
        <f>SUCHI!H63</f>
        <v>0</v>
      </c>
      <c r="G63" s="7">
        <f>SUCHI!L63</f>
        <v>0</v>
      </c>
      <c r="H63" s="5">
        <f>SUCHI!Q63</f>
        <v>0</v>
      </c>
      <c r="I63" s="8">
        <f t="shared" si="0"/>
        <v>0</v>
      </c>
    </row>
    <row r="64" spans="3:9" ht="20.1" customHeight="1">
      <c r="C64" s="5">
        <f>SUCHI!E64</f>
        <v>0</v>
      </c>
      <c r="D64" s="6">
        <f>SUCHI!F64</f>
        <v>0</v>
      </c>
      <c r="E64" s="5">
        <f>SUCHI!G64</f>
        <v>0</v>
      </c>
      <c r="F64" s="5">
        <f>SUCHI!H64</f>
        <v>0</v>
      </c>
      <c r="G64" s="7">
        <f>SUCHI!L64</f>
        <v>0</v>
      </c>
      <c r="H64" s="5">
        <f>SUCHI!Q64</f>
        <v>0</v>
      </c>
      <c r="I64" s="8">
        <f t="shared" si="0"/>
        <v>0</v>
      </c>
    </row>
    <row r="65" spans="3:9" ht="20.1" customHeight="1">
      <c r="C65" s="5">
        <f>SUCHI!E65</f>
        <v>0</v>
      </c>
      <c r="D65" s="6">
        <f>SUCHI!F65</f>
        <v>0</v>
      </c>
      <c r="E65" s="5">
        <f>SUCHI!G65</f>
        <v>0</v>
      </c>
      <c r="F65" s="5">
        <f>SUCHI!H65</f>
        <v>0</v>
      </c>
      <c r="G65" s="7">
        <f>SUCHI!L65</f>
        <v>0</v>
      </c>
      <c r="H65" s="5">
        <f>SUCHI!Q65</f>
        <v>0</v>
      </c>
      <c r="I65" s="8">
        <f t="shared" si="0"/>
        <v>0</v>
      </c>
    </row>
    <row r="66" spans="3:9" ht="20.1" customHeight="1">
      <c r="C66" s="5">
        <f>SUCHI!E66</f>
        <v>0</v>
      </c>
      <c r="D66" s="6">
        <f>SUCHI!F66</f>
        <v>0</v>
      </c>
      <c r="E66" s="5">
        <f>SUCHI!G66</f>
        <v>0</v>
      </c>
      <c r="F66" s="5">
        <f>SUCHI!H66</f>
        <v>0</v>
      </c>
      <c r="G66" s="7">
        <f>SUCHI!L66</f>
        <v>0</v>
      </c>
      <c r="H66" s="5">
        <f>SUCHI!Q66</f>
        <v>0</v>
      </c>
      <c r="I66" s="8">
        <f t="shared" si="0"/>
        <v>0</v>
      </c>
    </row>
    <row r="67" spans="3:9" ht="20.1" customHeight="1">
      <c r="C67" s="5">
        <f>SUCHI!E67</f>
        <v>0</v>
      </c>
      <c r="D67" s="6">
        <f>SUCHI!F67</f>
        <v>0</v>
      </c>
      <c r="E67" s="5">
        <f>SUCHI!G67</f>
        <v>0</v>
      </c>
      <c r="F67" s="5">
        <f>SUCHI!H67</f>
        <v>0</v>
      </c>
      <c r="G67" s="7">
        <f>SUCHI!L67</f>
        <v>0</v>
      </c>
      <c r="H67" s="5">
        <f>SUCHI!Q67</f>
        <v>0</v>
      </c>
      <c r="I67" s="8">
        <f t="shared" si="0"/>
        <v>0</v>
      </c>
    </row>
    <row r="68" spans="3:9" ht="20.1" customHeight="1">
      <c r="C68" s="5">
        <f>SUCHI!E68</f>
        <v>0</v>
      </c>
      <c r="D68" s="6">
        <f>SUCHI!F68</f>
        <v>0</v>
      </c>
      <c r="E68" s="5">
        <f>SUCHI!G68</f>
        <v>0</v>
      </c>
      <c r="F68" s="5">
        <f>SUCHI!H68</f>
        <v>0</v>
      </c>
      <c r="G68" s="7">
        <f>SUCHI!L68</f>
        <v>0</v>
      </c>
      <c r="H68" s="5">
        <f>SUCHI!Q68</f>
        <v>0</v>
      </c>
      <c r="I68" s="8">
        <f t="shared" si="0"/>
        <v>0</v>
      </c>
    </row>
    <row r="69" spans="3:9" ht="20.1" customHeight="1">
      <c r="C69" s="5">
        <f>SUCHI!E69</f>
        <v>0</v>
      </c>
      <c r="D69" s="6">
        <f>SUCHI!F69</f>
        <v>0</v>
      </c>
      <c r="E69" s="5">
        <f>SUCHI!G69</f>
        <v>0</v>
      </c>
      <c r="F69" s="5">
        <f>SUCHI!H69</f>
        <v>0</v>
      </c>
      <c r="G69" s="7">
        <f>SUCHI!L69</f>
        <v>0</v>
      </c>
      <c r="H69" s="5">
        <f>SUCHI!Q69</f>
        <v>0</v>
      </c>
      <c r="I69" s="8">
        <f t="shared" si="0"/>
        <v>0</v>
      </c>
    </row>
    <row r="70" spans="3:9" ht="20.1" customHeight="1">
      <c r="C70" s="5">
        <f>SUCHI!E70</f>
        <v>0</v>
      </c>
      <c r="D70" s="6">
        <f>SUCHI!F70</f>
        <v>0</v>
      </c>
      <c r="E70" s="5">
        <f>SUCHI!G70</f>
        <v>0</v>
      </c>
      <c r="F70" s="5">
        <f>SUCHI!H70</f>
        <v>0</v>
      </c>
      <c r="G70" s="7">
        <f>SUCHI!L70</f>
        <v>0</v>
      </c>
      <c r="H70" s="5">
        <f>SUCHI!Q70</f>
        <v>0</v>
      </c>
      <c r="I70" s="8">
        <f t="shared" si="0"/>
        <v>0</v>
      </c>
    </row>
    <row r="71" spans="3:9" ht="20.1" customHeight="1">
      <c r="C71" s="5">
        <f>SUCHI!E71</f>
        <v>0</v>
      </c>
      <c r="D71" s="6">
        <f>SUCHI!F71</f>
        <v>0</v>
      </c>
      <c r="E71" s="5">
        <f>SUCHI!G71</f>
        <v>0</v>
      </c>
      <c r="F71" s="5">
        <f>SUCHI!H71</f>
        <v>0</v>
      </c>
      <c r="G71" s="7">
        <f>SUCHI!L71</f>
        <v>0</v>
      </c>
      <c r="H71" s="5">
        <f>SUCHI!Q71</f>
        <v>0</v>
      </c>
      <c r="I71" s="8">
        <f aca="true" t="shared" si="1" ref="I71:I115">IF(C71&gt;=1,(IF(G71&gt;=1,ROUND(G71/31*H71,0),0)),0)</f>
        <v>0</v>
      </c>
    </row>
    <row r="72" spans="3:9" ht="20.1" customHeight="1">
      <c r="C72" s="5">
        <f>SUCHI!E72</f>
        <v>0</v>
      </c>
      <c r="D72" s="6">
        <f>SUCHI!F72</f>
        <v>0</v>
      </c>
      <c r="E72" s="5">
        <f>SUCHI!G72</f>
        <v>0</v>
      </c>
      <c r="F72" s="5">
        <f>SUCHI!H72</f>
        <v>0</v>
      </c>
      <c r="G72" s="7">
        <f>SUCHI!L72</f>
        <v>0</v>
      </c>
      <c r="H72" s="5">
        <f>SUCHI!Q72</f>
        <v>0</v>
      </c>
      <c r="I72" s="8">
        <f t="shared" si="1"/>
        <v>0</v>
      </c>
    </row>
    <row r="73" spans="3:9" ht="20.1" customHeight="1">
      <c r="C73" s="5">
        <f>SUCHI!E73</f>
        <v>0</v>
      </c>
      <c r="D73" s="6">
        <f>SUCHI!F73</f>
        <v>0</v>
      </c>
      <c r="E73" s="5">
        <f>SUCHI!G73</f>
        <v>0</v>
      </c>
      <c r="F73" s="5">
        <f>SUCHI!H73</f>
        <v>0</v>
      </c>
      <c r="G73" s="7">
        <f>SUCHI!L73</f>
        <v>0</v>
      </c>
      <c r="H73" s="5">
        <f>SUCHI!Q73</f>
        <v>0</v>
      </c>
      <c r="I73" s="8">
        <f t="shared" si="1"/>
        <v>0</v>
      </c>
    </row>
    <row r="74" spans="3:9" ht="20.1" customHeight="1">
      <c r="C74" s="5">
        <f>SUCHI!E74</f>
        <v>0</v>
      </c>
      <c r="D74" s="6">
        <f>SUCHI!F74</f>
        <v>0</v>
      </c>
      <c r="E74" s="5">
        <f>SUCHI!G74</f>
        <v>0</v>
      </c>
      <c r="F74" s="5">
        <f>SUCHI!H74</f>
        <v>0</v>
      </c>
      <c r="G74" s="7">
        <f>SUCHI!L74</f>
        <v>0</v>
      </c>
      <c r="H74" s="5">
        <f>SUCHI!Q74</f>
        <v>0</v>
      </c>
      <c r="I74" s="8">
        <f t="shared" si="1"/>
        <v>0</v>
      </c>
    </row>
    <row r="75" spans="3:9" ht="20.1" customHeight="1">
      <c r="C75" s="5">
        <f>SUCHI!E75</f>
        <v>0</v>
      </c>
      <c r="D75" s="6">
        <f>SUCHI!F75</f>
        <v>0</v>
      </c>
      <c r="E75" s="5">
        <f>SUCHI!G75</f>
        <v>0</v>
      </c>
      <c r="F75" s="5">
        <f>SUCHI!H75</f>
        <v>0</v>
      </c>
      <c r="G75" s="7">
        <f>SUCHI!L75</f>
        <v>0</v>
      </c>
      <c r="H75" s="5">
        <f>SUCHI!Q75</f>
        <v>0</v>
      </c>
      <c r="I75" s="8">
        <f t="shared" si="1"/>
        <v>0</v>
      </c>
    </row>
    <row r="76" spans="3:9" ht="20.1" customHeight="1">
      <c r="C76" s="5">
        <f>SUCHI!E76</f>
        <v>0</v>
      </c>
      <c r="D76" s="6">
        <f>SUCHI!F76</f>
        <v>0</v>
      </c>
      <c r="E76" s="5">
        <f>SUCHI!G76</f>
        <v>0</v>
      </c>
      <c r="F76" s="5">
        <f>SUCHI!H76</f>
        <v>0</v>
      </c>
      <c r="G76" s="7">
        <f>SUCHI!L76</f>
        <v>0</v>
      </c>
      <c r="H76" s="5">
        <f>SUCHI!Q76</f>
        <v>0</v>
      </c>
      <c r="I76" s="8">
        <f t="shared" si="1"/>
        <v>0</v>
      </c>
    </row>
    <row r="77" spans="3:9" ht="20.1" customHeight="1">
      <c r="C77" s="5">
        <f>SUCHI!E77</f>
        <v>0</v>
      </c>
      <c r="D77" s="6">
        <f>SUCHI!F77</f>
        <v>0</v>
      </c>
      <c r="E77" s="5">
        <f>SUCHI!G77</f>
        <v>0</v>
      </c>
      <c r="F77" s="5">
        <f>SUCHI!H77</f>
        <v>0</v>
      </c>
      <c r="G77" s="7">
        <f>SUCHI!L77</f>
        <v>0</v>
      </c>
      <c r="H77" s="5">
        <f>SUCHI!Q77</f>
        <v>0</v>
      </c>
      <c r="I77" s="8">
        <f t="shared" si="1"/>
        <v>0</v>
      </c>
    </row>
    <row r="78" spans="3:9" ht="20.1" customHeight="1">
      <c r="C78" s="5">
        <f>SUCHI!E78</f>
        <v>0</v>
      </c>
      <c r="D78" s="6">
        <f>SUCHI!F78</f>
        <v>0</v>
      </c>
      <c r="E78" s="5">
        <f>SUCHI!G78</f>
        <v>0</v>
      </c>
      <c r="F78" s="5">
        <f>SUCHI!H78</f>
        <v>0</v>
      </c>
      <c r="G78" s="7">
        <f>SUCHI!L78</f>
        <v>0</v>
      </c>
      <c r="H78" s="5">
        <f>SUCHI!Q78</f>
        <v>0</v>
      </c>
      <c r="I78" s="8">
        <f t="shared" si="1"/>
        <v>0</v>
      </c>
    </row>
    <row r="79" spans="3:9" ht="20.1" customHeight="1">
      <c r="C79" s="5">
        <f>SUCHI!E79</f>
        <v>0</v>
      </c>
      <c r="D79" s="6">
        <f>SUCHI!F79</f>
        <v>0</v>
      </c>
      <c r="E79" s="5">
        <f>SUCHI!G79</f>
        <v>0</v>
      </c>
      <c r="F79" s="5">
        <f>SUCHI!H79</f>
        <v>0</v>
      </c>
      <c r="G79" s="7">
        <f>SUCHI!L79</f>
        <v>0</v>
      </c>
      <c r="H79" s="5">
        <f>SUCHI!Q79</f>
        <v>0</v>
      </c>
      <c r="I79" s="8">
        <f t="shared" si="1"/>
        <v>0</v>
      </c>
    </row>
    <row r="80" spans="3:9" ht="20.1" customHeight="1">
      <c r="C80" s="5">
        <f>SUCHI!E80</f>
        <v>0</v>
      </c>
      <c r="D80" s="6">
        <f>SUCHI!F80</f>
        <v>0</v>
      </c>
      <c r="E80" s="5">
        <f>SUCHI!G80</f>
        <v>0</v>
      </c>
      <c r="F80" s="5">
        <f>SUCHI!H80</f>
        <v>0</v>
      </c>
      <c r="G80" s="7">
        <f>SUCHI!L80</f>
        <v>0</v>
      </c>
      <c r="H80" s="5">
        <f>SUCHI!Q80</f>
        <v>0</v>
      </c>
      <c r="I80" s="8">
        <f t="shared" si="1"/>
        <v>0</v>
      </c>
    </row>
    <row r="81" spans="3:9" ht="20.1" customHeight="1">
      <c r="C81" s="5">
        <f>SUCHI!E81</f>
        <v>0</v>
      </c>
      <c r="D81" s="6">
        <f>SUCHI!F81</f>
        <v>0</v>
      </c>
      <c r="E81" s="5">
        <f>SUCHI!G81</f>
        <v>0</v>
      </c>
      <c r="F81" s="5">
        <f>SUCHI!H81</f>
        <v>0</v>
      </c>
      <c r="G81" s="7">
        <f>SUCHI!L81</f>
        <v>0</v>
      </c>
      <c r="H81" s="5">
        <f>SUCHI!Q81</f>
        <v>0</v>
      </c>
      <c r="I81" s="8">
        <f t="shared" si="1"/>
        <v>0</v>
      </c>
    </row>
    <row r="82" spans="3:9" ht="20.1" customHeight="1">
      <c r="C82" s="5">
        <f>SUCHI!E82</f>
        <v>0</v>
      </c>
      <c r="D82" s="6">
        <f>SUCHI!F82</f>
        <v>0</v>
      </c>
      <c r="E82" s="5">
        <f>SUCHI!G82</f>
        <v>0</v>
      </c>
      <c r="F82" s="5">
        <f>SUCHI!H82</f>
        <v>0</v>
      </c>
      <c r="G82" s="7">
        <f>SUCHI!L82</f>
        <v>0</v>
      </c>
      <c r="H82" s="5">
        <f>SUCHI!Q82</f>
        <v>0</v>
      </c>
      <c r="I82" s="8">
        <f t="shared" si="1"/>
        <v>0</v>
      </c>
    </row>
    <row r="83" spans="3:9" ht="20.1" customHeight="1">
      <c r="C83" s="5">
        <f>SUCHI!E83</f>
        <v>0</v>
      </c>
      <c r="D83" s="6">
        <f>SUCHI!F83</f>
        <v>0</v>
      </c>
      <c r="E83" s="5">
        <f>SUCHI!G83</f>
        <v>0</v>
      </c>
      <c r="F83" s="5">
        <f>SUCHI!H83</f>
        <v>0</v>
      </c>
      <c r="G83" s="7">
        <f>SUCHI!L83</f>
        <v>0</v>
      </c>
      <c r="H83" s="5">
        <f>SUCHI!Q83</f>
        <v>0</v>
      </c>
      <c r="I83" s="8">
        <f t="shared" si="1"/>
        <v>0</v>
      </c>
    </row>
    <row r="84" spans="3:9" ht="20.1" customHeight="1">
      <c r="C84" s="5">
        <f>SUCHI!E84</f>
        <v>0</v>
      </c>
      <c r="D84" s="6">
        <f>SUCHI!F84</f>
        <v>0</v>
      </c>
      <c r="E84" s="5">
        <f>SUCHI!G84</f>
        <v>0</v>
      </c>
      <c r="F84" s="5">
        <f>SUCHI!H84</f>
        <v>0</v>
      </c>
      <c r="G84" s="7">
        <f>SUCHI!L84</f>
        <v>0</v>
      </c>
      <c r="H84" s="5">
        <f>SUCHI!Q84</f>
        <v>0</v>
      </c>
      <c r="I84" s="8">
        <f t="shared" si="1"/>
        <v>0</v>
      </c>
    </row>
    <row r="85" spans="3:9" ht="20.1" customHeight="1">
      <c r="C85" s="5">
        <f>SUCHI!E85</f>
        <v>0</v>
      </c>
      <c r="D85" s="6">
        <f>SUCHI!F85</f>
        <v>0</v>
      </c>
      <c r="E85" s="5">
        <f>SUCHI!G85</f>
        <v>0</v>
      </c>
      <c r="F85" s="5">
        <f>SUCHI!H85</f>
        <v>0</v>
      </c>
      <c r="G85" s="7">
        <f>SUCHI!L85</f>
        <v>0</v>
      </c>
      <c r="H85" s="5">
        <f>SUCHI!Q85</f>
        <v>0</v>
      </c>
      <c r="I85" s="8">
        <f t="shared" si="1"/>
        <v>0</v>
      </c>
    </row>
    <row r="86" spans="3:9" ht="20.1" customHeight="1">
      <c r="C86" s="5">
        <f>SUCHI!E86</f>
        <v>0</v>
      </c>
      <c r="D86" s="6">
        <f>SUCHI!F86</f>
        <v>0</v>
      </c>
      <c r="E86" s="5">
        <f>SUCHI!G86</f>
        <v>0</v>
      </c>
      <c r="F86" s="5">
        <f>SUCHI!H86</f>
        <v>0</v>
      </c>
      <c r="G86" s="7">
        <f>SUCHI!L86</f>
        <v>0</v>
      </c>
      <c r="H86" s="5">
        <f>SUCHI!Q86</f>
        <v>0</v>
      </c>
      <c r="I86" s="8">
        <f t="shared" si="1"/>
        <v>0</v>
      </c>
    </row>
    <row r="87" spans="3:9" ht="20.1" customHeight="1">
      <c r="C87" s="5">
        <f>SUCHI!E87</f>
        <v>0</v>
      </c>
      <c r="D87" s="6">
        <f>SUCHI!F87</f>
        <v>0</v>
      </c>
      <c r="E87" s="5">
        <f>SUCHI!G87</f>
        <v>0</v>
      </c>
      <c r="F87" s="5">
        <f>SUCHI!H87</f>
        <v>0</v>
      </c>
      <c r="G87" s="7">
        <f>SUCHI!L87</f>
        <v>0</v>
      </c>
      <c r="H87" s="5">
        <f>SUCHI!Q87</f>
        <v>0</v>
      </c>
      <c r="I87" s="8">
        <f t="shared" si="1"/>
        <v>0</v>
      </c>
    </row>
    <row r="88" spans="3:9" ht="20.1" customHeight="1">
      <c r="C88" s="5">
        <f>SUCHI!E88</f>
        <v>0</v>
      </c>
      <c r="D88" s="6">
        <f>SUCHI!F88</f>
        <v>0</v>
      </c>
      <c r="E88" s="5">
        <f>SUCHI!G88</f>
        <v>0</v>
      </c>
      <c r="F88" s="5">
        <f>SUCHI!H88</f>
        <v>0</v>
      </c>
      <c r="G88" s="7">
        <f>SUCHI!L88</f>
        <v>0</v>
      </c>
      <c r="H88" s="5">
        <f>SUCHI!Q88</f>
        <v>0</v>
      </c>
      <c r="I88" s="8">
        <f t="shared" si="1"/>
        <v>0</v>
      </c>
    </row>
    <row r="89" spans="3:9" ht="20.1" customHeight="1">
      <c r="C89" s="5">
        <f>SUCHI!E89</f>
        <v>0</v>
      </c>
      <c r="D89" s="6">
        <f>SUCHI!F89</f>
        <v>0</v>
      </c>
      <c r="E89" s="5">
        <f>SUCHI!G89</f>
        <v>0</v>
      </c>
      <c r="F89" s="5">
        <f>SUCHI!H89</f>
        <v>0</v>
      </c>
      <c r="G89" s="7">
        <f>SUCHI!L89</f>
        <v>0</v>
      </c>
      <c r="H89" s="5">
        <f>SUCHI!Q89</f>
        <v>0</v>
      </c>
      <c r="I89" s="8">
        <f t="shared" si="1"/>
        <v>0</v>
      </c>
    </row>
    <row r="90" spans="3:9" ht="20.1" customHeight="1">
      <c r="C90" s="5">
        <f>SUCHI!E90</f>
        <v>0</v>
      </c>
      <c r="D90" s="6">
        <f>SUCHI!F90</f>
        <v>0</v>
      </c>
      <c r="E90" s="5">
        <f>SUCHI!G90</f>
        <v>0</v>
      </c>
      <c r="F90" s="5">
        <f>SUCHI!H90</f>
        <v>0</v>
      </c>
      <c r="G90" s="7">
        <f>SUCHI!L90</f>
        <v>0</v>
      </c>
      <c r="H90" s="5">
        <f>SUCHI!Q90</f>
        <v>0</v>
      </c>
      <c r="I90" s="8">
        <f t="shared" si="1"/>
        <v>0</v>
      </c>
    </row>
    <row r="91" spans="3:9" ht="20.1" customHeight="1">
      <c r="C91" s="5">
        <f>SUCHI!E91</f>
        <v>0</v>
      </c>
      <c r="D91" s="6">
        <f>SUCHI!F91</f>
        <v>0</v>
      </c>
      <c r="E91" s="5">
        <f>SUCHI!G91</f>
        <v>0</v>
      </c>
      <c r="F91" s="5">
        <f>SUCHI!H91</f>
        <v>0</v>
      </c>
      <c r="G91" s="7">
        <f>SUCHI!L91</f>
        <v>0</v>
      </c>
      <c r="H91" s="5">
        <f>SUCHI!Q91</f>
        <v>0</v>
      </c>
      <c r="I91" s="8">
        <f t="shared" si="1"/>
        <v>0</v>
      </c>
    </row>
    <row r="92" spans="3:9" ht="20.1" customHeight="1">
      <c r="C92" s="5">
        <f>SUCHI!E92</f>
        <v>0</v>
      </c>
      <c r="D92" s="6">
        <f>SUCHI!F92</f>
        <v>0</v>
      </c>
      <c r="E92" s="5">
        <f>SUCHI!G92</f>
        <v>0</v>
      </c>
      <c r="F92" s="5">
        <f>SUCHI!H92</f>
        <v>0</v>
      </c>
      <c r="G92" s="7">
        <f>SUCHI!L92</f>
        <v>0</v>
      </c>
      <c r="H92" s="5">
        <f>SUCHI!Q92</f>
        <v>0</v>
      </c>
      <c r="I92" s="8">
        <f t="shared" si="1"/>
        <v>0</v>
      </c>
    </row>
    <row r="93" spans="3:9" ht="20.1" customHeight="1">
      <c r="C93" s="5">
        <f>SUCHI!E93</f>
        <v>0</v>
      </c>
      <c r="D93" s="6">
        <f>SUCHI!F93</f>
        <v>0</v>
      </c>
      <c r="E93" s="5">
        <f>SUCHI!G93</f>
        <v>0</v>
      </c>
      <c r="F93" s="5">
        <f>SUCHI!H93</f>
        <v>0</v>
      </c>
      <c r="G93" s="7">
        <f>SUCHI!L93</f>
        <v>0</v>
      </c>
      <c r="H93" s="5">
        <f>SUCHI!Q93</f>
        <v>0</v>
      </c>
      <c r="I93" s="8">
        <f t="shared" si="1"/>
        <v>0</v>
      </c>
    </row>
    <row r="94" spans="3:9" ht="20.1" customHeight="1">
      <c r="C94" s="5">
        <f>SUCHI!E94</f>
        <v>0</v>
      </c>
      <c r="D94" s="6">
        <f>SUCHI!F94</f>
        <v>0</v>
      </c>
      <c r="E94" s="5">
        <f>SUCHI!G94</f>
        <v>0</v>
      </c>
      <c r="F94" s="5">
        <f>SUCHI!H94</f>
        <v>0</v>
      </c>
      <c r="G94" s="7">
        <f>SUCHI!L94</f>
        <v>0</v>
      </c>
      <c r="H94" s="5">
        <f>SUCHI!Q94</f>
        <v>0</v>
      </c>
      <c r="I94" s="8">
        <f t="shared" si="1"/>
        <v>0</v>
      </c>
    </row>
    <row r="95" spans="3:9" ht="20.1" customHeight="1">
      <c r="C95" s="5">
        <f>SUCHI!E95</f>
        <v>0</v>
      </c>
      <c r="D95" s="6">
        <f>SUCHI!F95</f>
        <v>0</v>
      </c>
      <c r="E95" s="5">
        <f>SUCHI!G95</f>
        <v>0</v>
      </c>
      <c r="F95" s="5">
        <f>SUCHI!H95</f>
        <v>0</v>
      </c>
      <c r="G95" s="7">
        <f>SUCHI!L95</f>
        <v>0</v>
      </c>
      <c r="H95" s="5">
        <f>SUCHI!Q95</f>
        <v>0</v>
      </c>
      <c r="I95" s="8">
        <f t="shared" si="1"/>
        <v>0</v>
      </c>
    </row>
    <row r="96" spans="3:9" ht="20.1" customHeight="1">
      <c r="C96" s="5">
        <f>SUCHI!E96</f>
        <v>0</v>
      </c>
      <c r="D96" s="6">
        <f>SUCHI!F96</f>
        <v>0</v>
      </c>
      <c r="E96" s="5">
        <f>SUCHI!G96</f>
        <v>0</v>
      </c>
      <c r="F96" s="5">
        <f>SUCHI!H96</f>
        <v>0</v>
      </c>
      <c r="G96" s="7">
        <f>SUCHI!L96</f>
        <v>0</v>
      </c>
      <c r="H96" s="5">
        <f>SUCHI!Q96</f>
        <v>0</v>
      </c>
      <c r="I96" s="8">
        <f t="shared" si="1"/>
        <v>0</v>
      </c>
    </row>
    <row r="97" spans="3:9" ht="20.1" customHeight="1">
      <c r="C97" s="5">
        <f>SUCHI!E97</f>
        <v>0</v>
      </c>
      <c r="D97" s="6">
        <f>SUCHI!F97</f>
        <v>0</v>
      </c>
      <c r="E97" s="5">
        <f>SUCHI!G97</f>
        <v>0</v>
      </c>
      <c r="F97" s="5">
        <f>SUCHI!H97</f>
        <v>0</v>
      </c>
      <c r="G97" s="7">
        <f>SUCHI!L97</f>
        <v>0</v>
      </c>
      <c r="H97" s="5">
        <f>SUCHI!Q97</f>
        <v>0</v>
      </c>
      <c r="I97" s="8">
        <f t="shared" si="1"/>
        <v>0</v>
      </c>
    </row>
    <row r="98" spans="3:9" ht="20.1" customHeight="1">
      <c r="C98" s="5">
        <f>SUCHI!E98</f>
        <v>0</v>
      </c>
      <c r="D98" s="6">
        <f>SUCHI!F98</f>
        <v>0</v>
      </c>
      <c r="E98" s="5">
        <f>SUCHI!G98</f>
        <v>0</v>
      </c>
      <c r="F98" s="5">
        <f>SUCHI!H98</f>
        <v>0</v>
      </c>
      <c r="G98" s="7">
        <f>SUCHI!L98</f>
        <v>0</v>
      </c>
      <c r="H98" s="5">
        <f>SUCHI!Q98</f>
        <v>0</v>
      </c>
      <c r="I98" s="8">
        <f t="shared" si="1"/>
        <v>0</v>
      </c>
    </row>
    <row r="99" spans="3:9" ht="20.1" customHeight="1">
      <c r="C99" s="5">
        <f>SUCHI!E99</f>
        <v>0</v>
      </c>
      <c r="D99" s="6">
        <f>SUCHI!F99</f>
        <v>0</v>
      </c>
      <c r="E99" s="5">
        <f>SUCHI!G99</f>
        <v>0</v>
      </c>
      <c r="F99" s="5">
        <f>SUCHI!H99</f>
        <v>0</v>
      </c>
      <c r="G99" s="7">
        <f>SUCHI!L99</f>
        <v>0</v>
      </c>
      <c r="H99" s="5">
        <f>SUCHI!Q99</f>
        <v>0</v>
      </c>
      <c r="I99" s="8">
        <f t="shared" si="1"/>
        <v>0</v>
      </c>
    </row>
    <row r="100" spans="3:9" ht="20.1" customHeight="1">
      <c r="C100" s="5">
        <f>SUCHI!E100</f>
        <v>0</v>
      </c>
      <c r="D100" s="6">
        <f>SUCHI!F100</f>
        <v>0</v>
      </c>
      <c r="E100" s="5">
        <f>SUCHI!G100</f>
        <v>0</v>
      </c>
      <c r="F100" s="5">
        <f>SUCHI!H100</f>
        <v>0</v>
      </c>
      <c r="G100" s="7">
        <f>SUCHI!L100</f>
        <v>0</v>
      </c>
      <c r="H100" s="5">
        <f>SUCHI!Q100</f>
        <v>0</v>
      </c>
      <c r="I100" s="8">
        <f t="shared" si="1"/>
        <v>0</v>
      </c>
    </row>
    <row r="101" spans="3:9" ht="20.1" customHeight="1">
      <c r="C101" s="5">
        <f>SUCHI!E101</f>
        <v>0</v>
      </c>
      <c r="D101" s="6">
        <f>SUCHI!F101</f>
        <v>0</v>
      </c>
      <c r="E101" s="5">
        <f>SUCHI!G101</f>
        <v>0</v>
      </c>
      <c r="F101" s="5">
        <f>SUCHI!H101</f>
        <v>0</v>
      </c>
      <c r="G101" s="7">
        <f>SUCHI!L101</f>
        <v>0</v>
      </c>
      <c r="H101" s="5">
        <f>SUCHI!Q101</f>
        <v>0</v>
      </c>
      <c r="I101" s="8">
        <f t="shared" si="1"/>
        <v>0</v>
      </c>
    </row>
    <row r="102" spans="3:9" ht="20.1" customHeight="1">
      <c r="C102" s="5">
        <f>SUCHI!E102</f>
        <v>0</v>
      </c>
      <c r="D102" s="6">
        <f>SUCHI!F102</f>
        <v>0</v>
      </c>
      <c r="E102" s="5">
        <f>SUCHI!G102</f>
        <v>0</v>
      </c>
      <c r="F102" s="5">
        <f>SUCHI!H102</f>
        <v>0</v>
      </c>
      <c r="G102" s="7">
        <f>SUCHI!L102</f>
        <v>0</v>
      </c>
      <c r="H102" s="5">
        <f>SUCHI!Q102</f>
        <v>0</v>
      </c>
      <c r="I102" s="8">
        <f t="shared" si="1"/>
        <v>0</v>
      </c>
    </row>
    <row r="103" spans="3:9" ht="20.1" customHeight="1">
      <c r="C103" s="5">
        <f>SUCHI!E103</f>
        <v>0</v>
      </c>
      <c r="D103" s="6">
        <f>SUCHI!F103</f>
        <v>0</v>
      </c>
      <c r="E103" s="5">
        <f>SUCHI!G103</f>
        <v>0</v>
      </c>
      <c r="F103" s="5">
        <f>SUCHI!H103</f>
        <v>0</v>
      </c>
      <c r="G103" s="7">
        <f>SUCHI!L103</f>
        <v>0</v>
      </c>
      <c r="H103" s="5">
        <f>SUCHI!Q103</f>
        <v>0</v>
      </c>
      <c r="I103" s="8">
        <f t="shared" si="1"/>
        <v>0</v>
      </c>
    </row>
    <row r="104" spans="3:9" ht="20.1" customHeight="1">
      <c r="C104" s="5">
        <f>SUCHI!E104</f>
        <v>0</v>
      </c>
      <c r="D104" s="6">
        <f>SUCHI!F104</f>
        <v>0</v>
      </c>
      <c r="E104" s="5">
        <f>SUCHI!G104</f>
        <v>0</v>
      </c>
      <c r="F104" s="5">
        <f>SUCHI!H104</f>
        <v>0</v>
      </c>
      <c r="G104" s="7">
        <f>SUCHI!L104</f>
        <v>0</v>
      </c>
      <c r="H104" s="5">
        <f>SUCHI!Q104</f>
        <v>0</v>
      </c>
      <c r="I104" s="8">
        <f t="shared" si="1"/>
        <v>0</v>
      </c>
    </row>
    <row r="105" spans="3:9" ht="20.1" customHeight="1">
      <c r="C105" s="5">
        <f>SUCHI!E105</f>
        <v>0</v>
      </c>
      <c r="D105" s="6">
        <f>SUCHI!F105</f>
        <v>0</v>
      </c>
      <c r="E105" s="5">
        <f>SUCHI!G105</f>
        <v>0</v>
      </c>
      <c r="F105" s="5">
        <f>SUCHI!H105</f>
        <v>0</v>
      </c>
      <c r="G105" s="7">
        <f>SUCHI!L105</f>
        <v>0</v>
      </c>
      <c r="H105" s="5">
        <f>SUCHI!Q105</f>
        <v>0</v>
      </c>
      <c r="I105" s="8">
        <f t="shared" si="1"/>
        <v>0</v>
      </c>
    </row>
    <row r="106" spans="3:9" ht="20.1" customHeight="1">
      <c r="C106" s="5">
        <f>SUCHI!E106</f>
        <v>0</v>
      </c>
      <c r="D106" s="6">
        <f>SUCHI!F106</f>
        <v>0</v>
      </c>
      <c r="E106" s="5">
        <f>SUCHI!G106</f>
        <v>0</v>
      </c>
      <c r="F106" s="5">
        <f>SUCHI!H106</f>
        <v>0</v>
      </c>
      <c r="G106" s="7">
        <f>SUCHI!L106</f>
        <v>0</v>
      </c>
      <c r="H106" s="5">
        <f>SUCHI!Q106</f>
        <v>0</v>
      </c>
      <c r="I106" s="8">
        <f t="shared" si="1"/>
        <v>0</v>
      </c>
    </row>
    <row r="107" spans="3:9" ht="20.1" customHeight="1">
      <c r="C107" s="5">
        <f>SUCHI!E107</f>
        <v>0</v>
      </c>
      <c r="D107" s="6">
        <f>SUCHI!F107</f>
        <v>0</v>
      </c>
      <c r="E107" s="5">
        <f>SUCHI!G107</f>
        <v>0</v>
      </c>
      <c r="F107" s="5">
        <f>SUCHI!H107</f>
        <v>0</v>
      </c>
      <c r="G107" s="7">
        <f>SUCHI!L107</f>
        <v>0</v>
      </c>
      <c r="H107" s="5">
        <f>SUCHI!Q107</f>
        <v>0</v>
      </c>
      <c r="I107" s="8">
        <f t="shared" si="1"/>
        <v>0</v>
      </c>
    </row>
    <row r="108" spans="3:9" ht="20.1" customHeight="1">
      <c r="C108" s="5">
        <f>SUCHI!E108</f>
        <v>0</v>
      </c>
      <c r="D108" s="6">
        <f>SUCHI!F108</f>
        <v>0</v>
      </c>
      <c r="E108" s="5">
        <f>SUCHI!G108</f>
        <v>0</v>
      </c>
      <c r="F108" s="5">
        <f>SUCHI!H108</f>
        <v>0</v>
      </c>
      <c r="G108" s="7">
        <f>SUCHI!L108</f>
        <v>0</v>
      </c>
      <c r="H108" s="5">
        <f>SUCHI!Q108</f>
        <v>0</v>
      </c>
      <c r="I108" s="8">
        <f t="shared" si="1"/>
        <v>0</v>
      </c>
    </row>
    <row r="109" spans="3:9" ht="20.1" customHeight="1">
      <c r="C109" s="5">
        <f>SUCHI!E109</f>
        <v>0</v>
      </c>
      <c r="D109" s="6">
        <f>SUCHI!F109</f>
        <v>0</v>
      </c>
      <c r="E109" s="5">
        <f>SUCHI!G109</f>
        <v>0</v>
      </c>
      <c r="F109" s="5">
        <f>SUCHI!H109</f>
        <v>0</v>
      </c>
      <c r="G109" s="7">
        <f>SUCHI!L109</f>
        <v>0</v>
      </c>
      <c r="H109" s="5">
        <f>SUCHI!Q109</f>
        <v>0</v>
      </c>
      <c r="I109" s="8">
        <f t="shared" si="1"/>
        <v>0</v>
      </c>
    </row>
    <row r="110" spans="3:9" ht="20.1" customHeight="1">
      <c r="C110" s="5">
        <f>SUCHI!E110</f>
        <v>0</v>
      </c>
      <c r="D110" s="6">
        <f>SUCHI!F110</f>
        <v>0</v>
      </c>
      <c r="E110" s="5">
        <f>SUCHI!G110</f>
        <v>0</v>
      </c>
      <c r="F110" s="5">
        <f>SUCHI!H110</f>
        <v>0</v>
      </c>
      <c r="G110" s="7">
        <f>SUCHI!L110</f>
        <v>0</v>
      </c>
      <c r="H110" s="5">
        <f>SUCHI!Q110</f>
        <v>0</v>
      </c>
      <c r="I110" s="8">
        <f t="shared" si="1"/>
        <v>0</v>
      </c>
    </row>
    <row r="111" spans="3:9" ht="20.1" customHeight="1">
      <c r="C111" s="5">
        <f>SUCHI!E111</f>
        <v>0</v>
      </c>
      <c r="D111" s="6">
        <f>SUCHI!F111</f>
        <v>0</v>
      </c>
      <c r="E111" s="5">
        <f>SUCHI!G111</f>
        <v>0</v>
      </c>
      <c r="F111" s="5">
        <f>SUCHI!H111</f>
        <v>0</v>
      </c>
      <c r="G111" s="7">
        <f>SUCHI!L111</f>
        <v>0</v>
      </c>
      <c r="H111" s="5">
        <f>SUCHI!Q111</f>
        <v>0</v>
      </c>
      <c r="I111" s="8">
        <f t="shared" si="1"/>
        <v>0</v>
      </c>
    </row>
    <row r="112" spans="3:9" ht="20.1" customHeight="1">
      <c r="C112" s="5">
        <f>SUCHI!E112</f>
        <v>0</v>
      </c>
      <c r="D112" s="6">
        <f>SUCHI!F112</f>
        <v>0</v>
      </c>
      <c r="E112" s="5">
        <f>SUCHI!G112</f>
        <v>0</v>
      </c>
      <c r="F112" s="5">
        <f>SUCHI!H112</f>
        <v>0</v>
      </c>
      <c r="G112" s="7">
        <f>SUCHI!L112</f>
        <v>0</v>
      </c>
      <c r="H112" s="5">
        <f>SUCHI!Q112</f>
        <v>0</v>
      </c>
      <c r="I112" s="8">
        <f t="shared" si="1"/>
        <v>0</v>
      </c>
    </row>
    <row r="113" spans="3:9" ht="20.1" customHeight="1">
      <c r="C113" s="5">
        <f>SUCHI!E113</f>
        <v>0</v>
      </c>
      <c r="D113" s="6">
        <f>SUCHI!F113</f>
        <v>0</v>
      </c>
      <c r="E113" s="5">
        <f>SUCHI!G113</f>
        <v>0</v>
      </c>
      <c r="F113" s="5">
        <f>SUCHI!H113</f>
        <v>0</v>
      </c>
      <c r="G113" s="7">
        <f>SUCHI!L113</f>
        <v>0</v>
      </c>
      <c r="H113" s="5">
        <f>SUCHI!Q113</f>
        <v>0</v>
      </c>
      <c r="I113" s="8">
        <f t="shared" si="1"/>
        <v>0</v>
      </c>
    </row>
    <row r="114" spans="3:9" ht="20.1" customHeight="1">
      <c r="C114" s="5">
        <f>SUCHI!E114</f>
        <v>0</v>
      </c>
      <c r="D114" s="6">
        <f>SUCHI!F114</f>
        <v>0</v>
      </c>
      <c r="E114" s="5">
        <f>SUCHI!G114</f>
        <v>0</v>
      </c>
      <c r="F114" s="5">
        <f>SUCHI!H114</f>
        <v>0</v>
      </c>
      <c r="G114" s="7">
        <f>SUCHI!L114</f>
        <v>0</v>
      </c>
      <c r="H114" s="5">
        <f>SUCHI!Q114</f>
        <v>0</v>
      </c>
      <c r="I114" s="8">
        <f t="shared" si="1"/>
        <v>0</v>
      </c>
    </row>
    <row r="115" spans="3:9" ht="20.1" customHeight="1">
      <c r="C115" s="5">
        <f>SUCHI!E115</f>
        <v>0</v>
      </c>
      <c r="D115" s="6">
        <f>SUCHI!F115</f>
        <v>0</v>
      </c>
      <c r="E115" s="5">
        <f>SUCHI!G115</f>
        <v>0</v>
      </c>
      <c r="F115" s="5">
        <f>SUCHI!H115</f>
        <v>0</v>
      </c>
      <c r="G115" s="7">
        <f>SUCHI!L115</f>
        <v>0</v>
      </c>
      <c r="H115" s="5">
        <f>SUCHI!Q115</f>
        <v>0</v>
      </c>
      <c r="I115" s="8">
        <f t="shared" si="1"/>
        <v>0</v>
      </c>
    </row>
  </sheetData>
  <sheetProtection password="CD8E" sheet="1" objects="1" scenarios="1"/>
  <mergeCells count="9">
    <mergeCell ref="C2:I2"/>
    <mergeCell ref="C3:F3"/>
    <mergeCell ref="G3:H3"/>
    <mergeCell ref="H4:H5"/>
    <mergeCell ref="I4:I5"/>
    <mergeCell ref="C4:C5"/>
    <mergeCell ref="D4:D5"/>
    <mergeCell ref="E4:E5"/>
    <mergeCell ref="F4:F5"/>
  </mergeCells>
  <conditionalFormatting sqref="C6:I115">
    <cfRule type="cellIs" priority="3" dxfId="0" operator="equal">
      <formula>0</formula>
    </cfRule>
  </conditionalFormatting>
  <conditionalFormatting sqref="C2:I2">
    <cfRule type="cellIs" priority="2" dxfId="0" operator="equal">
      <formula>0</formula>
    </cfRule>
  </conditionalFormatting>
  <conditionalFormatting sqref="G3:H3">
    <cfRule type="cellIs" priority="1" dxfId="0" operator="equal">
      <formula>0</formula>
    </cfRule>
  </conditionalFormatting>
  <printOptions/>
  <pageMargins left="0.1968503937007874" right="0.1968503937007874" top="0.1968503937007874" bottom="0.1968503937007874" header="0" footer="0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Kushalram</dc:creator>
  <cp:keywords/>
  <dc:description/>
  <cp:lastModifiedBy>Kushalram</cp:lastModifiedBy>
  <cp:lastPrinted>2020-03-29T07:38:44Z</cp:lastPrinted>
  <dcterms:created xsi:type="dcterms:W3CDTF">2020-03-29T02:40:28Z</dcterms:created>
  <dcterms:modified xsi:type="dcterms:W3CDTF">2020-03-29T08:12:00Z</dcterms:modified>
  <cp:category/>
  <cp:version/>
  <cp:contentType/>
  <cp:contentStatus/>
</cp:coreProperties>
</file>